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\OneDrive\Desktop\"/>
    </mc:Choice>
  </mc:AlternateContent>
  <xr:revisionPtr revIDLastSave="0" documentId="13_ncr:1_{EF9C04B6-0B48-4A3C-866C-4E257E83FF66}" xr6:coauthVersionLast="47" xr6:coauthVersionMax="47" xr10:uidLastSave="{00000000-0000-0000-0000-000000000000}"/>
  <bookViews>
    <workbookView xWindow="-108" yWindow="-108" windowWidth="23256" windowHeight="12576" tabRatio="884" xr2:uid="{CD588012-0B46-44C6-8AF4-1638E00388D5}"/>
  </bookViews>
  <sheets>
    <sheet name="Final Payment" sheetId="19" r:id="rId1"/>
    <sheet name="Tech Consolidated" sheetId="17" r:id="rId2"/>
    <sheet name="Onboarding Help co Consolidated" sheetId="13" r:id="rId3"/>
    <sheet name="Community &amp; social Consolidated" sheetId="16" r:id="rId4"/>
    <sheet name="Dev-CARPE - Consolidated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9" l="1"/>
  <c r="F13" i="19"/>
  <c r="D13" i="19"/>
  <c r="F6" i="19"/>
  <c r="F7" i="19"/>
  <c r="F8" i="19"/>
  <c r="F9" i="19"/>
  <c r="F10" i="19"/>
  <c r="F11" i="19"/>
  <c r="F12" i="19"/>
  <c r="F5" i="19"/>
  <c r="E6" i="19"/>
  <c r="E7" i="19"/>
  <c r="E8" i="19"/>
  <c r="E9" i="19"/>
  <c r="E10" i="19"/>
  <c r="E11" i="19"/>
  <c r="E12" i="19"/>
  <c r="E5" i="19"/>
  <c r="D6" i="19"/>
  <c r="D7" i="19"/>
  <c r="D8" i="19"/>
  <c r="D9" i="19"/>
  <c r="D10" i="19"/>
  <c r="D11" i="19"/>
  <c r="D12" i="19"/>
  <c r="D5" i="19"/>
  <c r="C6" i="19"/>
  <c r="G6" i="19" s="1"/>
  <c r="C7" i="19"/>
  <c r="G7" i="19" s="1"/>
  <c r="C8" i="19"/>
  <c r="G8" i="19" s="1"/>
  <c r="C9" i="19"/>
  <c r="G9" i="19" s="1"/>
  <c r="C10" i="19"/>
  <c r="G10" i="19" s="1"/>
  <c r="C11" i="19"/>
  <c r="G11" i="19" s="1"/>
  <c r="C12" i="19"/>
  <c r="G12" i="19" s="1"/>
  <c r="C5" i="19"/>
  <c r="C13" i="19" s="1"/>
  <c r="B6" i="19"/>
  <c r="B7" i="19"/>
  <c r="B8" i="19"/>
  <c r="B9" i="19"/>
  <c r="B10" i="19"/>
  <c r="B11" i="19"/>
  <c r="B12" i="19"/>
  <c r="B5" i="19"/>
  <c r="C30" i="11"/>
  <c r="D30" i="11" s="1"/>
  <c r="C31" i="11"/>
  <c r="D31" i="11" s="1"/>
  <c r="C32" i="11"/>
  <c r="D32" i="11" s="1"/>
  <c r="C33" i="11"/>
  <c r="C34" i="11"/>
  <c r="C29" i="11"/>
  <c r="D33" i="11"/>
  <c r="D34" i="11"/>
  <c r="D35" i="11"/>
  <c r="D36" i="11"/>
  <c r="D29" i="11"/>
  <c r="B21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C19" i="11"/>
  <c r="B13" i="11"/>
  <c r="B14" i="11"/>
  <c r="B15" i="11"/>
  <c r="B16" i="11"/>
  <c r="B17" i="11"/>
  <c r="B18" i="11"/>
  <c r="B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C13" i="11"/>
  <c r="C14" i="11"/>
  <c r="C15" i="11"/>
  <c r="C16" i="11"/>
  <c r="C17" i="11"/>
  <c r="C18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C10" i="11"/>
  <c r="B24" i="11"/>
  <c r="B25" i="11" s="1"/>
  <c r="A18" i="11"/>
  <c r="A17" i="11"/>
  <c r="B27" i="17"/>
  <c r="B28" i="17" s="1"/>
  <c r="Z14" i="17"/>
  <c r="AA14" i="17"/>
  <c r="AH14" i="17"/>
  <c r="AI14" i="17"/>
  <c r="AX14" i="17"/>
  <c r="AY14" i="17"/>
  <c r="N15" i="17"/>
  <c r="O15" i="17"/>
  <c r="V15" i="17"/>
  <c r="W15" i="17"/>
  <c r="AD15" i="17"/>
  <c r="AE15" i="17"/>
  <c r="AL15" i="17"/>
  <c r="AM15" i="17"/>
  <c r="AT15" i="17"/>
  <c r="AU15" i="17"/>
  <c r="Z16" i="17"/>
  <c r="AA16" i="17"/>
  <c r="AH16" i="17"/>
  <c r="AI16" i="17"/>
  <c r="AX16" i="17"/>
  <c r="AY16" i="17"/>
  <c r="N17" i="17"/>
  <c r="O17" i="17"/>
  <c r="V17" i="17"/>
  <c r="W17" i="17"/>
  <c r="AD17" i="17"/>
  <c r="AE17" i="17"/>
  <c r="AL17" i="17"/>
  <c r="AM17" i="17"/>
  <c r="AT17" i="17"/>
  <c r="AU17" i="17"/>
  <c r="Z18" i="17"/>
  <c r="AA18" i="17"/>
  <c r="AH18" i="17"/>
  <c r="AI18" i="17"/>
  <c r="AX18" i="17"/>
  <c r="AY18" i="17"/>
  <c r="N19" i="17"/>
  <c r="O19" i="17"/>
  <c r="V19" i="17"/>
  <c r="W19" i="17"/>
  <c r="AD19" i="17"/>
  <c r="AE19" i="17"/>
  <c r="AL19" i="17"/>
  <c r="AM19" i="17"/>
  <c r="AT19" i="17"/>
  <c r="AU19" i="17"/>
  <c r="Z20" i="17"/>
  <c r="AA20" i="17"/>
  <c r="AH20" i="17"/>
  <c r="AI20" i="17"/>
  <c r="AX20" i="17"/>
  <c r="AY20" i="17"/>
  <c r="N21" i="17"/>
  <c r="O21" i="17"/>
  <c r="V21" i="17"/>
  <c r="W21" i="17"/>
  <c r="AD21" i="17"/>
  <c r="AE21" i="17"/>
  <c r="AL21" i="17"/>
  <c r="AM21" i="17"/>
  <c r="AT21" i="17"/>
  <c r="AU21" i="17"/>
  <c r="D14" i="17"/>
  <c r="E14" i="17"/>
  <c r="F15" i="17"/>
  <c r="G15" i="17"/>
  <c r="H16" i="17"/>
  <c r="I16" i="17"/>
  <c r="D18" i="17"/>
  <c r="E18" i="17"/>
  <c r="F19" i="17"/>
  <c r="G19" i="17"/>
  <c r="H20" i="17"/>
  <c r="I20" i="17"/>
  <c r="C20" i="17"/>
  <c r="C21" i="17"/>
  <c r="D11" i="17"/>
  <c r="D17" i="17" s="1"/>
  <c r="E11" i="17"/>
  <c r="E17" i="17" s="1"/>
  <c r="F11" i="17"/>
  <c r="F14" i="17" s="1"/>
  <c r="G11" i="17"/>
  <c r="G14" i="17" s="1"/>
  <c r="H11" i="17"/>
  <c r="H15" i="17" s="1"/>
  <c r="I11" i="17"/>
  <c r="I15" i="17" s="1"/>
  <c r="J11" i="17"/>
  <c r="J15" i="17" s="1"/>
  <c r="K11" i="17"/>
  <c r="K15" i="17" s="1"/>
  <c r="L11" i="17"/>
  <c r="L14" i="17" s="1"/>
  <c r="M11" i="17"/>
  <c r="M14" i="17" s="1"/>
  <c r="N11" i="17"/>
  <c r="N14" i="17" s="1"/>
  <c r="O11" i="17"/>
  <c r="O14" i="17" s="1"/>
  <c r="P11" i="17"/>
  <c r="P15" i="17" s="1"/>
  <c r="Q11" i="17"/>
  <c r="Q15" i="17" s="1"/>
  <c r="R11" i="17"/>
  <c r="R15" i="17" s="1"/>
  <c r="S11" i="17"/>
  <c r="S18" i="17" s="1"/>
  <c r="T11" i="17"/>
  <c r="T14" i="17" s="1"/>
  <c r="U11" i="17"/>
  <c r="U14" i="17" s="1"/>
  <c r="V11" i="17"/>
  <c r="V14" i="17" s="1"/>
  <c r="W11" i="17"/>
  <c r="W14" i="17" s="1"/>
  <c r="X11" i="17"/>
  <c r="X15" i="17" s="1"/>
  <c r="Z11" i="17"/>
  <c r="Z15" i="17" s="1"/>
  <c r="AA11" i="17"/>
  <c r="AA15" i="17" s="1"/>
  <c r="AB11" i="17"/>
  <c r="AB14" i="17" s="1"/>
  <c r="AC11" i="17"/>
  <c r="AC14" i="17" s="1"/>
  <c r="AD11" i="17"/>
  <c r="AD14" i="17" s="1"/>
  <c r="AE11" i="17"/>
  <c r="AE14" i="17" s="1"/>
  <c r="AF11" i="17"/>
  <c r="AF15" i="17" s="1"/>
  <c r="AG11" i="17"/>
  <c r="AG15" i="17" s="1"/>
  <c r="AH11" i="17"/>
  <c r="AH15" i="17" s="1"/>
  <c r="AI11" i="17"/>
  <c r="AI15" i="17" s="1"/>
  <c r="AJ11" i="17"/>
  <c r="AJ14" i="17" s="1"/>
  <c r="AK11" i="17"/>
  <c r="AK14" i="17" s="1"/>
  <c r="AL11" i="17"/>
  <c r="AL14" i="17" s="1"/>
  <c r="AM11" i="17"/>
  <c r="AM14" i="17" s="1"/>
  <c r="AN11" i="17"/>
  <c r="AN15" i="17" s="1"/>
  <c r="AO11" i="17"/>
  <c r="AO15" i="17" s="1"/>
  <c r="AP11" i="17"/>
  <c r="AP15" i="17" s="1"/>
  <c r="AQ11" i="17"/>
  <c r="AQ15" i="17" s="1"/>
  <c r="AR11" i="17"/>
  <c r="AR14" i="17" s="1"/>
  <c r="AS11" i="17"/>
  <c r="AS14" i="17" s="1"/>
  <c r="AT11" i="17"/>
  <c r="AT14" i="17" s="1"/>
  <c r="AU11" i="17"/>
  <c r="AU14" i="17" s="1"/>
  <c r="AV11" i="17"/>
  <c r="AV15" i="17" s="1"/>
  <c r="AW11" i="17"/>
  <c r="AW15" i="17" s="1"/>
  <c r="AX11" i="17"/>
  <c r="AX15" i="17" s="1"/>
  <c r="AY11" i="17"/>
  <c r="AY15" i="17" s="1"/>
  <c r="AZ11" i="17"/>
  <c r="AZ14" i="17" s="1"/>
  <c r="BA11" i="17"/>
  <c r="BA14" i="17" s="1"/>
  <c r="C11" i="17"/>
  <c r="B20" i="16"/>
  <c r="C35" i="16" s="1"/>
  <c r="D35" i="16" s="1"/>
  <c r="C34" i="16"/>
  <c r="D34" i="16" s="1"/>
  <c r="C33" i="16"/>
  <c r="D33" i="16" s="1"/>
  <c r="C32" i="16"/>
  <c r="D32" i="16" s="1"/>
  <c r="C31" i="16"/>
  <c r="D31" i="16" s="1"/>
  <c r="C30" i="16"/>
  <c r="D30" i="16" s="1"/>
  <c r="C29" i="16"/>
  <c r="D29" i="16" s="1"/>
  <c r="C28" i="16"/>
  <c r="D28" i="16" s="1"/>
  <c r="B23" i="16"/>
  <c r="B24" i="16" s="1"/>
  <c r="B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C19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G18" i="16"/>
  <c r="H18" i="16"/>
  <c r="I18" i="16"/>
  <c r="C18" i="16"/>
  <c r="D18" i="16"/>
  <c r="E18" i="16"/>
  <c r="F18" i="16"/>
  <c r="B18" i="16"/>
  <c r="C35" i="13"/>
  <c r="D35" i="13" s="1"/>
  <c r="C34" i="13"/>
  <c r="C29" i="13"/>
  <c r="C30" i="13"/>
  <c r="C31" i="13"/>
  <c r="C32" i="13"/>
  <c r="C33" i="13"/>
  <c r="D34" i="13"/>
  <c r="C28" i="13"/>
  <c r="B20" i="13"/>
  <c r="B23" i="13"/>
  <c r="B24" i="13"/>
  <c r="A18" i="13"/>
  <c r="Z9" i="13"/>
  <c r="Z15" i="13" s="1"/>
  <c r="AA9" i="13"/>
  <c r="AA12" i="13" s="1"/>
  <c r="AB9" i="13"/>
  <c r="AB17" i="13" s="1"/>
  <c r="AC9" i="13"/>
  <c r="AC14" i="13" s="1"/>
  <c r="AD9" i="13"/>
  <c r="AD14" i="13" s="1"/>
  <c r="AE9" i="13"/>
  <c r="AE16" i="13" s="1"/>
  <c r="AF9" i="13"/>
  <c r="AF13" i="13" s="1"/>
  <c r="AG9" i="13"/>
  <c r="AG13" i="13" s="1"/>
  <c r="AH9" i="13"/>
  <c r="AH15" i="13" s="1"/>
  <c r="AI9" i="13"/>
  <c r="AI12" i="13" s="1"/>
  <c r="AJ9" i="13"/>
  <c r="AJ17" i="13" s="1"/>
  <c r="AK9" i="13"/>
  <c r="AK14" i="13" s="1"/>
  <c r="AL9" i="13"/>
  <c r="AL14" i="13" s="1"/>
  <c r="AM9" i="13"/>
  <c r="AM16" i="13" s="1"/>
  <c r="AN9" i="13"/>
  <c r="AN13" i="13" s="1"/>
  <c r="AO9" i="13"/>
  <c r="AO13" i="13" s="1"/>
  <c r="AP9" i="13"/>
  <c r="AP15" i="13" s="1"/>
  <c r="AQ9" i="13"/>
  <c r="AQ12" i="13" s="1"/>
  <c r="AR9" i="13"/>
  <c r="AR17" i="13" s="1"/>
  <c r="AS9" i="13"/>
  <c r="AS14" i="13" s="1"/>
  <c r="AT9" i="13"/>
  <c r="AT14" i="13" s="1"/>
  <c r="AU9" i="13"/>
  <c r="AU16" i="13" s="1"/>
  <c r="AV9" i="13"/>
  <c r="AV13" i="13" s="1"/>
  <c r="AW9" i="13"/>
  <c r="AW13" i="13" s="1"/>
  <c r="AX9" i="13"/>
  <c r="AX15" i="13" s="1"/>
  <c r="AY9" i="13"/>
  <c r="AY12" i="13" s="1"/>
  <c r="AZ9" i="13"/>
  <c r="AZ17" i="13" s="1"/>
  <c r="BA9" i="13"/>
  <c r="BA14" i="13" s="1"/>
  <c r="AH12" i="16"/>
  <c r="AL12" i="16"/>
  <c r="AA13" i="16"/>
  <c r="AB13" i="16"/>
  <c r="AD13" i="16"/>
  <c r="AE13" i="16"/>
  <c r="AQ13" i="16"/>
  <c r="AT13" i="16"/>
  <c r="AU13" i="16"/>
  <c r="AA14" i="16"/>
  <c r="AJ14" i="16"/>
  <c r="AZ14" i="16"/>
  <c r="AD15" i="16"/>
  <c r="AL15" i="16"/>
  <c r="AH16" i="16"/>
  <c r="AL16" i="16"/>
  <c r="AY16" i="16"/>
  <c r="AA17" i="16"/>
  <c r="AH17" i="16"/>
  <c r="Z13" i="16"/>
  <c r="Z14" i="16"/>
  <c r="Z16" i="16"/>
  <c r="Z9" i="16"/>
  <c r="Z12" i="16" s="1"/>
  <c r="AA9" i="16"/>
  <c r="AA12" i="16" s="1"/>
  <c r="AB9" i="16"/>
  <c r="AB17" i="16" s="1"/>
  <c r="AC9" i="16"/>
  <c r="AC14" i="16" s="1"/>
  <c r="AD9" i="16"/>
  <c r="AD14" i="16" s="1"/>
  <c r="AE9" i="16"/>
  <c r="AE16" i="16" s="1"/>
  <c r="AF9" i="16"/>
  <c r="AF13" i="16" s="1"/>
  <c r="AG9" i="16"/>
  <c r="AG13" i="16" s="1"/>
  <c r="AH9" i="16"/>
  <c r="AH15" i="16" s="1"/>
  <c r="AI9" i="16"/>
  <c r="AI12" i="16" s="1"/>
  <c r="AJ9" i="16"/>
  <c r="AJ17" i="16" s="1"/>
  <c r="AK9" i="16"/>
  <c r="AK14" i="16" s="1"/>
  <c r="AL9" i="16"/>
  <c r="AL14" i="16" s="1"/>
  <c r="AM9" i="16"/>
  <c r="AM16" i="16" s="1"/>
  <c r="AN9" i="16"/>
  <c r="AN13" i="16" s="1"/>
  <c r="AO9" i="16"/>
  <c r="AO13" i="16" s="1"/>
  <c r="AP9" i="16"/>
  <c r="AP15" i="16" s="1"/>
  <c r="AQ9" i="16"/>
  <c r="AQ12" i="16" s="1"/>
  <c r="AR9" i="16"/>
  <c r="AR17" i="16" s="1"/>
  <c r="AS9" i="16"/>
  <c r="AS14" i="16" s="1"/>
  <c r="AT9" i="16"/>
  <c r="AT14" i="16" s="1"/>
  <c r="AU9" i="16"/>
  <c r="AU16" i="16" s="1"/>
  <c r="AV9" i="16"/>
  <c r="AV13" i="16" s="1"/>
  <c r="AW9" i="16"/>
  <c r="AW13" i="16" s="1"/>
  <c r="AX9" i="16"/>
  <c r="AX15" i="16" s="1"/>
  <c r="AY9" i="16"/>
  <c r="AY12" i="16" s="1"/>
  <c r="AZ9" i="16"/>
  <c r="AZ17" i="16" s="1"/>
  <c r="BA9" i="16"/>
  <c r="BA14" i="16" s="1"/>
  <c r="D14" i="16"/>
  <c r="D15" i="16"/>
  <c r="Q17" i="16"/>
  <c r="A13" i="16"/>
  <c r="A14" i="16"/>
  <c r="A15" i="16"/>
  <c r="A16" i="16"/>
  <c r="A17" i="16"/>
  <c r="A12" i="16"/>
  <c r="D9" i="16"/>
  <c r="D12" i="16" s="1"/>
  <c r="E9" i="16"/>
  <c r="E12" i="16" s="1"/>
  <c r="F9" i="16"/>
  <c r="F13" i="16" s="1"/>
  <c r="G9" i="16"/>
  <c r="G13" i="16" s="1"/>
  <c r="H9" i="16"/>
  <c r="H14" i="16" s="1"/>
  <c r="I9" i="16"/>
  <c r="I14" i="16" s="1"/>
  <c r="J9" i="16"/>
  <c r="J15" i="16" s="1"/>
  <c r="K9" i="16"/>
  <c r="K15" i="16" s="1"/>
  <c r="L9" i="16"/>
  <c r="L12" i="16" s="1"/>
  <c r="M9" i="16"/>
  <c r="M12" i="16" s="1"/>
  <c r="N9" i="16"/>
  <c r="N13" i="16" s="1"/>
  <c r="O9" i="16"/>
  <c r="O13" i="16" s="1"/>
  <c r="P9" i="16"/>
  <c r="P14" i="16" s="1"/>
  <c r="Q9" i="16"/>
  <c r="Q14" i="16" s="1"/>
  <c r="R9" i="16"/>
  <c r="R15" i="16" s="1"/>
  <c r="S9" i="16"/>
  <c r="S15" i="16" s="1"/>
  <c r="T9" i="16"/>
  <c r="T12" i="16" s="1"/>
  <c r="U9" i="16"/>
  <c r="U12" i="16" s="1"/>
  <c r="V9" i="16"/>
  <c r="V13" i="16" s="1"/>
  <c r="W9" i="16"/>
  <c r="W13" i="16" s="1"/>
  <c r="X9" i="16"/>
  <c r="X14" i="16" s="1"/>
  <c r="Y9" i="16"/>
  <c r="Y14" i="16" s="1"/>
  <c r="C9" i="16"/>
  <c r="C17" i="16" s="1"/>
  <c r="A13" i="11"/>
  <c r="A14" i="11"/>
  <c r="A15" i="11"/>
  <c r="A16" i="11"/>
  <c r="A12" i="11"/>
  <c r="AQ18" i="17" l="1"/>
  <c r="AQ16" i="17"/>
  <c r="AQ14" i="17"/>
  <c r="AQ20" i="17"/>
  <c r="AP16" i="17"/>
  <c r="AP14" i="17"/>
  <c r="AP20" i="17"/>
  <c r="AP18" i="17"/>
  <c r="T22" i="17"/>
  <c r="T23" i="17" s="1"/>
  <c r="U22" i="17"/>
  <c r="U23" i="17" s="1"/>
  <c r="AE22" i="17"/>
  <c r="AE23" i="17" s="1"/>
  <c r="K20" i="17"/>
  <c r="S16" i="17"/>
  <c r="K16" i="17"/>
  <c r="S14" i="17"/>
  <c r="K14" i="17"/>
  <c r="S20" i="17"/>
  <c r="K18" i="17"/>
  <c r="J16" i="17"/>
  <c r="J14" i="17"/>
  <c r="I21" i="17"/>
  <c r="G20" i="17"/>
  <c r="E19" i="17"/>
  <c r="I17" i="17"/>
  <c r="G16" i="17"/>
  <c r="G22" i="17" s="1"/>
  <c r="G23" i="17" s="1"/>
  <c r="E15" i="17"/>
  <c r="BA21" i="17"/>
  <c r="AS21" i="17"/>
  <c r="AK21" i="17"/>
  <c r="AC21" i="17"/>
  <c r="U21" i="17"/>
  <c r="M21" i="17"/>
  <c r="AW20" i="17"/>
  <c r="AO20" i="17"/>
  <c r="AG20" i="17"/>
  <c r="Q20" i="17"/>
  <c r="BA19" i="17"/>
  <c r="AS19" i="17"/>
  <c r="AK19" i="17"/>
  <c r="AC19" i="17"/>
  <c r="U19" i="17"/>
  <c r="M19" i="17"/>
  <c r="AW18" i="17"/>
  <c r="AO18" i="17"/>
  <c r="AG18" i="17"/>
  <c r="Q18" i="17"/>
  <c r="BA17" i="17"/>
  <c r="AS17" i="17"/>
  <c r="AK17" i="17"/>
  <c r="AC17" i="17"/>
  <c r="U17" i="17"/>
  <c r="M17" i="17"/>
  <c r="AW16" i="17"/>
  <c r="AO16" i="17"/>
  <c r="AG16" i="17"/>
  <c r="Q16" i="17"/>
  <c r="BA15" i="17"/>
  <c r="AS15" i="17"/>
  <c r="AS22" i="17" s="1"/>
  <c r="AS23" i="17" s="1"/>
  <c r="AK15" i="17"/>
  <c r="AK22" i="17" s="1"/>
  <c r="AK23" i="17" s="1"/>
  <c r="AC15" i="17"/>
  <c r="U15" i="17"/>
  <c r="M15" i="17"/>
  <c r="M22" i="17" s="1"/>
  <c r="M23" i="17" s="1"/>
  <c r="AW14" i="17"/>
  <c r="AO14" i="17"/>
  <c r="AG14" i="17"/>
  <c r="Q14" i="17"/>
  <c r="R20" i="17"/>
  <c r="R16" i="17"/>
  <c r="H21" i="17"/>
  <c r="F20" i="17"/>
  <c r="D19" i="17"/>
  <c r="H17" i="17"/>
  <c r="F16" i="17"/>
  <c r="F22" i="17" s="1"/>
  <c r="F23" i="17" s="1"/>
  <c r="D15" i="17"/>
  <c r="D22" i="17" s="1"/>
  <c r="D23" i="17" s="1"/>
  <c r="AZ21" i="17"/>
  <c r="AR21" i="17"/>
  <c r="AJ21" i="17"/>
  <c r="AB21" i="17"/>
  <c r="T21" i="17"/>
  <c r="L21" i="17"/>
  <c r="AV20" i="17"/>
  <c r="AN20" i="17"/>
  <c r="AF20" i="17"/>
  <c r="X20" i="17"/>
  <c r="P20" i="17"/>
  <c r="AZ19" i="17"/>
  <c r="AR19" i="17"/>
  <c r="AJ19" i="17"/>
  <c r="AB19" i="17"/>
  <c r="T19" i="17"/>
  <c r="L19" i="17"/>
  <c r="AV18" i="17"/>
  <c r="AN18" i="17"/>
  <c r="AF18" i="17"/>
  <c r="X18" i="17"/>
  <c r="P18" i="17"/>
  <c r="AZ17" i="17"/>
  <c r="AR17" i="17"/>
  <c r="AJ17" i="17"/>
  <c r="AB17" i="17"/>
  <c r="T17" i="17"/>
  <c r="L17" i="17"/>
  <c r="AV16" i="17"/>
  <c r="AN16" i="17"/>
  <c r="AF16" i="17"/>
  <c r="X16" i="17"/>
  <c r="P16" i="17"/>
  <c r="AZ15" i="17"/>
  <c r="AR15" i="17"/>
  <c r="AR22" i="17" s="1"/>
  <c r="AR23" i="17" s="1"/>
  <c r="AJ15" i="17"/>
  <c r="AJ22" i="17" s="1"/>
  <c r="AJ23" i="17" s="1"/>
  <c r="AB15" i="17"/>
  <c r="AB22" i="17" s="1"/>
  <c r="AB23" i="17" s="1"/>
  <c r="T15" i="17"/>
  <c r="L15" i="17"/>
  <c r="L22" i="17" s="1"/>
  <c r="L23" i="17" s="1"/>
  <c r="AV14" i="17"/>
  <c r="AN14" i="17"/>
  <c r="AF14" i="17"/>
  <c r="X14" i="17"/>
  <c r="X22" i="17" s="1"/>
  <c r="X23" i="17" s="1"/>
  <c r="P14" i="17"/>
  <c r="P22" i="17" s="1"/>
  <c r="P23" i="17" s="1"/>
  <c r="J20" i="17"/>
  <c r="J18" i="17"/>
  <c r="G21" i="17"/>
  <c r="E20" i="17"/>
  <c r="I18" i="17"/>
  <c r="G17" i="17"/>
  <c r="E16" i="17"/>
  <c r="E22" i="17" s="1"/>
  <c r="E23" i="17" s="1"/>
  <c r="I14" i="17"/>
  <c r="I22" i="17" s="1"/>
  <c r="I23" i="17" s="1"/>
  <c r="AY21" i="17"/>
  <c r="AQ21" i="17"/>
  <c r="AI21" i="17"/>
  <c r="AA21" i="17"/>
  <c r="S21" i="17"/>
  <c r="K21" i="17"/>
  <c r="AU20" i="17"/>
  <c r="AM20" i="17"/>
  <c r="AM22" i="17" s="1"/>
  <c r="AM23" i="17" s="1"/>
  <c r="AE20" i="17"/>
  <c r="W20" i="17"/>
  <c r="O20" i="17"/>
  <c r="AY19" i="17"/>
  <c r="AQ19" i="17"/>
  <c r="AI19" i="17"/>
  <c r="AA19" i="17"/>
  <c r="S19" i="17"/>
  <c r="K19" i="17"/>
  <c r="AU18" i="17"/>
  <c r="AM18" i="17"/>
  <c r="AE18" i="17"/>
  <c r="W18" i="17"/>
  <c r="O18" i="17"/>
  <c r="AY17" i="17"/>
  <c r="AY22" i="17" s="1"/>
  <c r="AY23" i="17" s="1"/>
  <c r="AQ17" i="17"/>
  <c r="AI17" i="17"/>
  <c r="AI22" i="17" s="1"/>
  <c r="AI23" i="17" s="1"/>
  <c r="AA17" i="17"/>
  <c r="AA22" i="17" s="1"/>
  <c r="AA23" i="17" s="1"/>
  <c r="S17" i="17"/>
  <c r="K17" i="17"/>
  <c r="AU16" i="17"/>
  <c r="AU22" i="17" s="1"/>
  <c r="AU23" i="17" s="1"/>
  <c r="AM16" i="17"/>
  <c r="AE16" i="17"/>
  <c r="W16" i="17"/>
  <c r="W22" i="17" s="1"/>
  <c r="W23" i="17" s="1"/>
  <c r="O16" i="17"/>
  <c r="O22" i="17" s="1"/>
  <c r="O23" i="17" s="1"/>
  <c r="S15" i="17"/>
  <c r="R18" i="17"/>
  <c r="R14" i="17"/>
  <c r="F21" i="17"/>
  <c r="D20" i="17"/>
  <c r="H18" i="17"/>
  <c r="F17" i="17"/>
  <c r="D16" i="17"/>
  <c r="H14" i="17"/>
  <c r="AX21" i="17"/>
  <c r="AP21" i="17"/>
  <c r="AH21" i="17"/>
  <c r="Z21" i="17"/>
  <c r="R21" i="17"/>
  <c r="J21" i="17"/>
  <c r="AT20" i="17"/>
  <c r="AL20" i="17"/>
  <c r="AD20" i="17"/>
  <c r="V20" i="17"/>
  <c r="N20" i="17"/>
  <c r="AX19" i="17"/>
  <c r="AP19" i="17"/>
  <c r="AH19" i="17"/>
  <c r="Z19" i="17"/>
  <c r="R19" i="17"/>
  <c r="J19" i="17"/>
  <c r="AT18" i="17"/>
  <c r="AL18" i="17"/>
  <c r="AD18" i="17"/>
  <c r="V18" i="17"/>
  <c r="N18" i="17"/>
  <c r="AX17" i="17"/>
  <c r="AX22" i="17" s="1"/>
  <c r="AX23" i="17" s="1"/>
  <c r="AP17" i="17"/>
  <c r="AH17" i="17"/>
  <c r="AH22" i="17" s="1"/>
  <c r="AH23" i="17" s="1"/>
  <c r="Z17" i="17"/>
  <c r="Z22" i="17" s="1"/>
  <c r="Z23" i="17" s="1"/>
  <c r="R17" i="17"/>
  <c r="J17" i="17"/>
  <c r="AT16" i="17"/>
  <c r="AT22" i="17" s="1"/>
  <c r="AT23" i="17" s="1"/>
  <c r="AL16" i="17"/>
  <c r="AL22" i="17" s="1"/>
  <c r="AL23" i="17" s="1"/>
  <c r="AD16" i="17"/>
  <c r="AD22" i="17" s="1"/>
  <c r="AD23" i="17" s="1"/>
  <c r="V16" i="17"/>
  <c r="V22" i="17" s="1"/>
  <c r="V23" i="17" s="1"/>
  <c r="N16" i="17"/>
  <c r="N22" i="17" s="1"/>
  <c r="N23" i="17" s="1"/>
  <c r="E21" i="17"/>
  <c r="I19" i="17"/>
  <c r="G18" i="17"/>
  <c r="AW21" i="17"/>
  <c r="AO21" i="17"/>
  <c r="AG21" i="17"/>
  <c r="Q21" i="17"/>
  <c r="BA20" i="17"/>
  <c r="AS20" i="17"/>
  <c r="AK20" i="17"/>
  <c r="AC20" i="17"/>
  <c r="U20" i="17"/>
  <c r="M20" i="17"/>
  <c r="AW19" i="17"/>
  <c r="AO19" i="17"/>
  <c r="AG19" i="17"/>
  <c r="Q19" i="17"/>
  <c r="BA18" i="17"/>
  <c r="AS18" i="17"/>
  <c r="AK18" i="17"/>
  <c r="AC18" i="17"/>
  <c r="AC22" i="17" s="1"/>
  <c r="AC23" i="17" s="1"/>
  <c r="U18" i="17"/>
  <c r="M18" i="17"/>
  <c r="AW17" i="17"/>
  <c r="AO17" i="17"/>
  <c r="AG17" i="17"/>
  <c r="Q17" i="17"/>
  <c r="BA16" i="17"/>
  <c r="AS16" i="17"/>
  <c r="AK16" i="17"/>
  <c r="AC16" i="17"/>
  <c r="U16" i="17"/>
  <c r="M16" i="17"/>
  <c r="D21" i="17"/>
  <c r="H19" i="17"/>
  <c r="F18" i="17"/>
  <c r="AV21" i="17"/>
  <c r="AN21" i="17"/>
  <c r="AF21" i="17"/>
  <c r="X21" i="17"/>
  <c r="P21" i="17"/>
  <c r="AZ20" i="17"/>
  <c r="AR20" i="17"/>
  <c r="AJ20" i="17"/>
  <c r="AB20" i="17"/>
  <c r="T20" i="17"/>
  <c r="L20" i="17"/>
  <c r="AV19" i="17"/>
  <c r="AN19" i="17"/>
  <c r="AF19" i="17"/>
  <c r="X19" i="17"/>
  <c r="P19" i="17"/>
  <c r="AZ18" i="17"/>
  <c r="AR18" i="17"/>
  <c r="AJ18" i="17"/>
  <c r="AB18" i="17"/>
  <c r="T18" i="17"/>
  <c r="L18" i="17"/>
  <c r="AV17" i="17"/>
  <c r="AN17" i="17"/>
  <c r="AF17" i="17"/>
  <c r="X17" i="17"/>
  <c r="P17" i="17"/>
  <c r="AZ16" i="17"/>
  <c r="AZ22" i="17" s="1"/>
  <c r="AZ23" i="17" s="1"/>
  <c r="AR16" i="17"/>
  <c r="AJ16" i="17"/>
  <c r="AB16" i="17"/>
  <c r="T16" i="17"/>
  <c r="L16" i="17"/>
  <c r="AR13" i="16"/>
  <c r="AI17" i="16"/>
  <c r="AI14" i="16"/>
  <c r="AI16" i="16"/>
  <c r="Z17" i="16"/>
  <c r="AG15" i="16"/>
  <c r="AG14" i="16"/>
  <c r="AY17" i="16"/>
  <c r="AX16" i="16"/>
  <c r="AA16" i="16"/>
  <c r="AY14" i="16"/>
  <c r="AB14" i="16"/>
  <c r="AM13" i="16"/>
  <c r="AX12" i="16"/>
  <c r="AD12" i="16"/>
  <c r="AO12" i="16"/>
  <c r="AG12" i="16"/>
  <c r="AX17" i="16"/>
  <c r="AT16" i="16"/>
  <c r="AW15" i="16"/>
  <c r="AW14" i="16"/>
  <c r="AL13" i="16"/>
  <c r="AW12" i="16"/>
  <c r="AQ17" i="16"/>
  <c r="AQ16" i="16"/>
  <c r="AT15" i="16"/>
  <c r="AR14" i="16"/>
  <c r="AZ13" i="16"/>
  <c r="AJ13" i="16"/>
  <c r="AT12" i="16"/>
  <c r="AO14" i="16"/>
  <c r="AD16" i="16"/>
  <c r="AP17" i="16"/>
  <c r="AP16" i="16"/>
  <c r="AO15" i="16"/>
  <c r="AQ14" i="16"/>
  <c r="AY13" i="16"/>
  <c r="AI13" i="16"/>
  <c r="AP12" i="16"/>
  <c r="Z14" i="13"/>
  <c r="AY17" i="13"/>
  <c r="AQ17" i="13"/>
  <c r="AI17" i="13"/>
  <c r="AA17" i="13"/>
  <c r="AT16" i="13"/>
  <c r="AL16" i="13"/>
  <c r="AD16" i="13"/>
  <c r="AW15" i="13"/>
  <c r="AO15" i="13"/>
  <c r="AG15" i="13"/>
  <c r="AZ14" i="13"/>
  <c r="AR14" i="13"/>
  <c r="AJ14" i="13"/>
  <c r="AB14" i="13"/>
  <c r="AU13" i="13"/>
  <c r="AU18" i="13" s="1"/>
  <c r="AU19" i="13" s="1"/>
  <c r="AM13" i="13"/>
  <c r="AE13" i="13"/>
  <c r="AX12" i="13"/>
  <c r="AP12" i="13"/>
  <c r="AH12" i="13"/>
  <c r="Z13" i="13"/>
  <c r="AX17" i="13"/>
  <c r="AP17" i="13"/>
  <c r="AH17" i="13"/>
  <c r="BA16" i="13"/>
  <c r="AS16" i="13"/>
  <c r="AK16" i="13"/>
  <c r="AC16" i="13"/>
  <c r="AV15" i="13"/>
  <c r="AN15" i="13"/>
  <c r="AF15" i="13"/>
  <c r="AY14" i="13"/>
  <c r="AQ14" i="13"/>
  <c r="AI14" i="13"/>
  <c r="AA14" i="13"/>
  <c r="AT13" i="13"/>
  <c r="AL13" i="13"/>
  <c r="AD13" i="13"/>
  <c r="AW12" i="13"/>
  <c r="AW18" i="13" s="1"/>
  <c r="AW19" i="13" s="1"/>
  <c r="AO12" i="13"/>
  <c r="AG12" i="13"/>
  <c r="Z12" i="13"/>
  <c r="AW17" i="13"/>
  <c r="AO17" i="13"/>
  <c r="AG17" i="13"/>
  <c r="AZ16" i="13"/>
  <c r="AR16" i="13"/>
  <c r="AJ16" i="13"/>
  <c r="AB16" i="13"/>
  <c r="AU15" i="13"/>
  <c r="AM15" i="13"/>
  <c r="AE15" i="13"/>
  <c r="AX14" i="13"/>
  <c r="AP14" i="13"/>
  <c r="AH14" i="13"/>
  <c r="BA13" i="13"/>
  <c r="AS13" i="13"/>
  <c r="AK13" i="13"/>
  <c r="AC13" i="13"/>
  <c r="AV12" i="13"/>
  <c r="AN12" i="13"/>
  <c r="AF12" i="13"/>
  <c r="AV17" i="13"/>
  <c r="AN17" i="13"/>
  <c r="AF17" i="13"/>
  <c r="AY16" i="13"/>
  <c r="AQ16" i="13"/>
  <c r="AI16" i="13"/>
  <c r="AA16" i="13"/>
  <c r="AT15" i="13"/>
  <c r="AL15" i="13"/>
  <c r="AD15" i="13"/>
  <c r="AW14" i="13"/>
  <c r="AO14" i="13"/>
  <c r="AG14" i="13"/>
  <c r="AZ13" i="13"/>
  <c r="AR13" i="13"/>
  <c r="AJ13" i="13"/>
  <c r="AB13" i="13"/>
  <c r="AB18" i="13" s="1"/>
  <c r="AB19" i="13" s="1"/>
  <c r="AU12" i="13"/>
  <c r="AM12" i="13"/>
  <c r="AE12" i="13"/>
  <c r="AU17" i="13"/>
  <c r="AM17" i="13"/>
  <c r="AE17" i="13"/>
  <c r="AX16" i="13"/>
  <c r="AP16" i="13"/>
  <c r="AH16" i="13"/>
  <c r="BA15" i="13"/>
  <c r="AS15" i="13"/>
  <c r="AK15" i="13"/>
  <c r="AC15" i="13"/>
  <c r="AV14" i="13"/>
  <c r="AN14" i="13"/>
  <c r="AF14" i="13"/>
  <c r="AY13" i="13"/>
  <c r="AQ13" i="13"/>
  <c r="AI13" i="13"/>
  <c r="AA13" i="13"/>
  <c r="AT12" i="13"/>
  <c r="AL12" i="13"/>
  <c r="AD12" i="13"/>
  <c r="Z17" i="13"/>
  <c r="AT17" i="13"/>
  <c r="AL17" i="13"/>
  <c r="AD17" i="13"/>
  <c r="AW16" i="13"/>
  <c r="AO16" i="13"/>
  <c r="AG16" i="13"/>
  <c r="AZ15" i="13"/>
  <c r="AR15" i="13"/>
  <c r="AJ15" i="13"/>
  <c r="AB15" i="13"/>
  <c r="AU14" i="13"/>
  <c r="AM14" i="13"/>
  <c r="AE14" i="13"/>
  <c r="AX13" i="13"/>
  <c r="AP13" i="13"/>
  <c r="AH13" i="13"/>
  <c r="BA12" i="13"/>
  <c r="AS12" i="13"/>
  <c r="AK12" i="13"/>
  <c r="AC12" i="13"/>
  <c r="Z16" i="13"/>
  <c r="BA17" i="13"/>
  <c r="AS17" i="13"/>
  <c r="AK17" i="13"/>
  <c r="AC17" i="13"/>
  <c r="AV16" i="13"/>
  <c r="AN16" i="13"/>
  <c r="AF16" i="13"/>
  <c r="AY15" i="13"/>
  <c r="AQ15" i="13"/>
  <c r="AI15" i="13"/>
  <c r="AA15" i="13"/>
  <c r="AZ12" i="13"/>
  <c r="AR12" i="13"/>
  <c r="AJ12" i="13"/>
  <c r="AB12" i="13"/>
  <c r="BA16" i="16"/>
  <c r="AS16" i="16"/>
  <c r="AK16" i="16"/>
  <c r="AC16" i="16"/>
  <c r="AV15" i="16"/>
  <c r="AN15" i="16"/>
  <c r="AF15" i="16"/>
  <c r="C16" i="16"/>
  <c r="T13" i="16"/>
  <c r="Z15" i="16"/>
  <c r="AW17" i="16"/>
  <c r="AO17" i="16"/>
  <c r="AG17" i="16"/>
  <c r="AZ16" i="16"/>
  <c r="AR16" i="16"/>
  <c r="AJ16" i="16"/>
  <c r="AB16" i="16"/>
  <c r="AU15" i="16"/>
  <c r="AM15" i="16"/>
  <c r="AE15" i="16"/>
  <c r="AX14" i="16"/>
  <c r="AP14" i="16"/>
  <c r="AH14" i="16"/>
  <c r="BA13" i="16"/>
  <c r="AS13" i="16"/>
  <c r="AK13" i="16"/>
  <c r="AC13" i="16"/>
  <c r="AV12" i="16"/>
  <c r="AN12" i="16"/>
  <c r="AF12" i="16"/>
  <c r="L17" i="16"/>
  <c r="AM17" i="16"/>
  <c r="AS15" i="16"/>
  <c r="AK15" i="16"/>
  <c r="AF14" i="16"/>
  <c r="AV17" i="16"/>
  <c r="AM12" i="16"/>
  <c r="AN14" i="16"/>
  <c r="Y15" i="16"/>
  <c r="AT17" i="16"/>
  <c r="AL17" i="16"/>
  <c r="AD17" i="16"/>
  <c r="AW16" i="16"/>
  <c r="AO16" i="16"/>
  <c r="AG16" i="16"/>
  <c r="AZ15" i="16"/>
  <c r="AR15" i="16"/>
  <c r="AJ15" i="16"/>
  <c r="AB15" i="16"/>
  <c r="AU14" i="16"/>
  <c r="AM14" i="16"/>
  <c r="AE14" i="16"/>
  <c r="AX13" i="16"/>
  <c r="AP13" i="16"/>
  <c r="AH13" i="16"/>
  <c r="BA12" i="16"/>
  <c r="AS12" i="16"/>
  <c r="AK12" i="16"/>
  <c r="AC12" i="16"/>
  <c r="AF17" i="16"/>
  <c r="AU12" i="16"/>
  <c r="AE17" i="16"/>
  <c r="BA15" i="16"/>
  <c r="AV14" i="16"/>
  <c r="T15" i="16"/>
  <c r="BA17" i="16"/>
  <c r="AS17" i="16"/>
  <c r="AK17" i="16"/>
  <c r="AC17" i="16"/>
  <c r="AV16" i="16"/>
  <c r="AN16" i="16"/>
  <c r="AF16" i="16"/>
  <c r="AY15" i="16"/>
  <c r="AQ15" i="16"/>
  <c r="AI15" i="16"/>
  <c r="AA15" i="16"/>
  <c r="AZ12" i="16"/>
  <c r="AR12" i="16"/>
  <c r="AJ12" i="16"/>
  <c r="AB12" i="16"/>
  <c r="B12" i="16" s="1"/>
  <c r="AN17" i="16"/>
  <c r="AE12" i="16"/>
  <c r="AU17" i="16"/>
  <c r="AC15" i="16"/>
  <c r="I15" i="16"/>
  <c r="Y17" i="16"/>
  <c r="I17" i="16"/>
  <c r="Q15" i="16"/>
  <c r="T14" i="16"/>
  <c r="Q13" i="16"/>
  <c r="X17" i="16"/>
  <c r="H17" i="16"/>
  <c r="P15" i="16"/>
  <c r="S14" i="16"/>
  <c r="M13" i="16"/>
  <c r="U17" i="16"/>
  <c r="E17" i="16"/>
  <c r="M15" i="16"/>
  <c r="L14" i="16"/>
  <c r="L13" i="16"/>
  <c r="T17" i="16"/>
  <c r="D17" i="16"/>
  <c r="L15" i="16"/>
  <c r="K14" i="16"/>
  <c r="I13" i="16"/>
  <c r="E13" i="16"/>
  <c r="P17" i="16"/>
  <c r="X15" i="16"/>
  <c r="H15" i="16"/>
  <c r="Y13" i="16"/>
  <c r="D13" i="16"/>
  <c r="M17" i="16"/>
  <c r="U15" i="16"/>
  <c r="E15" i="16"/>
  <c r="U13" i="16"/>
  <c r="O16" i="16"/>
  <c r="G16" i="16"/>
  <c r="S16" i="16"/>
  <c r="K16" i="16"/>
  <c r="W14" i="16"/>
  <c r="S12" i="16"/>
  <c r="K12" i="16"/>
  <c r="N14" i="16"/>
  <c r="F14" i="16"/>
  <c r="R12" i="16"/>
  <c r="J12" i="16"/>
  <c r="C14" i="16"/>
  <c r="S17" i="16"/>
  <c r="K17" i="16"/>
  <c r="Y16" i="16"/>
  <c r="Q16" i="16"/>
  <c r="I16" i="16"/>
  <c r="W15" i="16"/>
  <c r="O15" i="16"/>
  <c r="G15" i="16"/>
  <c r="U14" i="16"/>
  <c r="M14" i="16"/>
  <c r="E14" i="16"/>
  <c r="S13" i="16"/>
  <c r="K13" i="16"/>
  <c r="Y12" i="16"/>
  <c r="Q12" i="16"/>
  <c r="I12" i="16"/>
  <c r="W12" i="16"/>
  <c r="O14" i="16"/>
  <c r="G14" i="16"/>
  <c r="C15" i="16"/>
  <c r="R16" i="16"/>
  <c r="J16" i="16"/>
  <c r="V14" i="16"/>
  <c r="C13" i="16"/>
  <c r="R17" i="16"/>
  <c r="J17" i="16"/>
  <c r="X16" i="16"/>
  <c r="P16" i="16"/>
  <c r="H16" i="16"/>
  <c r="V15" i="16"/>
  <c r="N15" i="16"/>
  <c r="F15" i="16"/>
  <c r="R13" i="16"/>
  <c r="J13" i="16"/>
  <c r="X12" i="16"/>
  <c r="P12" i="16"/>
  <c r="H12" i="16"/>
  <c r="G12" i="16"/>
  <c r="W16" i="16"/>
  <c r="O12" i="16"/>
  <c r="V16" i="16"/>
  <c r="N16" i="16"/>
  <c r="F16" i="16"/>
  <c r="R14" i="16"/>
  <c r="J14" i="16"/>
  <c r="X13" i="16"/>
  <c r="P13" i="16"/>
  <c r="H13" i="16"/>
  <c r="V12" i="16"/>
  <c r="N12" i="16"/>
  <c r="F12" i="16"/>
  <c r="C12" i="16"/>
  <c r="W17" i="16"/>
  <c r="O17" i="16"/>
  <c r="G17" i="16"/>
  <c r="U16" i="16"/>
  <c r="M16" i="16"/>
  <c r="E16" i="16"/>
  <c r="V17" i="16"/>
  <c r="N17" i="16"/>
  <c r="F17" i="16"/>
  <c r="T16" i="16"/>
  <c r="L16" i="16"/>
  <c r="D16" i="16"/>
  <c r="C12" i="11"/>
  <c r="Y3" i="17"/>
  <c r="Y4" i="17"/>
  <c r="Y5" i="17"/>
  <c r="Y6" i="17"/>
  <c r="Y7" i="17"/>
  <c r="Y8" i="17"/>
  <c r="A8" i="17"/>
  <c r="A19" i="17" s="1"/>
  <c r="A7" i="17"/>
  <c r="A18" i="17" s="1"/>
  <c r="A6" i="17"/>
  <c r="A17" i="17" s="1"/>
  <c r="A5" i="17"/>
  <c r="A16" i="17" s="1"/>
  <c r="A4" i="17"/>
  <c r="A15" i="17" s="1"/>
  <c r="A3" i="17"/>
  <c r="A14" i="17" s="1"/>
  <c r="D9" i="13"/>
  <c r="D14" i="13" s="1"/>
  <c r="C9" i="13"/>
  <c r="A4" i="13"/>
  <c r="A13" i="13" s="1"/>
  <c r="A5" i="13"/>
  <c r="A14" i="13" s="1"/>
  <c r="A6" i="13"/>
  <c r="A15" i="13" s="1"/>
  <c r="A7" i="13"/>
  <c r="A16" i="13" s="1"/>
  <c r="A8" i="13"/>
  <c r="A17" i="13" s="1"/>
  <c r="A3" i="13"/>
  <c r="A12" i="13" s="1"/>
  <c r="AQ22" i="17" l="1"/>
  <c r="AQ23" i="17" s="1"/>
  <c r="BA22" i="17"/>
  <c r="BA23" i="17" s="1"/>
  <c r="AP22" i="17"/>
  <c r="AG22" i="17"/>
  <c r="AG23" i="17" s="1"/>
  <c r="H22" i="17"/>
  <c r="H23" i="17" s="1"/>
  <c r="AO22" i="17"/>
  <c r="AO23" i="17" s="1"/>
  <c r="K22" i="17"/>
  <c r="K23" i="17" s="1"/>
  <c r="AW22" i="17"/>
  <c r="AW23" i="17" s="1"/>
  <c r="S22" i="17"/>
  <c r="S23" i="17" s="1"/>
  <c r="AF22" i="17"/>
  <c r="AF23" i="17" s="1"/>
  <c r="J22" i="17"/>
  <c r="J23" i="17" s="1"/>
  <c r="AN22" i="17"/>
  <c r="AN23" i="17" s="1"/>
  <c r="R22" i="17"/>
  <c r="R23" i="17" s="1"/>
  <c r="AV22" i="17"/>
  <c r="AV23" i="17" s="1"/>
  <c r="Q22" i="17"/>
  <c r="Q23" i="17" s="1"/>
  <c r="Y11" i="17"/>
  <c r="Y18" i="17" s="1"/>
  <c r="B18" i="17" s="1"/>
  <c r="B13" i="16"/>
  <c r="B16" i="16"/>
  <c r="B17" i="16"/>
  <c r="B14" i="16"/>
  <c r="B15" i="16"/>
  <c r="AZ18" i="13"/>
  <c r="AZ19" i="13" s="1"/>
  <c r="AJ18" i="13"/>
  <c r="AJ19" i="13" s="1"/>
  <c r="AF18" i="13"/>
  <c r="AF19" i="13" s="1"/>
  <c r="AD18" i="13"/>
  <c r="AD19" i="13" s="1"/>
  <c r="AR18" i="13"/>
  <c r="AR19" i="13" s="1"/>
  <c r="AN18" i="13"/>
  <c r="AN19" i="13" s="1"/>
  <c r="AL18" i="13"/>
  <c r="AL19" i="13" s="1"/>
  <c r="AV18" i="13"/>
  <c r="AV19" i="13" s="1"/>
  <c r="AC18" i="13"/>
  <c r="AC19" i="13" s="1"/>
  <c r="AH18" i="13"/>
  <c r="AH19" i="13" s="1"/>
  <c r="AA18" i="13"/>
  <c r="AA19" i="13" s="1"/>
  <c r="AK18" i="13"/>
  <c r="AK19" i="13" s="1"/>
  <c r="AP18" i="13"/>
  <c r="AP19" i="13" s="1"/>
  <c r="Z18" i="13"/>
  <c r="Z19" i="13" s="1"/>
  <c r="AI18" i="13"/>
  <c r="AI19" i="13" s="1"/>
  <c r="AS18" i="13"/>
  <c r="AS19" i="13" s="1"/>
  <c r="AX18" i="13"/>
  <c r="AX19" i="13" s="1"/>
  <c r="AG18" i="13"/>
  <c r="AG19" i="13" s="1"/>
  <c r="AQ18" i="13"/>
  <c r="AQ19" i="13" s="1"/>
  <c r="BA18" i="13"/>
  <c r="BA19" i="13" s="1"/>
  <c r="AE18" i="13"/>
  <c r="AE19" i="13" s="1"/>
  <c r="AT18" i="13"/>
  <c r="AT19" i="13" s="1"/>
  <c r="AO18" i="13"/>
  <c r="AO19" i="13" s="1"/>
  <c r="AY18" i="13"/>
  <c r="AY19" i="13" s="1"/>
  <c r="AM18" i="13"/>
  <c r="AM19" i="13" s="1"/>
  <c r="C14" i="17"/>
  <c r="D12" i="13"/>
  <c r="D15" i="13"/>
  <c r="D16" i="13"/>
  <c r="C14" i="13"/>
  <c r="C16" i="13"/>
  <c r="D13" i="13"/>
  <c r="C17" i="13"/>
  <c r="C15" i="13"/>
  <c r="D17" i="13"/>
  <c r="C12" i="13"/>
  <c r="C13" i="13"/>
  <c r="M9" i="13"/>
  <c r="R9" i="13"/>
  <c r="Y9" i="13"/>
  <c r="Q9" i="13"/>
  <c r="X9" i="13"/>
  <c r="P9" i="13"/>
  <c r="S9" i="13"/>
  <c r="W9" i="13"/>
  <c r="O9" i="13"/>
  <c r="N9" i="13"/>
  <c r="U9" i="13"/>
  <c r="V9" i="13"/>
  <c r="T9" i="13"/>
  <c r="L9" i="13"/>
  <c r="I9" i="13"/>
  <c r="H9" i="13"/>
  <c r="J9" i="13"/>
  <c r="G9" i="13"/>
  <c r="F9" i="13"/>
  <c r="E9" i="13"/>
  <c r="K9" i="13"/>
  <c r="Y15" i="17" l="1"/>
  <c r="B15" i="17" s="1"/>
  <c r="Y16" i="17"/>
  <c r="B16" i="17" s="1"/>
  <c r="Y14" i="17"/>
  <c r="B14" i="17" s="1"/>
  <c r="AP23" i="17"/>
  <c r="Y21" i="17"/>
  <c r="B21" i="17" s="1"/>
  <c r="Y20" i="17"/>
  <c r="B20" i="17" s="1"/>
  <c r="Y17" i="17"/>
  <c r="Y19" i="17"/>
  <c r="B19" i="17" s="1"/>
  <c r="D18" i="13"/>
  <c r="D19" i="13" s="1"/>
  <c r="C18" i="13"/>
  <c r="C16" i="17"/>
  <c r="C19" i="17"/>
  <c r="C15" i="17"/>
  <c r="C18" i="17"/>
  <c r="C17" i="17"/>
  <c r="C22" i="17" s="1"/>
  <c r="C23" i="17" s="1"/>
  <c r="W13" i="13"/>
  <c r="W17" i="13"/>
  <c r="W15" i="13"/>
  <c r="W12" i="13"/>
  <c r="W14" i="13"/>
  <c r="W16" i="13"/>
  <c r="O13" i="13"/>
  <c r="O14" i="13"/>
  <c r="O17" i="13"/>
  <c r="O12" i="13"/>
  <c r="O15" i="13"/>
  <c r="O16" i="13"/>
  <c r="K15" i="13"/>
  <c r="K17" i="13"/>
  <c r="K13" i="13"/>
  <c r="K14" i="13"/>
  <c r="K12" i="13"/>
  <c r="K16" i="13"/>
  <c r="M13" i="13"/>
  <c r="M15" i="13"/>
  <c r="M14" i="13"/>
  <c r="M12" i="13"/>
  <c r="M17" i="13"/>
  <c r="M16" i="13"/>
  <c r="E13" i="13"/>
  <c r="E15" i="13"/>
  <c r="E17" i="13"/>
  <c r="E14" i="13"/>
  <c r="B14" i="13" s="1"/>
  <c r="D30" i="13" s="1"/>
  <c r="E12" i="13"/>
  <c r="E16" i="13"/>
  <c r="L12" i="13"/>
  <c r="L17" i="13"/>
  <c r="L14" i="13"/>
  <c r="L16" i="13"/>
  <c r="L13" i="13"/>
  <c r="L15" i="13"/>
  <c r="P16" i="13"/>
  <c r="P14" i="13"/>
  <c r="P12" i="13"/>
  <c r="P17" i="13"/>
  <c r="P15" i="13"/>
  <c r="P13" i="13"/>
  <c r="T12" i="13"/>
  <c r="T13" i="13"/>
  <c r="T16" i="13"/>
  <c r="T14" i="13"/>
  <c r="T15" i="13"/>
  <c r="T17" i="13"/>
  <c r="X14" i="13"/>
  <c r="X16" i="13"/>
  <c r="X15" i="13"/>
  <c r="X13" i="13"/>
  <c r="X17" i="13"/>
  <c r="X12" i="13"/>
  <c r="V16" i="13"/>
  <c r="V12" i="13"/>
  <c r="V13" i="13"/>
  <c r="V14" i="13"/>
  <c r="V15" i="13"/>
  <c r="V17" i="13"/>
  <c r="Q17" i="13"/>
  <c r="Q12" i="13"/>
  <c r="Q15" i="13"/>
  <c r="Q14" i="13"/>
  <c r="Q13" i="13"/>
  <c r="Q16" i="13"/>
  <c r="I17" i="13"/>
  <c r="I15" i="13"/>
  <c r="I13" i="13"/>
  <c r="I12" i="13"/>
  <c r="I16" i="13"/>
  <c r="I14" i="13"/>
  <c r="U13" i="13"/>
  <c r="U15" i="13"/>
  <c r="U16" i="13"/>
  <c r="U12" i="13"/>
  <c r="U17" i="13"/>
  <c r="U14" i="13"/>
  <c r="Y17" i="13"/>
  <c r="Y14" i="13"/>
  <c r="Y15" i="13"/>
  <c r="Y12" i="13"/>
  <c r="Y16" i="13"/>
  <c r="Y13" i="13"/>
  <c r="S17" i="13"/>
  <c r="S15" i="13"/>
  <c r="S16" i="13"/>
  <c r="S13" i="13"/>
  <c r="S14" i="13"/>
  <c r="S12" i="13"/>
  <c r="F16" i="13"/>
  <c r="F15" i="13"/>
  <c r="F14" i="13"/>
  <c r="F17" i="13"/>
  <c r="F12" i="13"/>
  <c r="F13" i="13"/>
  <c r="G13" i="13"/>
  <c r="G14" i="13"/>
  <c r="G16" i="13"/>
  <c r="G15" i="13"/>
  <c r="G17" i="13"/>
  <c r="G12" i="13"/>
  <c r="J12" i="13"/>
  <c r="J14" i="13"/>
  <c r="J15" i="13"/>
  <c r="J13" i="13"/>
  <c r="J16" i="13"/>
  <c r="J17" i="13"/>
  <c r="H16" i="13"/>
  <c r="H14" i="13"/>
  <c r="H13" i="13"/>
  <c r="H17" i="13"/>
  <c r="H12" i="13"/>
  <c r="H15" i="13"/>
  <c r="N16" i="13"/>
  <c r="N13" i="13"/>
  <c r="N17" i="13"/>
  <c r="N14" i="13"/>
  <c r="N12" i="13"/>
  <c r="N15" i="13"/>
  <c r="R12" i="13"/>
  <c r="R16" i="13"/>
  <c r="R13" i="13"/>
  <c r="R15" i="13"/>
  <c r="R14" i="13"/>
  <c r="R17" i="13"/>
  <c r="Y22" i="17" l="1"/>
  <c r="B17" i="17"/>
  <c r="B16" i="13"/>
  <c r="D32" i="13" s="1"/>
  <c r="B12" i="13"/>
  <c r="D28" i="13" s="1"/>
  <c r="B17" i="13"/>
  <c r="D33" i="13" s="1"/>
  <c r="B13" i="13"/>
  <c r="D29" i="13" s="1"/>
  <c r="B15" i="13"/>
  <c r="D31" i="13" s="1"/>
  <c r="C19" i="13"/>
  <c r="Y18" i="13"/>
  <c r="Y19" i="13" s="1"/>
  <c r="X18" i="13"/>
  <c r="X19" i="13" s="1"/>
  <c r="W18" i="13"/>
  <c r="W19" i="13" s="1"/>
  <c r="V18" i="13"/>
  <c r="V19" i="13" s="1"/>
  <c r="U18" i="13"/>
  <c r="U19" i="13" s="1"/>
  <c r="T18" i="13"/>
  <c r="T19" i="13" s="1"/>
  <c r="S18" i="13"/>
  <c r="S19" i="13" s="1"/>
  <c r="R18" i="13"/>
  <c r="R19" i="13" s="1"/>
  <c r="Q18" i="13"/>
  <c r="Q19" i="13" s="1"/>
  <c r="P18" i="13"/>
  <c r="P19" i="13" s="1"/>
  <c r="O18" i="13"/>
  <c r="O19" i="13" s="1"/>
  <c r="N18" i="13"/>
  <c r="N19" i="13" s="1"/>
  <c r="M18" i="13"/>
  <c r="M19" i="13" s="1"/>
  <c r="L18" i="13"/>
  <c r="L19" i="13" s="1"/>
  <c r="K18" i="13"/>
  <c r="K19" i="13" s="1"/>
  <c r="J18" i="13"/>
  <c r="J19" i="13" s="1"/>
  <c r="I18" i="13"/>
  <c r="I19" i="13" s="1"/>
  <c r="F18" i="13"/>
  <c r="F19" i="13" s="1"/>
  <c r="H18" i="13"/>
  <c r="H19" i="13" s="1"/>
  <c r="G18" i="13"/>
  <c r="G19" i="13" s="1"/>
  <c r="E18" i="13"/>
  <c r="E19" i="13" s="1"/>
  <c r="Y23" i="17" l="1"/>
  <c r="B23" i="17" s="1"/>
  <c r="B24" i="17" s="1"/>
  <c r="B22" i="17"/>
  <c r="B19" i="13"/>
  <c r="B18" i="13"/>
  <c r="G5" i="19"/>
  <c r="G13" i="19" s="1"/>
  <c r="C40" i="17" l="1"/>
  <c r="D40" i="17" s="1"/>
  <c r="C36" i="17"/>
  <c r="D36" i="17" s="1"/>
  <c r="C38" i="17"/>
  <c r="D38" i="17" s="1"/>
  <c r="C37" i="17"/>
  <c r="D37" i="17" s="1"/>
  <c r="C34" i="17"/>
  <c r="D34" i="17" s="1"/>
  <c r="C39" i="17"/>
  <c r="D39" i="17" s="1"/>
  <c r="C35" i="17"/>
  <c r="D35" i="17" s="1"/>
  <c r="C33" i="17"/>
  <c r="D33" i="17" s="1"/>
  <c r="C35" i="11"/>
  <c r="C36" i="11"/>
  <c r="C20" i="11"/>
  <c r="B20" i="11"/>
  <c r="B19" i="11"/>
</calcChain>
</file>

<file path=xl/sharedStrings.xml><?xml version="1.0" encoding="utf-8"?>
<sst xmlns="http://schemas.openxmlformats.org/spreadsheetml/2006/main" count="172" uniqueCount="45">
  <si>
    <t>drawks</t>
  </si>
  <si>
    <t>Jack Lin</t>
  </si>
  <si>
    <t>Wade | The Passive Trust</t>
  </si>
  <si>
    <t>Saturn</t>
  </si>
  <si>
    <t>_jt_</t>
  </si>
  <si>
    <t>M0ot</t>
  </si>
  <si>
    <t>Total</t>
  </si>
  <si>
    <t>Week 1</t>
  </si>
  <si>
    <t>Week 2</t>
  </si>
  <si>
    <t>Week 3</t>
  </si>
  <si>
    <t>Week 0</t>
  </si>
  <si>
    <t>Daily Reward</t>
  </si>
  <si>
    <t>S.no</t>
  </si>
  <si>
    <t>User Name</t>
  </si>
  <si>
    <t>Onboarding &amp; Help</t>
  </si>
  <si>
    <t>Community &amp; Social</t>
  </si>
  <si>
    <t>Tech &amp; Discussion</t>
  </si>
  <si>
    <t>Dev</t>
  </si>
  <si>
    <t>Address</t>
  </si>
  <si>
    <t>64d54a14ba2f83c14de003fac6e8f6ad</t>
  </si>
  <si>
    <t>5ff1988f042a2a65c592d35b4759ef5f</t>
  </si>
  <si>
    <t>F90D6E620B0F53DF1675D6C15A3A2B7C</t>
  </si>
  <si>
    <t>54d5d5dd28c358060e7600191ec8f515</t>
  </si>
  <si>
    <t>76a5088ef45546b6cb50e4b6c1080d2c</t>
  </si>
  <si>
    <t>c44a50622c2d465e6c15982b8e127349</t>
  </si>
  <si>
    <t>Bounty Earned</t>
  </si>
  <si>
    <t>Total Bounty to be paid</t>
  </si>
  <si>
    <t>Week 4</t>
  </si>
  <si>
    <t>Week 5</t>
  </si>
  <si>
    <t>Week 6</t>
  </si>
  <si>
    <t>Week 7</t>
  </si>
  <si>
    <t>Remaining</t>
  </si>
  <si>
    <t>Remainig</t>
  </si>
  <si>
    <t>Retainer Fee</t>
  </si>
  <si>
    <t>Retainer Fee/Person</t>
  </si>
  <si>
    <t>Zdong</t>
  </si>
  <si>
    <t>nour_space</t>
  </si>
  <si>
    <t>Fixed pay</t>
  </si>
  <si>
    <t>Variable pay</t>
  </si>
  <si>
    <t>Bounties Earned So far</t>
  </si>
  <si>
    <t>Totaal</t>
  </si>
  <si>
    <t>Per person</t>
  </si>
  <si>
    <t>Sub Total (1+2+3+4+5+6+7+9)</t>
  </si>
  <si>
    <t>e77ddb76c9afcb3d5511e46cbc89023d</t>
  </si>
  <si>
    <t>ef9684f8f9bfb6abf700c9a88b9b33fe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</si>
</sst>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rgb="FFE74C3C"/>
      <name val="Inheri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0" xfId="0" applyBorder="1"/>
    <xf numFmtId="0" fontId="1" fillId="0" borderId="11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6" fillId="0" borderId="6" xfId="0" applyFont="1" applyFill="1" applyBorder="1"/>
    <xf numFmtId="0" fontId="6" fillId="0" borderId="0" xfId="0" applyFont="1" applyFill="1" applyBorder="1"/>
    <xf numFmtId="14" fontId="6" fillId="0" borderId="11" xfId="0" applyNumberFormat="1" applyFont="1" applyFill="1" applyBorder="1"/>
    <xf numFmtId="14" fontId="6" fillId="0" borderId="5" xfId="0" applyNumberFormat="1" applyFont="1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5" xfId="0" applyFill="1" applyBorder="1"/>
    <xf numFmtId="0" fontId="7" fillId="0" borderId="15" xfId="0" applyFont="1" applyFill="1" applyBorder="1"/>
    <xf numFmtId="0" fontId="0" fillId="2" borderId="23" xfId="0" applyFill="1" applyBorder="1"/>
    <xf numFmtId="0" fontId="0" fillId="2" borderId="6" xfId="0" applyFill="1" applyBorder="1"/>
    <xf numFmtId="0" fontId="0" fillId="2" borderId="24" xfId="0" applyFill="1" applyBorder="1"/>
    <xf numFmtId="14" fontId="6" fillId="0" borderId="7" xfId="0" applyNumberFormat="1" applyFont="1" applyFill="1" applyBorder="1"/>
    <xf numFmtId="0" fontId="0" fillId="0" borderId="7" xfId="0" applyFill="1" applyBorder="1"/>
    <xf numFmtId="0" fontId="0" fillId="2" borderId="25" xfId="0" applyFill="1" applyBorder="1"/>
    <xf numFmtId="0" fontId="0" fillId="2" borderId="7" xfId="0" applyFill="1" applyBorder="1"/>
    <xf numFmtId="0" fontId="0" fillId="2" borderId="26" xfId="0" applyFill="1" applyBorder="1"/>
    <xf numFmtId="14" fontId="6" fillId="0" borderId="12" xfId="0" applyNumberFormat="1" applyFont="1" applyFill="1" applyBorder="1"/>
    <xf numFmtId="0" fontId="0" fillId="0" borderId="14" xfId="0" applyFill="1" applyBorder="1"/>
    <xf numFmtId="0" fontId="0" fillId="0" borderId="12" xfId="0" applyFill="1" applyBorder="1"/>
    <xf numFmtId="0" fontId="0" fillId="2" borderId="2" xfId="0" applyFill="1" applyBorder="1"/>
    <xf numFmtId="0" fontId="0" fillId="2" borderId="1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9" xfId="0" applyFill="1" applyBorder="1"/>
    <xf numFmtId="14" fontId="0" fillId="0" borderId="6" xfId="0" applyNumberFormat="1" applyBorder="1"/>
    <xf numFmtId="0" fontId="0" fillId="0" borderId="3" xfId="0" applyFill="1" applyBorder="1"/>
    <xf numFmtId="0" fontId="3" fillId="0" borderId="0" xfId="0" applyFont="1"/>
    <xf numFmtId="2" fontId="10" fillId="0" borderId="5" xfId="0" applyNumberFormat="1" applyFont="1" applyBorder="1" applyAlignment="1">
      <alignment wrapText="1"/>
    </xf>
    <xf numFmtId="2" fontId="11" fillId="0" borderId="5" xfId="0" applyNumberFormat="1" applyFont="1" applyBorder="1" applyAlignment="1">
      <alignment wrapText="1"/>
    </xf>
    <xf numFmtId="2" fontId="8" fillId="0" borderId="5" xfId="0" applyNumberFormat="1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31" xfId="0" applyNumberFormat="1" applyFont="1" applyBorder="1"/>
    <xf numFmtId="0" fontId="14" fillId="0" borderId="6" xfId="0" applyFont="1" applyBorder="1" applyAlignment="1">
      <alignment horizontal="center" vertical="center" wrapText="1"/>
    </xf>
    <xf numFmtId="2" fontId="12" fillId="0" borderId="6" xfId="0" applyNumberFormat="1" applyFont="1" applyBorder="1" applyAlignment="1">
      <alignment wrapText="1"/>
    </xf>
    <xf numFmtId="0" fontId="0" fillId="0" borderId="33" xfId="0" applyBorder="1"/>
    <xf numFmtId="0" fontId="0" fillId="0" borderId="34" xfId="0" applyBorder="1"/>
    <xf numFmtId="2" fontId="9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2" fontId="2" fillId="0" borderId="14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4" fontId="6" fillId="0" borderId="8" xfId="0" applyNumberFormat="1" applyFont="1" applyFill="1" applyBorder="1" applyAlignment="1">
      <alignment horizontal="center"/>
    </xf>
    <xf numFmtId="14" fontId="6" fillId="0" borderId="9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14" fontId="6" fillId="0" borderId="25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36" xfId="0" applyFont="1" applyFill="1" applyBorder="1"/>
    <xf numFmtId="0" fontId="6" fillId="0" borderId="37" xfId="0" applyFont="1" applyFill="1" applyBorder="1"/>
    <xf numFmtId="0" fontId="0" fillId="0" borderId="37" xfId="0" applyFill="1" applyBorder="1"/>
    <xf numFmtId="2" fontId="0" fillId="2" borderId="20" xfId="0" applyNumberFormat="1" applyFill="1" applyBorder="1"/>
    <xf numFmtId="2" fontId="0" fillId="0" borderId="5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2" xfId="0" applyFont="1" applyBorder="1"/>
    <xf numFmtId="2" fontId="3" fillId="0" borderId="12" xfId="0" applyNumberFormat="1" applyFont="1" applyBorder="1"/>
    <xf numFmtId="2" fontId="3" fillId="0" borderId="19" xfId="0" applyNumberFormat="1" applyFont="1" applyBorder="1"/>
    <xf numFmtId="2" fontId="0" fillId="2" borderId="3" xfId="0" applyNumberFormat="1" applyFill="1" applyBorder="1"/>
    <xf numFmtId="2" fontId="0" fillId="0" borderId="18" xfId="0" applyNumberFormat="1" applyBorder="1"/>
    <xf numFmtId="0" fontId="0" fillId="2" borderId="3" xfId="0" applyFill="1" applyBorder="1"/>
    <xf numFmtId="0" fontId="0" fillId="2" borderId="38" xfId="0" applyFill="1" applyBorder="1"/>
    <xf numFmtId="0" fontId="0" fillId="0" borderId="27" xfId="0" applyBorder="1"/>
    <xf numFmtId="0" fontId="0" fillId="0" borderId="28" xfId="0" applyBorder="1"/>
    <xf numFmtId="0" fontId="0" fillId="2" borderId="39" xfId="0" applyFill="1" applyBorder="1"/>
    <xf numFmtId="0" fontId="1" fillId="0" borderId="7" xfId="0" applyFont="1" applyBorder="1" applyAlignment="1">
      <alignment horizontal="left" vertical="center"/>
    </xf>
    <xf numFmtId="0" fontId="0" fillId="0" borderId="40" xfId="0" applyBorder="1"/>
    <xf numFmtId="0" fontId="0" fillId="0" borderId="26" xfId="0" applyBorder="1"/>
    <xf numFmtId="0" fontId="0" fillId="2" borderId="41" xfId="0" applyFill="1" applyBorder="1"/>
    <xf numFmtId="0" fontId="3" fillId="0" borderId="3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7485-7871-48FF-ADCD-3D362D74890F}">
  <sheetPr codeName="Sheet13"/>
  <dimension ref="A2:H13"/>
  <sheetViews>
    <sheetView tabSelected="1" zoomScale="115" zoomScaleNormal="115" workbookViewId="0">
      <selection activeCell="I13" sqref="I13"/>
    </sheetView>
  </sheetViews>
  <sheetFormatPr defaultRowHeight="14.4"/>
  <cols>
    <col min="1" max="1" width="4.6640625" bestFit="1" customWidth="1"/>
    <col min="2" max="2" width="26.109375" bestFit="1" customWidth="1"/>
    <col min="3" max="3" width="11.6640625" customWidth="1"/>
    <col min="4" max="4" width="12.77734375" customWidth="1"/>
    <col min="5" max="5" width="13.5546875" customWidth="1"/>
    <col min="6" max="6" width="8.88671875" customWidth="1"/>
    <col min="7" max="7" width="17.77734375" customWidth="1"/>
    <col min="8" max="8" width="36.6640625" bestFit="1" customWidth="1"/>
  </cols>
  <sheetData>
    <row r="2" spans="1:8" ht="15" thickBot="1"/>
    <row r="3" spans="1:8" s="56" customFormat="1">
      <c r="A3" s="60"/>
      <c r="B3" s="61"/>
      <c r="C3" s="80" t="s">
        <v>25</v>
      </c>
      <c r="D3" s="80"/>
      <c r="E3" s="80"/>
      <c r="F3" s="81"/>
      <c r="G3" s="82" t="s">
        <v>26</v>
      </c>
      <c r="H3" s="84" t="s">
        <v>18</v>
      </c>
    </row>
    <row r="4" spans="1:8" s="67" customFormat="1" ht="28.8">
      <c r="A4" s="62" t="s">
        <v>12</v>
      </c>
      <c r="B4" s="63" t="s">
        <v>13</v>
      </c>
      <c r="C4" s="64" t="s">
        <v>14</v>
      </c>
      <c r="D4" s="65" t="s">
        <v>15</v>
      </c>
      <c r="E4" s="66" t="s">
        <v>16</v>
      </c>
      <c r="F4" s="69" t="s">
        <v>17</v>
      </c>
      <c r="G4" s="83"/>
      <c r="H4" s="85"/>
    </row>
    <row r="5" spans="1:8">
      <c r="A5" s="74">
        <v>1</v>
      </c>
      <c r="B5" s="75" t="str">
        <f>'Community &amp; social Consolidated'!A28</f>
        <v>drawks</v>
      </c>
      <c r="C5" s="57">
        <f>'Onboarding Help co Consolidated'!D28</f>
        <v>4157.5952500000003</v>
      </c>
      <c r="D5" s="58">
        <f>'Community &amp; social Consolidated'!D28</f>
        <v>2969.0312499999995</v>
      </c>
      <c r="E5" s="59">
        <f>'Tech Consolidated'!D33</f>
        <v>3441.4092499999988</v>
      </c>
      <c r="F5" s="70">
        <f>'Dev-CARPE - Consolidated'!D29</f>
        <v>2749.9849999999997</v>
      </c>
      <c r="G5" s="79">
        <f>C5+D5+E5+F5</f>
        <v>13318.02075</v>
      </c>
      <c r="H5" s="71" t="s">
        <v>21</v>
      </c>
    </row>
    <row r="6" spans="1:8">
      <c r="A6" s="74">
        <v>2</v>
      </c>
      <c r="B6" s="75" t="str">
        <f>'Community &amp; social Consolidated'!A29</f>
        <v>Jack Lin</v>
      </c>
      <c r="C6" s="57">
        <f>'Onboarding Help co Consolidated'!D29</f>
        <v>5224.2552499999993</v>
      </c>
      <c r="D6" s="58">
        <f>'Community &amp; social Consolidated'!D29</f>
        <v>1864.2762499999994</v>
      </c>
      <c r="E6" s="59">
        <f>'Tech Consolidated'!D34</f>
        <v>3395.6952499999989</v>
      </c>
      <c r="F6" s="70">
        <f>'Dev-CARPE - Consolidated'!D30</f>
        <v>2940.46</v>
      </c>
      <c r="G6" s="79">
        <f t="shared" ref="G6:G12" si="0">C6+D6+E6+F6</f>
        <v>13424.686749999997</v>
      </c>
      <c r="H6" s="71" t="s">
        <v>19</v>
      </c>
    </row>
    <row r="7" spans="1:8">
      <c r="A7" s="74">
        <v>3</v>
      </c>
      <c r="B7" s="75" t="str">
        <f>'Community &amp; social Consolidated'!A30</f>
        <v>Wade | The Passive Trust</v>
      </c>
      <c r="C7" s="57">
        <f>'Onboarding Help co Consolidated'!D30</f>
        <v>1548.0877500000001</v>
      </c>
      <c r="D7" s="58">
        <f>'Community &amp; social Consolidated'!D30</f>
        <v>1711.8962499999996</v>
      </c>
      <c r="E7" s="59">
        <f>'Tech Consolidated'!D35</f>
        <v>1738.5627500000001</v>
      </c>
      <c r="F7" s="70">
        <f>'Dev-CARPE - Consolidated'!D31</f>
        <v>1149.9949999999999</v>
      </c>
      <c r="G7" s="79">
        <f t="shared" si="0"/>
        <v>6148.5417499999994</v>
      </c>
      <c r="H7" s="71" t="s">
        <v>22</v>
      </c>
    </row>
    <row r="8" spans="1:8">
      <c r="A8" s="74">
        <v>4</v>
      </c>
      <c r="B8" s="75" t="str">
        <f>'Community &amp; social Consolidated'!A31</f>
        <v>Saturn</v>
      </c>
      <c r="C8" s="57">
        <f>'Onboarding Help co Consolidated'!D31</f>
        <v>1281.4227500000002</v>
      </c>
      <c r="D8" s="58">
        <f>'Community &amp; social Consolidated'!D31</f>
        <v>1635.7062499999995</v>
      </c>
      <c r="E8" s="59">
        <f>'Tech Consolidated'!D36</f>
        <v>1509.9927499999999</v>
      </c>
      <c r="F8" s="70">
        <f>'Dev-CARPE - Consolidated'!D32</f>
        <v>1835.7049999999997</v>
      </c>
      <c r="G8" s="79">
        <f t="shared" si="0"/>
        <v>6262.8267500000002</v>
      </c>
      <c r="H8" s="71" t="s">
        <v>23</v>
      </c>
    </row>
    <row r="9" spans="1:8">
      <c r="A9" s="74">
        <v>5</v>
      </c>
      <c r="B9" s="75" t="str">
        <f>'Community &amp; social Consolidated'!A32</f>
        <v>_jt_</v>
      </c>
      <c r="C9" s="57">
        <f>'Onboarding Help co Consolidated'!D32</f>
        <v>938.56774999999993</v>
      </c>
      <c r="D9" s="58">
        <f>'Community &amp; social Consolidated'!D32</f>
        <v>1749.9912499999996</v>
      </c>
      <c r="E9" s="59">
        <f>'Tech Consolidated'!D37</f>
        <v>969.04374999999993</v>
      </c>
      <c r="F9" s="70">
        <f>'Dev-CARPE - Consolidated'!D33</f>
        <v>1911.895</v>
      </c>
      <c r="G9" s="79">
        <f t="shared" si="0"/>
        <v>5569.4977499999986</v>
      </c>
      <c r="H9" s="71" t="s">
        <v>20</v>
      </c>
    </row>
    <row r="10" spans="1:8">
      <c r="A10" s="76">
        <v>6</v>
      </c>
      <c r="B10" s="75" t="str">
        <f>'Community &amp; social Consolidated'!A33</f>
        <v>M0ot</v>
      </c>
      <c r="C10" s="57">
        <f>'Onboarding Help co Consolidated'!D33</f>
        <v>435.71375</v>
      </c>
      <c r="D10" s="58">
        <f>'Community &amp; social Consolidated'!D33</f>
        <v>1711.8962499999996</v>
      </c>
      <c r="E10" s="59">
        <f>'Tech Consolidated'!D38</f>
        <v>1456.65975</v>
      </c>
      <c r="F10" s="70">
        <f>'Dev-CARPE - Consolidated'!D34</f>
        <v>1149.9949999999999</v>
      </c>
      <c r="G10" s="79">
        <f t="shared" si="0"/>
        <v>4754.2647499999994</v>
      </c>
      <c r="H10" s="71" t="s">
        <v>24</v>
      </c>
    </row>
    <row r="11" spans="1:8">
      <c r="A11" s="120"/>
      <c r="B11" s="75" t="str">
        <f>'Community &amp; social Consolidated'!A34</f>
        <v>Zdong</v>
      </c>
      <c r="C11" s="57">
        <f>'Onboarding Help co Consolidated'!D34</f>
        <v>435.71375</v>
      </c>
      <c r="D11" s="58">
        <f>'Community &amp; social Consolidated'!D34</f>
        <v>1407.1362499999996</v>
      </c>
      <c r="E11" s="59">
        <f>'Tech Consolidated'!D39</f>
        <v>595.71274999999991</v>
      </c>
      <c r="F11" s="70">
        <f>'Dev-CARPE - Consolidated'!D35</f>
        <v>1149.9949999999999</v>
      </c>
      <c r="G11" s="79">
        <f t="shared" si="0"/>
        <v>3588.557749999999</v>
      </c>
      <c r="H11" s="71" t="s">
        <v>44</v>
      </c>
    </row>
    <row r="12" spans="1:8" ht="15" thickBot="1">
      <c r="A12" s="120"/>
      <c r="B12" s="75" t="str">
        <f>'Community &amp; social Consolidated'!A35</f>
        <v>nour_space</v>
      </c>
      <c r="C12" s="57">
        <f>'Onboarding Help co Consolidated'!D35</f>
        <v>435.71375</v>
      </c>
      <c r="D12" s="58">
        <f>'Community &amp; social Consolidated'!D35</f>
        <v>1407.1362499999996</v>
      </c>
      <c r="E12" s="59">
        <f>'Tech Consolidated'!D40</f>
        <v>1349.9937499999999</v>
      </c>
      <c r="F12" s="70">
        <f>'Dev-CARPE - Consolidated'!D36</f>
        <v>1569.0399999999997</v>
      </c>
      <c r="G12" s="79">
        <f t="shared" si="0"/>
        <v>4761.8837499999991</v>
      </c>
      <c r="H12" s="71" t="s">
        <v>43</v>
      </c>
    </row>
    <row r="13" spans="1:8" ht="15" thickBot="1">
      <c r="A13" s="77">
        <v>7</v>
      </c>
      <c r="B13" s="78" t="s">
        <v>42</v>
      </c>
      <c r="C13" s="68">
        <f>SUM(C5:C12)</f>
        <v>14457.070000000003</v>
      </c>
      <c r="D13" s="68">
        <f>SUM(D5:D12)</f>
        <v>14457.069999999996</v>
      </c>
      <c r="E13" s="68">
        <f t="shared" ref="E13:F13" si="1">SUM(E5:E12)</f>
        <v>14457.07</v>
      </c>
      <c r="F13" s="68">
        <f t="shared" si="1"/>
        <v>14457.069999999998</v>
      </c>
      <c r="G13" s="73">
        <f>SUM(G5:G12)</f>
        <v>57828.28</v>
      </c>
      <c r="H13" s="72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D6E6-728B-4C37-A25D-D613BCDFBC13}">
  <sheetPr codeName="Sheet1"/>
  <dimension ref="A1:BA40"/>
  <sheetViews>
    <sheetView topLeftCell="A15" workbookViewId="0">
      <pane xSplit="1" topLeftCell="B1" activePane="topRight" state="frozen"/>
      <selection pane="topRight" activeCell="A34" sqref="A34"/>
    </sheetView>
  </sheetViews>
  <sheetFormatPr defaultRowHeight="14.4"/>
  <cols>
    <col min="1" max="2" width="25" style="2" customWidth="1"/>
    <col min="3" max="3" width="10.33203125" style="1" bestFit="1" customWidth="1"/>
    <col min="4" max="4" width="10.33203125" style="2" bestFit="1" customWidth="1"/>
    <col min="5" max="5" width="10.33203125" style="1" bestFit="1" customWidth="1"/>
    <col min="6" max="11" width="10.33203125" style="2" bestFit="1" customWidth="1"/>
    <col min="12" max="12" width="10.33203125" style="1" bestFit="1" customWidth="1"/>
    <col min="13" max="18" width="10.33203125" style="2" bestFit="1" customWidth="1"/>
    <col min="19" max="19" width="10.33203125" style="1" bestFit="1" customWidth="1"/>
    <col min="20" max="53" width="10.33203125" style="2" bestFit="1" customWidth="1"/>
    <col min="54" max="16384" width="8.88671875" style="2"/>
  </cols>
  <sheetData>
    <row r="1" spans="1:53" s="29" customFormat="1">
      <c r="A1" s="28"/>
      <c r="B1" s="99"/>
      <c r="C1" s="86" t="s">
        <v>10</v>
      </c>
      <c r="D1" s="87"/>
      <c r="E1" s="88" t="s">
        <v>7</v>
      </c>
      <c r="F1" s="89"/>
      <c r="G1" s="89"/>
      <c r="H1" s="89"/>
      <c r="I1" s="89"/>
      <c r="J1" s="89"/>
      <c r="K1" s="89"/>
      <c r="L1" s="88" t="s">
        <v>8</v>
      </c>
      <c r="M1" s="89"/>
      <c r="N1" s="89"/>
      <c r="O1" s="89"/>
      <c r="P1" s="89"/>
      <c r="Q1" s="89"/>
      <c r="R1" s="89"/>
      <c r="S1" s="88" t="s">
        <v>9</v>
      </c>
      <c r="T1" s="89"/>
      <c r="U1" s="89"/>
      <c r="V1" s="89"/>
      <c r="W1" s="89"/>
      <c r="X1" s="89"/>
      <c r="Y1" s="89"/>
      <c r="Z1" s="88" t="s">
        <v>27</v>
      </c>
      <c r="AA1" s="89"/>
      <c r="AB1" s="89"/>
      <c r="AC1" s="89"/>
      <c r="AD1" s="89"/>
      <c r="AE1" s="89"/>
      <c r="AF1" s="89"/>
      <c r="AG1" s="88" t="s">
        <v>28</v>
      </c>
      <c r="AH1" s="89"/>
      <c r="AI1" s="89"/>
      <c r="AJ1" s="89"/>
      <c r="AK1" s="89"/>
      <c r="AL1" s="89"/>
      <c r="AM1" s="89"/>
      <c r="AN1" s="88" t="s">
        <v>29</v>
      </c>
      <c r="AO1" s="89"/>
      <c r="AP1" s="89"/>
      <c r="AQ1" s="89"/>
      <c r="AR1" s="89"/>
      <c r="AS1" s="89"/>
      <c r="AT1" s="89"/>
      <c r="AU1" s="88" t="s">
        <v>30</v>
      </c>
      <c r="AV1" s="89"/>
      <c r="AW1" s="89"/>
      <c r="AX1" s="89"/>
      <c r="AY1" s="89"/>
      <c r="AZ1" s="89"/>
      <c r="BA1" s="89"/>
    </row>
    <row r="2" spans="1:53" s="29" customFormat="1">
      <c r="A2" s="28"/>
      <c r="B2" s="100"/>
      <c r="C2" s="30">
        <v>44522</v>
      </c>
      <c r="D2" s="31">
        <v>44523</v>
      </c>
      <c r="E2" s="30">
        <v>44524</v>
      </c>
      <c r="F2" s="31">
        <v>44525</v>
      </c>
      <c r="G2" s="31">
        <v>44526</v>
      </c>
      <c r="H2" s="31">
        <v>44527</v>
      </c>
      <c r="I2" s="31">
        <v>44528</v>
      </c>
      <c r="J2" s="31">
        <v>44529</v>
      </c>
      <c r="K2" s="31">
        <v>44530</v>
      </c>
      <c r="L2" s="30">
        <v>44531</v>
      </c>
      <c r="M2" s="31">
        <v>44532</v>
      </c>
      <c r="N2" s="31">
        <v>44533</v>
      </c>
      <c r="O2" s="31">
        <v>44534</v>
      </c>
      <c r="P2" s="31">
        <v>44535</v>
      </c>
      <c r="Q2" s="31">
        <v>44536</v>
      </c>
      <c r="R2" s="31">
        <v>44537</v>
      </c>
      <c r="S2" s="30">
        <v>44538</v>
      </c>
      <c r="T2" s="31">
        <v>44539</v>
      </c>
      <c r="U2" s="31">
        <v>44540</v>
      </c>
      <c r="V2" s="31">
        <v>44541</v>
      </c>
      <c r="W2" s="31">
        <v>44542</v>
      </c>
      <c r="X2" s="31">
        <v>44543</v>
      </c>
      <c r="Y2" s="31">
        <v>44544</v>
      </c>
      <c r="Z2" s="31">
        <v>44545</v>
      </c>
      <c r="AA2" s="31">
        <v>44546</v>
      </c>
      <c r="AB2" s="31">
        <v>44547</v>
      </c>
      <c r="AC2" s="31">
        <v>44548</v>
      </c>
      <c r="AD2" s="31">
        <v>44549</v>
      </c>
      <c r="AE2" s="31">
        <v>44550</v>
      </c>
      <c r="AF2" s="31">
        <v>44551</v>
      </c>
      <c r="AG2" s="31">
        <v>44552</v>
      </c>
      <c r="AH2" s="31">
        <v>44553</v>
      </c>
      <c r="AI2" s="31">
        <v>44554</v>
      </c>
      <c r="AJ2" s="31">
        <v>44555</v>
      </c>
      <c r="AK2" s="31">
        <v>44556</v>
      </c>
      <c r="AL2" s="31">
        <v>44557</v>
      </c>
      <c r="AM2" s="31">
        <v>44558</v>
      </c>
      <c r="AN2" s="31">
        <v>44559</v>
      </c>
      <c r="AO2" s="31">
        <v>44560</v>
      </c>
      <c r="AP2" s="31">
        <v>44561</v>
      </c>
      <c r="AQ2" s="31">
        <v>44562</v>
      </c>
      <c r="AR2" s="31">
        <v>44563</v>
      </c>
      <c r="AS2" s="31">
        <v>44564</v>
      </c>
      <c r="AT2" s="31">
        <v>44565</v>
      </c>
      <c r="AU2" s="31">
        <v>44566</v>
      </c>
      <c r="AV2" s="31">
        <v>44567</v>
      </c>
      <c r="AW2" s="31">
        <v>44568</v>
      </c>
      <c r="AX2" s="31">
        <v>44569</v>
      </c>
      <c r="AY2" s="31">
        <v>44570</v>
      </c>
      <c r="AZ2" s="31">
        <v>44571</v>
      </c>
      <c r="BA2" s="31">
        <v>44572</v>
      </c>
    </row>
    <row r="3" spans="1:53" s="34" customFormat="1">
      <c r="A3" s="32" t="str">
        <f>'Dev-CARPE - Consolidated'!A3</f>
        <v>drawks</v>
      </c>
      <c r="B3" s="101"/>
      <c r="C3" s="33">
        <v>1</v>
      </c>
      <c r="D3" s="33">
        <v>1</v>
      </c>
      <c r="E3" s="33">
        <v>1</v>
      </c>
      <c r="F3" s="33">
        <v>0</v>
      </c>
      <c r="G3" s="33">
        <v>1</v>
      </c>
      <c r="H3" s="33">
        <v>1</v>
      </c>
      <c r="I3" s="33">
        <v>1</v>
      </c>
      <c r="J3" s="33">
        <v>1</v>
      </c>
      <c r="K3" s="33">
        <v>0</v>
      </c>
      <c r="L3" s="33">
        <v>1</v>
      </c>
      <c r="M3" s="33">
        <v>1</v>
      </c>
      <c r="N3" s="33">
        <v>0</v>
      </c>
      <c r="O3" s="33">
        <v>0</v>
      </c>
      <c r="P3" s="33">
        <v>1</v>
      </c>
      <c r="Q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0</v>
      </c>
      <c r="W3" s="33">
        <v>1</v>
      </c>
      <c r="X3" s="33">
        <v>1</v>
      </c>
      <c r="Y3" s="33" t="e">
        <f>#REF!+#REF!+#REF!+#REF!</f>
        <v>#REF!</v>
      </c>
      <c r="AF3" s="34">
        <v>1</v>
      </c>
      <c r="AG3" s="34">
        <v>1</v>
      </c>
      <c r="AH3" s="34">
        <v>1</v>
      </c>
      <c r="AK3" s="34">
        <v>1</v>
      </c>
      <c r="AL3" s="34">
        <v>1</v>
      </c>
      <c r="AM3" s="34">
        <v>1</v>
      </c>
      <c r="AN3" s="34">
        <v>1</v>
      </c>
      <c r="AO3" s="34">
        <v>1</v>
      </c>
      <c r="AQ3" s="34">
        <v>1</v>
      </c>
      <c r="AR3" s="34">
        <v>1</v>
      </c>
      <c r="AS3" s="34">
        <v>1</v>
      </c>
      <c r="AT3" s="34">
        <v>1</v>
      </c>
      <c r="AU3" s="34">
        <v>1</v>
      </c>
      <c r="AV3" s="34">
        <v>1</v>
      </c>
      <c r="AW3" s="34">
        <v>1</v>
      </c>
      <c r="AY3" s="34">
        <v>1</v>
      </c>
      <c r="AZ3" s="34">
        <v>1</v>
      </c>
      <c r="BA3" s="34">
        <v>1</v>
      </c>
    </row>
    <row r="4" spans="1:53" s="34" customFormat="1">
      <c r="A4" s="32" t="str">
        <f>'Dev-CARPE - Consolidated'!A4</f>
        <v>Jack Lin</v>
      </c>
      <c r="B4" s="101"/>
      <c r="C4" s="33">
        <v>1</v>
      </c>
      <c r="D4" s="33">
        <v>1</v>
      </c>
      <c r="E4" s="33">
        <v>1</v>
      </c>
      <c r="F4" s="33">
        <v>1</v>
      </c>
      <c r="G4" s="33">
        <v>1</v>
      </c>
      <c r="H4" s="33">
        <v>0</v>
      </c>
      <c r="I4" s="33">
        <v>1</v>
      </c>
      <c r="J4" s="33">
        <v>0</v>
      </c>
      <c r="K4" s="33">
        <v>0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0</v>
      </c>
      <c r="Y4" s="33" t="e">
        <f>#REF!+#REF!+#REF!+#REF!</f>
        <v>#REF!</v>
      </c>
      <c r="AE4" s="34">
        <v>1</v>
      </c>
      <c r="AF4" s="34">
        <v>1</v>
      </c>
      <c r="AJ4" s="34">
        <v>1</v>
      </c>
      <c r="AK4" s="34">
        <v>1</v>
      </c>
      <c r="AL4" s="34">
        <v>1</v>
      </c>
      <c r="AM4" s="34">
        <v>1</v>
      </c>
      <c r="AN4" s="34">
        <v>1</v>
      </c>
      <c r="AO4" s="34">
        <v>1</v>
      </c>
      <c r="AP4" s="34">
        <v>1</v>
      </c>
      <c r="AQ4" s="34">
        <v>1</v>
      </c>
      <c r="AR4" s="34">
        <v>1</v>
      </c>
      <c r="AS4" s="34">
        <v>1</v>
      </c>
      <c r="AT4" s="34">
        <v>1</v>
      </c>
      <c r="AU4" s="34">
        <v>1</v>
      </c>
      <c r="AV4" s="34">
        <v>1</v>
      </c>
      <c r="AY4" s="34">
        <v>1</v>
      </c>
      <c r="AZ4" s="34">
        <v>1</v>
      </c>
      <c r="BA4" s="34">
        <v>1</v>
      </c>
    </row>
    <row r="5" spans="1:53" s="34" customFormat="1">
      <c r="A5" s="32" t="str">
        <f>'Dev-CARPE - Consolidated'!A5</f>
        <v>Wade | The Passive Trust</v>
      </c>
      <c r="B5" s="101"/>
      <c r="C5" s="33">
        <v>0</v>
      </c>
      <c r="D5" s="33">
        <v>0</v>
      </c>
      <c r="E5" s="33">
        <v>1</v>
      </c>
      <c r="F5" s="33">
        <v>0</v>
      </c>
      <c r="G5" s="33">
        <v>1</v>
      </c>
      <c r="H5" s="33">
        <v>0</v>
      </c>
      <c r="I5" s="33">
        <v>0</v>
      </c>
      <c r="J5" s="33">
        <v>0</v>
      </c>
      <c r="K5" s="33">
        <v>0</v>
      </c>
      <c r="L5" s="33">
        <v>1</v>
      </c>
      <c r="M5" s="33">
        <v>1</v>
      </c>
      <c r="N5" s="33">
        <v>1</v>
      </c>
      <c r="O5" s="33">
        <v>0</v>
      </c>
      <c r="P5" s="33">
        <v>0</v>
      </c>
      <c r="Q5" s="33">
        <v>1</v>
      </c>
      <c r="R5" s="33">
        <v>0</v>
      </c>
      <c r="S5" s="33">
        <v>1</v>
      </c>
      <c r="T5" s="33">
        <v>1</v>
      </c>
      <c r="U5" s="33">
        <v>1</v>
      </c>
      <c r="V5" s="33">
        <v>0</v>
      </c>
      <c r="W5" s="33">
        <v>1</v>
      </c>
      <c r="X5" s="33">
        <v>0</v>
      </c>
      <c r="Y5" s="33" t="e">
        <f>#REF!+#REF!+#REF!+#REF!</f>
        <v>#REF!</v>
      </c>
      <c r="AF5" s="34">
        <v>1</v>
      </c>
      <c r="AH5" s="34">
        <v>1</v>
      </c>
      <c r="AL5" s="34">
        <v>1</v>
      </c>
      <c r="AM5" s="34">
        <v>1</v>
      </c>
      <c r="AN5" s="34">
        <v>1</v>
      </c>
      <c r="AP5" s="34">
        <v>1</v>
      </c>
      <c r="AU5" s="34">
        <v>1</v>
      </c>
      <c r="AV5" s="34">
        <v>1</v>
      </c>
      <c r="AW5" s="34">
        <v>1</v>
      </c>
      <c r="AY5" s="34">
        <v>1</v>
      </c>
      <c r="BA5" s="34">
        <v>1</v>
      </c>
    </row>
    <row r="6" spans="1:53" s="34" customFormat="1">
      <c r="A6" s="32" t="str">
        <f>'Dev-CARPE - Consolidated'!A6</f>
        <v>Saturn</v>
      </c>
      <c r="B6" s="101"/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1</v>
      </c>
      <c r="N6" s="33">
        <v>0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0</v>
      </c>
      <c r="U6" s="33">
        <v>1</v>
      </c>
      <c r="V6" s="33">
        <v>1</v>
      </c>
      <c r="W6" s="33">
        <v>1</v>
      </c>
      <c r="X6" s="33">
        <v>0</v>
      </c>
      <c r="Y6" s="33" t="e">
        <f>#REF!+#REF!+#REF!+#REF!</f>
        <v>#REF!</v>
      </c>
      <c r="AF6" s="34">
        <v>1</v>
      </c>
      <c r="AG6" s="34">
        <v>1</v>
      </c>
      <c r="AI6" s="34">
        <v>1</v>
      </c>
      <c r="AL6" s="34">
        <v>1</v>
      </c>
      <c r="AQ6" s="34">
        <v>1</v>
      </c>
      <c r="AU6" s="34">
        <v>1</v>
      </c>
      <c r="AV6" s="34">
        <v>1</v>
      </c>
      <c r="AY6" s="34">
        <v>1</v>
      </c>
      <c r="BA6" s="34">
        <v>1</v>
      </c>
    </row>
    <row r="7" spans="1:53" s="34" customFormat="1">
      <c r="A7" s="32" t="str">
        <f>'Dev-CARPE - Consolidated'!A7</f>
        <v>_jt_</v>
      </c>
      <c r="B7" s="101"/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1</v>
      </c>
      <c r="O7" s="33">
        <v>0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0</v>
      </c>
      <c r="V7" s="33">
        <v>1</v>
      </c>
      <c r="W7" s="33">
        <v>1</v>
      </c>
      <c r="X7" s="33">
        <v>0</v>
      </c>
      <c r="Y7" s="33" t="e">
        <f>#REF!+#REF!+#REF!+#REF!</f>
        <v>#REF!</v>
      </c>
    </row>
    <row r="8" spans="1:53" s="34" customFormat="1">
      <c r="A8" s="32" t="str">
        <f>'Dev-CARPE - Consolidated'!A8</f>
        <v>M0ot</v>
      </c>
      <c r="B8" s="101"/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1</v>
      </c>
      <c r="N8" s="33">
        <v>1</v>
      </c>
      <c r="O8" s="33">
        <v>1</v>
      </c>
      <c r="P8" s="33">
        <v>0</v>
      </c>
      <c r="Q8" s="33">
        <v>1</v>
      </c>
      <c r="R8" s="33">
        <v>0</v>
      </c>
      <c r="S8" s="33">
        <v>1</v>
      </c>
      <c r="T8" s="33">
        <v>0</v>
      </c>
      <c r="U8" s="33">
        <v>0</v>
      </c>
      <c r="V8" s="33">
        <v>0</v>
      </c>
      <c r="W8" s="33">
        <v>1</v>
      </c>
      <c r="X8" s="33">
        <v>0</v>
      </c>
      <c r="Y8" s="33" t="e">
        <f>#REF!+#REF!+#REF!+#REF!</f>
        <v>#REF!</v>
      </c>
      <c r="AF8" s="34">
        <v>1</v>
      </c>
      <c r="AG8" s="34">
        <v>1</v>
      </c>
      <c r="AH8" s="34">
        <v>1</v>
      </c>
      <c r="AI8" s="34">
        <v>1</v>
      </c>
      <c r="AJ8" s="34">
        <v>1</v>
      </c>
      <c r="AK8" s="34">
        <v>1</v>
      </c>
      <c r="AN8" s="34">
        <v>1</v>
      </c>
      <c r="AO8" s="34">
        <v>1</v>
      </c>
      <c r="AP8" s="34">
        <v>1</v>
      </c>
      <c r="AV8" s="34">
        <v>1</v>
      </c>
    </row>
    <row r="9" spans="1:53" s="34" customFormat="1">
      <c r="A9" s="32" t="s">
        <v>35</v>
      </c>
      <c r="B9" s="101"/>
      <c r="C9" s="33"/>
      <c r="D9" s="41"/>
      <c r="E9" s="33"/>
      <c r="F9" s="41"/>
      <c r="G9" s="41"/>
      <c r="H9" s="41"/>
      <c r="I9" s="41"/>
      <c r="J9" s="41"/>
      <c r="K9" s="41"/>
      <c r="L9" s="33"/>
      <c r="M9" s="41"/>
      <c r="N9" s="41"/>
      <c r="O9" s="41"/>
      <c r="P9" s="41"/>
      <c r="Q9" s="41"/>
      <c r="R9" s="41"/>
      <c r="S9" s="33"/>
      <c r="T9" s="41"/>
      <c r="U9" s="41"/>
      <c r="V9" s="41"/>
      <c r="W9" s="41"/>
      <c r="X9" s="41"/>
      <c r="Y9" s="41"/>
      <c r="AG9" s="34">
        <v>1</v>
      </c>
    </row>
    <row r="10" spans="1:53" s="34" customFormat="1">
      <c r="A10" s="32" t="s">
        <v>36</v>
      </c>
      <c r="B10" s="101"/>
      <c r="C10" s="33"/>
      <c r="D10" s="41"/>
      <c r="E10" s="33"/>
      <c r="F10" s="41"/>
      <c r="G10" s="41"/>
      <c r="H10" s="41"/>
      <c r="I10" s="41"/>
      <c r="J10" s="41"/>
      <c r="K10" s="41"/>
      <c r="L10" s="33"/>
      <c r="M10" s="41"/>
      <c r="N10" s="41"/>
      <c r="O10" s="41"/>
      <c r="P10" s="41"/>
      <c r="Q10" s="41"/>
      <c r="R10" s="41"/>
      <c r="S10" s="33"/>
      <c r="T10" s="41"/>
      <c r="U10" s="41"/>
      <c r="V10" s="41"/>
      <c r="W10" s="41"/>
      <c r="X10" s="41"/>
      <c r="Y10" s="41"/>
      <c r="AF10" s="34">
        <v>1</v>
      </c>
      <c r="AG10" s="34">
        <v>1</v>
      </c>
      <c r="AH10" s="34">
        <v>1</v>
      </c>
      <c r="AI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U10" s="34">
        <v>1</v>
      </c>
      <c r="AX10" s="34">
        <v>1</v>
      </c>
      <c r="AY10" s="34">
        <v>1</v>
      </c>
    </row>
    <row r="11" spans="1:53" s="34" customFormat="1">
      <c r="A11" s="32" t="s">
        <v>6</v>
      </c>
      <c r="B11" s="101"/>
      <c r="C11" s="33">
        <f>SUM(C3:C10)</f>
        <v>2</v>
      </c>
      <c r="D11" s="33">
        <f t="shared" ref="D11:BA11" si="0">SUM(D3:D10)</f>
        <v>2</v>
      </c>
      <c r="E11" s="33">
        <f t="shared" si="0"/>
        <v>3</v>
      </c>
      <c r="F11" s="33">
        <f t="shared" si="0"/>
        <v>1</v>
      </c>
      <c r="G11" s="33">
        <f t="shared" si="0"/>
        <v>3</v>
      </c>
      <c r="H11" s="33">
        <f t="shared" si="0"/>
        <v>1</v>
      </c>
      <c r="I11" s="33">
        <f t="shared" si="0"/>
        <v>2</v>
      </c>
      <c r="J11" s="33">
        <f t="shared" si="0"/>
        <v>1</v>
      </c>
      <c r="K11" s="33">
        <f t="shared" si="0"/>
        <v>0</v>
      </c>
      <c r="L11" s="33">
        <f t="shared" si="0"/>
        <v>3</v>
      </c>
      <c r="M11" s="33">
        <f t="shared" si="0"/>
        <v>5</v>
      </c>
      <c r="N11" s="33">
        <f t="shared" si="0"/>
        <v>4</v>
      </c>
      <c r="O11" s="33">
        <f t="shared" si="0"/>
        <v>3</v>
      </c>
      <c r="P11" s="33">
        <f t="shared" si="0"/>
        <v>4</v>
      </c>
      <c r="Q11" s="33">
        <f t="shared" si="0"/>
        <v>6</v>
      </c>
      <c r="R11" s="33">
        <f t="shared" si="0"/>
        <v>4</v>
      </c>
      <c r="S11" s="33">
        <f t="shared" si="0"/>
        <v>6</v>
      </c>
      <c r="T11" s="33">
        <f t="shared" si="0"/>
        <v>4</v>
      </c>
      <c r="U11" s="33">
        <f t="shared" si="0"/>
        <v>4</v>
      </c>
      <c r="V11" s="33">
        <f t="shared" si="0"/>
        <v>3</v>
      </c>
      <c r="W11" s="33">
        <f t="shared" si="0"/>
        <v>6</v>
      </c>
      <c r="X11" s="33">
        <f t="shared" si="0"/>
        <v>1</v>
      </c>
      <c r="Y11" s="33" t="e">
        <f t="shared" si="0"/>
        <v>#REF!</v>
      </c>
      <c r="Z11" s="33">
        <f t="shared" si="0"/>
        <v>0</v>
      </c>
      <c r="AA11" s="33">
        <f t="shared" si="0"/>
        <v>0</v>
      </c>
      <c r="AB11" s="33">
        <f t="shared" si="0"/>
        <v>0</v>
      </c>
      <c r="AC11" s="33">
        <f t="shared" si="0"/>
        <v>0</v>
      </c>
      <c r="AD11" s="33">
        <f t="shared" si="0"/>
        <v>0</v>
      </c>
      <c r="AE11" s="33">
        <f t="shared" si="0"/>
        <v>1</v>
      </c>
      <c r="AF11" s="33">
        <f t="shared" si="0"/>
        <v>6</v>
      </c>
      <c r="AG11" s="33">
        <f t="shared" si="0"/>
        <v>5</v>
      </c>
      <c r="AH11" s="33">
        <f t="shared" si="0"/>
        <v>4</v>
      </c>
      <c r="AI11" s="33">
        <f t="shared" si="0"/>
        <v>3</v>
      </c>
      <c r="AJ11" s="33">
        <f t="shared" si="0"/>
        <v>2</v>
      </c>
      <c r="AK11" s="33">
        <f t="shared" si="0"/>
        <v>4</v>
      </c>
      <c r="AL11" s="33">
        <f t="shared" si="0"/>
        <v>5</v>
      </c>
      <c r="AM11" s="33">
        <f t="shared" si="0"/>
        <v>4</v>
      </c>
      <c r="AN11" s="33">
        <f t="shared" si="0"/>
        <v>5</v>
      </c>
      <c r="AO11" s="33">
        <f t="shared" si="0"/>
        <v>4</v>
      </c>
      <c r="AP11" s="33">
        <f t="shared" si="0"/>
        <v>3</v>
      </c>
      <c r="AQ11" s="33">
        <f t="shared" si="0"/>
        <v>3</v>
      </c>
      <c r="AR11" s="33">
        <f t="shared" si="0"/>
        <v>2</v>
      </c>
      <c r="AS11" s="33">
        <f t="shared" si="0"/>
        <v>2</v>
      </c>
      <c r="AT11" s="33">
        <f t="shared" si="0"/>
        <v>2</v>
      </c>
      <c r="AU11" s="33">
        <f t="shared" si="0"/>
        <v>5</v>
      </c>
      <c r="AV11" s="33">
        <f t="shared" si="0"/>
        <v>5</v>
      </c>
      <c r="AW11" s="33">
        <f t="shared" si="0"/>
        <v>2</v>
      </c>
      <c r="AX11" s="33">
        <f t="shared" si="0"/>
        <v>1</v>
      </c>
      <c r="AY11" s="33">
        <f t="shared" si="0"/>
        <v>5</v>
      </c>
      <c r="AZ11" s="33">
        <f t="shared" si="0"/>
        <v>2</v>
      </c>
      <c r="BA11" s="33">
        <f t="shared" si="0"/>
        <v>4</v>
      </c>
    </row>
    <row r="12" spans="1:53" s="34" customFormat="1">
      <c r="A12" s="32"/>
      <c r="B12" s="101"/>
      <c r="C12" s="33"/>
      <c r="D12" s="35"/>
      <c r="E12" s="33"/>
      <c r="F12" s="35"/>
      <c r="G12" s="35"/>
      <c r="H12" s="35"/>
      <c r="I12" s="35"/>
      <c r="J12" s="35"/>
      <c r="K12" s="35"/>
      <c r="L12" s="33"/>
      <c r="M12" s="35"/>
      <c r="N12" s="35"/>
      <c r="O12" s="35"/>
      <c r="P12" s="35"/>
      <c r="Q12" s="35"/>
      <c r="R12" s="35"/>
      <c r="S12" s="33"/>
      <c r="T12" s="35"/>
      <c r="U12" s="35"/>
      <c r="V12" s="35"/>
      <c r="W12" s="35"/>
      <c r="X12" s="35"/>
      <c r="Y12" s="35"/>
    </row>
    <row r="13" spans="1:53" s="34" customFormat="1" ht="15" thickBot="1">
      <c r="A13" s="34" t="s">
        <v>11</v>
      </c>
      <c r="C13" s="55">
        <v>228.57</v>
      </c>
      <c r="D13" s="55">
        <v>228.57</v>
      </c>
      <c r="E13" s="55">
        <v>228.57</v>
      </c>
      <c r="F13" s="55">
        <v>228.57</v>
      </c>
      <c r="G13" s="55">
        <v>228.57</v>
      </c>
      <c r="H13" s="55">
        <v>228.57</v>
      </c>
      <c r="I13" s="55">
        <v>228.57</v>
      </c>
      <c r="J13" s="55">
        <v>228.57</v>
      </c>
      <c r="K13" s="55">
        <v>228.57</v>
      </c>
      <c r="L13" s="55">
        <v>228.57</v>
      </c>
      <c r="M13" s="55">
        <v>228.57</v>
      </c>
      <c r="N13" s="55">
        <v>228.57</v>
      </c>
      <c r="O13" s="55">
        <v>228.57</v>
      </c>
      <c r="P13" s="55">
        <v>228.57</v>
      </c>
      <c r="Q13" s="55">
        <v>228.57</v>
      </c>
      <c r="R13" s="55">
        <v>228.57</v>
      </c>
      <c r="S13" s="55">
        <v>228.57</v>
      </c>
      <c r="T13" s="55">
        <v>228.57</v>
      </c>
      <c r="U13" s="55">
        <v>228.57</v>
      </c>
      <c r="V13" s="55">
        <v>228.57</v>
      </c>
      <c r="W13" s="55">
        <v>228.57</v>
      </c>
      <c r="X13" s="55">
        <v>228.57</v>
      </c>
      <c r="Y13" s="55">
        <v>228.57</v>
      </c>
      <c r="Z13" s="55">
        <v>228.57</v>
      </c>
      <c r="AA13" s="55">
        <v>228.57</v>
      </c>
      <c r="AB13" s="55">
        <v>228.57</v>
      </c>
      <c r="AC13" s="55">
        <v>228.57</v>
      </c>
      <c r="AD13" s="55">
        <v>228.57</v>
      </c>
      <c r="AE13" s="55">
        <v>228.57</v>
      </c>
      <c r="AF13" s="55">
        <v>228.57</v>
      </c>
      <c r="AG13" s="55">
        <v>228.57</v>
      </c>
      <c r="AH13" s="55">
        <v>228.57</v>
      </c>
      <c r="AI13" s="55">
        <v>228.57</v>
      </c>
      <c r="AJ13" s="55">
        <v>228.57</v>
      </c>
      <c r="AK13" s="55">
        <v>228.57</v>
      </c>
      <c r="AL13" s="55">
        <v>228.57</v>
      </c>
      <c r="AM13" s="55">
        <v>228.57</v>
      </c>
      <c r="AN13" s="55">
        <v>228.57</v>
      </c>
      <c r="AO13" s="55">
        <v>228.57</v>
      </c>
      <c r="AP13" s="55">
        <v>228.57</v>
      </c>
      <c r="AQ13" s="55">
        <v>228.57</v>
      </c>
      <c r="AR13" s="55">
        <v>228.57</v>
      </c>
      <c r="AS13" s="55">
        <v>228.57</v>
      </c>
      <c r="AT13" s="55">
        <v>228.57</v>
      </c>
      <c r="AU13" s="55">
        <v>228.57</v>
      </c>
      <c r="AV13" s="55">
        <v>228.57</v>
      </c>
      <c r="AW13" s="55">
        <v>228.57</v>
      </c>
      <c r="AX13" s="55">
        <v>228.57</v>
      </c>
      <c r="AY13" s="55">
        <v>228.57</v>
      </c>
      <c r="AZ13" s="55">
        <v>228.57</v>
      </c>
      <c r="BA13" s="55">
        <v>228.57</v>
      </c>
    </row>
    <row r="14" spans="1:53" ht="15" thickBot="1">
      <c r="A14" s="18" t="str">
        <f>A3</f>
        <v>drawks</v>
      </c>
      <c r="B14" s="42">
        <f>SUM(C14:BA14)</f>
        <v>2891.4104999999986</v>
      </c>
      <c r="C14" s="19">
        <f>IFERROR((C3/C$11)*$C$13,0)</f>
        <v>114.285</v>
      </c>
      <c r="D14" s="19">
        <f t="shared" ref="D14:J14" si="1">IFERROR((D3/D$11)*$C$13,0)</f>
        <v>114.285</v>
      </c>
      <c r="E14" s="19">
        <f t="shared" si="1"/>
        <v>76.19</v>
      </c>
      <c r="F14" s="19">
        <f t="shared" si="1"/>
        <v>0</v>
      </c>
      <c r="G14" s="19">
        <f t="shared" si="1"/>
        <v>76.19</v>
      </c>
      <c r="H14" s="19">
        <f t="shared" si="1"/>
        <v>228.57</v>
      </c>
      <c r="I14" s="19">
        <f t="shared" si="1"/>
        <v>114.285</v>
      </c>
      <c r="J14" s="19">
        <f t="shared" si="1"/>
        <v>228.57</v>
      </c>
      <c r="K14" s="19">
        <f t="shared" ref="K14:BA14" si="2">IFERROR((K3/K$11)*$C$13,0)</f>
        <v>0</v>
      </c>
      <c r="L14" s="19">
        <f t="shared" si="2"/>
        <v>76.19</v>
      </c>
      <c r="M14" s="19">
        <f t="shared" si="2"/>
        <v>45.713999999999999</v>
      </c>
      <c r="N14" s="19">
        <f t="shared" si="2"/>
        <v>0</v>
      </c>
      <c r="O14" s="19">
        <f t="shared" si="2"/>
        <v>0</v>
      </c>
      <c r="P14" s="19">
        <f t="shared" si="2"/>
        <v>57.142499999999998</v>
      </c>
      <c r="Q14" s="19">
        <f t="shared" si="2"/>
        <v>38.094999999999999</v>
      </c>
      <c r="R14" s="19">
        <f t="shared" si="2"/>
        <v>57.142499999999998</v>
      </c>
      <c r="S14" s="19">
        <f t="shared" si="2"/>
        <v>38.094999999999999</v>
      </c>
      <c r="T14" s="19">
        <f t="shared" si="2"/>
        <v>57.142499999999998</v>
      </c>
      <c r="U14" s="19">
        <f t="shared" si="2"/>
        <v>57.142499999999998</v>
      </c>
      <c r="V14" s="19">
        <f t="shared" si="2"/>
        <v>0</v>
      </c>
      <c r="W14" s="19">
        <f t="shared" si="2"/>
        <v>38.094999999999999</v>
      </c>
      <c r="X14" s="19">
        <f t="shared" si="2"/>
        <v>228.57</v>
      </c>
      <c r="Y14" s="19">
        <f t="shared" si="2"/>
        <v>0</v>
      </c>
      <c r="Z14" s="19">
        <f t="shared" si="2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38.094999999999999</v>
      </c>
      <c r="AG14" s="19">
        <f t="shared" si="2"/>
        <v>45.713999999999999</v>
      </c>
      <c r="AH14" s="19">
        <f t="shared" si="2"/>
        <v>57.142499999999998</v>
      </c>
      <c r="AI14" s="19">
        <f t="shared" si="2"/>
        <v>0</v>
      </c>
      <c r="AJ14" s="19">
        <f t="shared" si="2"/>
        <v>0</v>
      </c>
      <c r="AK14" s="19">
        <f t="shared" si="2"/>
        <v>57.142499999999998</v>
      </c>
      <c r="AL14" s="19">
        <f t="shared" si="2"/>
        <v>45.713999999999999</v>
      </c>
      <c r="AM14" s="19">
        <f t="shared" si="2"/>
        <v>57.142499999999998</v>
      </c>
      <c r="AN14" s="19">
        <f t="shared" si="2"/>
        <v>45.713999999999999</v>
      </c>
      <c r="AO14" s="19">
        <f t="shared" si="2"/>
        <v>57.142499999999998</v>
      </c>
      <c r="AP14" s="19">
        <f t="shared" si="2"/>
        <v>0</v>
      </c>
      <c r="AQ14" s="19">
        <f t="shared" si="2"/>
        <v>76.19</v>
      </c>
      <c r="AR14" s="19">
        <f t="shared" si="2"/>
        <v>114.285</v>
      </c>
      <c r="AS14" s="19">
        <f t="shared" si="2"/>
        <v>114.285</v>
      </c>
      <c r="AT14" s="19">
        <f t="shared" si="2"/>
        <v>114.285</v>
      </c>
      <c r="AU14" s="19">
        <f t="shared" si="2"/>
        <v>45.713999999999999</v>
      </c>
      <c r="AV14" s="19">
        <f t="shared" si="2"/>
        <v>45.713999999999999</v>
      </c>
      <c r="AW14" s="19">
        <f t="shared" si="2"/>
        <v>114.285</v>
      </c>
      <c r="AX14" s="19">
        <f t="shared" si="2"/>
        <v>0</v>
      </c>
      <c r="AY14" s="19">
        <f t="shared" si="2"/>
        <v>45.713999999999999</v>
      </c>
      <c r="AZ14" s="19">
        <f t="shared" si="2"/>
        <v>114.285</v>
      </c>
      <c r="BA14" s="19">
        <f t="shared" si="2"/>
        <v>57.142499999999998</v>
      </c>
    </row>
    <row r="15" spans="1:53" ht="15" thickBot="1">
      <c r="A15" s="22" t="str">
        <f>A4</f>
        <v>Jack Lin</v>
      </c>
      <c r="B15" s="42">
        <f t="shared" ref="B15:B23" si="3">SUM(C15:BA15)</f>
        <v>2845.6964999999987</v>
      </c>
      <c r="C15" s="23">
        <f>IFERROR((C4/C$11)*$C$13,0)</f>
        <v>114.285</v>
      </c>
      <c r="D15" s="23">
        <f t="shared" ref="D15:J15" si="4">IFERROR((D4/D$11)*$C$13,0)</f>
        <v>114.285</v>
      </c>
      <c r="E15" s="23">
        <f t="shared" si="4"/>
        <v>76.19</v>
      </c>
      <c r="F15" s="23">
        <f t="shared" si="4"/>
        <v>228.57</v>
      </c>
      <c r="G15" s="23">
        <f t="shared" si="4"/>
        <v>76.19</v>
      </c>
      <c r="H15" s="23">
        <f t="shared" si="4"/>
        <v>0</v>
      </c>
      <c r="I15" s="23">
        <f t="shared" si="4"/>
        <v>114.285</v>
      </c>
      <c r="J15" s="23">
        <f t="shared" si="4"/>
        <v>0</v>
      </c>
      <c r="K15" s="23">
        <f t="shared" ref="K15:BA15" si="5">IFERROR((K4/K$11)*$C$13,0)</f>
        <v>0</v>
      </c>
      <c r="L15" s="23">
        <f t="shared" si="5"/>
        <v>76.19</v>
      </c>
      <c r="M15" s="23">
        <f t="shared" si="5"/>
        <v>45.713999999999999</v>
      </c>
      <c r="N15" s="23">
        <f t="shared" si="5"/>
        <v>57.142499999999998</v>
      </c>
      <c r="O15" s="23">
        <f t="shared" si="5"/>
        <v>76.19</v>
      </c>
      <c r="P15" s="23">
        <f t="shared" si="5"/>
        <v>57.142499999999998</v>
      </c>
      <c r="Q15" s="23">
        <f t="shared" si="5"/>
        <v>38.094999999999999</v>
      </c>
      <c r="R15" s="23">
        <f t="shared" si="5"/>
        <v>57.142499999999998</v>
      </c>
      <c r="S15" s="23">
        <f t="shared" si="5"/>
        <v>38.094999999999999</v>
      </c>
      <c r="T15" s="23">
        <f t="shared" si="5"/>
        <v>57.142499999999998</v>
      </c>
      <c r="U15" s="23">
        <f t="shared" si="5"/>
        <v>57.142499999999998</v>
      </c>
      <c r="V15" s="23">
        <f t="shared" si="5"/>
        <v>76.19</v>
      </c>
      <c r="W15" s="23">
        <f t="shared" si="5"/>
        <v>38.094999999999999</v>
      </c>
      <c r="X15" s="23">
        <f t="shared" si="5"/>
        <v>0</v>
      </c>
      <c r="Y15" s="23">
        <f t="shared" si="5"/>
        <v>0</v>
      </c>
      <c r="Z15" s="23">
        <f t="shared" si="5"/>
        <v>0</v>
      </c>
      <c r="AA15" s="23">
        <f t="shared" si="5"/>
        <v>0</v>
      </c>
      <c r="AB15" s="23">
        <f t="shared" si="5"/>
        <v>0</v>
      </c>
      <c r="AC15" s="23">
        <f t="shared" si="5"/>
        <v>0</v>
      </c>
      <c r="AD15" s="23">
        <f t="shared" si="5"/>
        <v>0</v>
      </c>
      <c r="AE15" s="23">
        <f t="shared" si="5"/>
        <v>228.57</v>
      </c>
      <c r="AF15" s="23">
        <f t="shared" si="5"/>
        <v>38.094999999999999</v>
      </c>
      <c r="AG15" s="23">
        <f t="shared" si="5"/>
        <v>0</v>
      </c>
      <c r="AH15" s="23">
        <f t="shared" si="5"/>
        <v>0</v>
      </c>
      <c r="AI15" s="23">
        <f t="shared" si="5"/>
        <v>0</v>
      </c>
      <c r="AJ15" s="23">
        <f t="shared" si="5"/>
        <v>114.285</v>
      </c>
      <c r="AK15" s="23">
        <f t="shared" si="5"/>
        <v>57.142499999999998</v>
      </c>
      <c r="AL15" s="23">
        <f t="shared" si="5"/>
        <v>45.713999999999999</v>
      </c>
      <c r="AM15" s="23">
        <f t="shared" si="5"/>
        <v>57.142499999999998</v>
      </c>
      <c r="AN15" s="23">
        <f t="shared" si="5"/>
        <v>45.713999999999999</v>
      </c>
      <c r="AO15" s="23">
        <f t="shared" si="5"/>
        <v>57.142499999999998</v>
      </c>
      <c r="AP15" s="23">
        <f t="shared" si="5"/>
        <v>76.19</v>
      </c>
      <c r="AQ15" s="23">
        <f t="shared" si="5"/>
        <v>76.19</v>
      </c>
      <c r="AR15" s="23">
        <f t="shared" si="5"/>
        <v>114.285</v>
      </c>
      <c r="AS15" s="23">
        <f t="shared" si="5"/>
        <v>114.285</v>
      </c>
      <c r="AT15" s="23">
        <f t="shared" si="5"/>
        <v>114.285</v>
      </c>
      <c r="AU15" s="23">
        <f t="shared" si="5"/>
        <v>45.713999999999999</v>
      </c>
      <c r="AV15" s="23">
        <f t="shared" si="5"/>
        <v>45.713999999999999</v>
      </c>
      <c r="AW15" s="23">
        <f t="shared" si="5"/>
        <v>0</v>
      </c>
      <c r="AX15" s="23">
        <f t="shared" si="5"/>
        <v>0</v>
      </c>
      <c r="AY15" s="23">
        <f t="shared" si="5"/>
        <v>45.713999999999999</v>
      </c>
      <c r="AZ15" s="23">
        <f t="shared" si="5"/>
        <v>114.285</v>
      </c>
      <c r="BA15" s="23">
        <f t="shared" si="5"/>
        <v>57.142499999999998</v>
      </c>
    </row>
    <row r="16" spans="1:53" ht="15" thickBot="1">
      <c r="A16" s="22" t="str">
        <f>A5</f>
        <v>Wade | The Passive Trust</v>
      </c>
      <c r="B16" s="42">
        <f t="shared" si="3"/>
        <v>1188.5640000000001</v>
      </c>
      <c r="C16" s="23">
        <f>IFERROR((C5/C$11)*$C$13,0)</f>
        <v>0</v>
      </c>
      <c r="D16" s="23">
        <f t="shared" ref="D16:J16" si="6">IFERROR((D5/D$11)*$C$13,0)</f>
        <v>0</v>
      </c>
      <c r="E16" s="23">
        <f t="shared" si="6"/>
        <v>76.19</v>
      </c>
      <c r="F16" s="23">
        <f t="shared" si="6"/>
        <v>0</v>
      </c>
      <c r="G16" s="23">
        <f t="shared" si="6"/>
        <v>76.19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ref="K16:BA16" si="7">IFERROR((K5/K$11)*$C$13,0)</f>
        <v>0</v>
      </c>
      <c r="L16" s="23">
        <f t="shared" si="7"/>
        <v>76.19</v>
      </c>
      <c r="M16" s="23">
        <f t="shared" si="7"/>
        <v>45.713999999999999</v>
      </c>
      <c r="N16" s="23">
        <f t="shared" si="7"/>
        <v>57.142499999999998</v>
      </c>
      <c r="O16" s="23">
        <f t="shared" si="7"/>
        <v>0</v>
      </c>
      <c r="P16" s="23">
        <f t="shared" si="7"/>
        <v>0</v>
      </c>
      <c r="Q16" s="23">
        <f t="shared" si="7"/>
        <v>38.094999999999999</v>
      </c>
      <c r="R16" s="23">
        <f t="shared" si="7"/>
        <v>0</v>
      </c>
      <c r="S16" s="23">
        <f t="shared" si="7"/>
        <v>38.094999999999999</v>
      </c>
      <c r="T16" s="23">
        <f t="shared" si="7"/>
        <v>57.142499999999998</v>
      </c>
      <c r="U16" s="23">
        <f t="shared" si="7"/>
        <v>57.142499999999998</v>
      </c>
      <c r="V16" s="23">
        <f t="shared" si="7"/>
        <v>0</v>
      </c>
      <c r="W16" s="23">
        <f t="shared" si="7"/>
        <v>38.094999999999999</v>
      </c>
      <c r="X16" s="23">
        <f t="shared" si="7"/>
        <v>0</v>
      </c>
      <c r="Y16" s="23">
        <f t="shared" si="7"/>
        <v>0</v>
      </c>
      <c r="Z16" s="23">
        <f t="shared" si="7"/>
        <v>0</v>
      </c>
      <c r="AA16" s="23">
        <f t="shared" si="7"/>
        <v>0</v>
      </c>
      <c r="AB16" s="23">
        <f t="shared" si="7"/>
        <v>0</v>
      </c>
      <c r="AC16" s="23">
        <f t="shared" si="7"/>
        <v>0</v>
      </c>
      <c r="AD16" s="23">
        <f t="shared" si="7"/>
        <v>0</v>
      </c>
      <c r="AE16" s="23">
        <f t="shared" si="7"/>
        <v>0</v>
      </c>
      <c r="AF16" s="23">
        <f t="shared" si="7"/>
        <v>38.094999999999999</v>
      </c>
      <c r="AG16" s="23">
        <f t="shared" si="7"/>
        <v>0</v>
      </c>
      <c r="AH16" s="23">
        <f t="shared" si="7"/>
        <v>57.142499999999998</v>
      </c>
      <c r="AI16" s="23">
        <f t="shared" si="7"/>
        <v>0</v>
      </c>
      <c r="AJ16" s="23">
        <f t="shared" si="7"/>
        <v>0</v>
      </c>
      <c r="AK16" s="23">
        <f t="shared" si="7"/>
        <v>0</v>
      </c>
      <c r="AL16" s="23">
        <f t="shared" si="7"/>
        <v>45.713999999999999</v>
      </c>
      <c r="AM16" s="23">
        <f t="shared" si="7"/>
        <v>57.142499999999998</v>
      </c>
      <c r="AN16" s="23">
        <f t="shared" si="7"/>
        <v>45.713999999999999</v>
      </c>
      <c r="AO16" s="23">
        <f t="shared" si="7"/>
        <v>0</v>
      </c>
      <c r="AP16" s="23">
        <f t="shared" si="7"/>
        <v>76.19</v>
      </c>
      <c r="AQ16" s="23">
        <f t="shared" si="7"/>
        <v>0</v>
      </c>
      <c r="AR16" s="23">
        <f t="shared" si="7"/>
        <v>0</v>
      </c>
      <c r="AS16" s="23">
        <f t="shared" si="7"/>
        <v>0</v>
      </c>
      <c r="AT16" s="23">
        <f t="shared" si="7"/>
        <v>0</v>
      </c>
      <c r="AU16" s="23">
        <f t="shared" si="7"/>
        <v>45.713999999999999</v>
      </c>
      <c r="AV16" s="23">
        <f t="shared" si="7"/>
        <v>45.713999999999999</v>
      </c>
      <c r="AW16" s="23">
        <f t="shared" si="7"/>
        <v>114.285</v>
      </c>
      <c r="AX16" s="23">
        <f t="shared" si="7"/>
        <v>0</v>
      </c>
      <c r="AY16" s="23">
        <f t="shared" si="7"/>
        <v>45.713999999999999</v>
      </c>
      <c r="AZ16" s="23">
        <f t="shared" si="7"/>
        <v>0</v>
      </c>
      <c r="BA16" s="23">
        <f t="shared" si="7"/>
        <v>57.142499999999998</v>
      </c>
    </row>
    <row r="17" spans="1:53" ht="15" thickBot="1">
      <c r="A17" s="22" t="str">
        <f>A6</f>
        <v>Saturn</v>
      </c>
      <c r="B17" s="42">
        <f t="shared" si="3"/>
        <v>959.99400000000003</v>
      </c>
      <c r="C17" s="23">
        <f>IFERROR((C6/C$11)*$C$13,0)</f>
        <v>0</v>
      </c>
      <c r="D17" s="23">
        <f t="shared" ref="D17:J17" si="8">IFERROR((D6/D$11)*$C$13,0)</f>
        <v>0</v>
      </c>
      <c r="E17" s="23">
        <f t="shared" si="8"/>
        <v>0</v>
      </c>
      <c r="F17" s="23">
        <f t="shared" si="8"/>
        <v>0</v>
      </c>
      <c r="G17" s="23">
        <f t="shared" si="8"/>
        <v>0</v>
      </c>
      <c r="H17" s="23">
        <f t="shared" si="8"/>
        <v>0</v>
      </c>
      <c r="I17" s="23">
        <f t="shared" si="8"/>
        <v>0</v>
      </c>
      <c r="J17" s="23">
        <f t="shared" si="8"/>
        <v>0</v>
      </c>
      <c r="K17" s="23">
        <f t="shared" ref="K17:BA17" si="9">IFERROR((K6/K$11)*$C$13,0)</f>
        <v>0</v>
      </c>
      <c r="L17" s="23">
        <f t="shared" si="9"/>
        <v>0</v>
      </c>
      <c r="M17" s="23">
        <f t="shared" si="9"/>
        <v>45.713999999999999</v>
      </c>
      <c r="N17" s="23">
        <f t="shared" si="9"/>
        <v>0</v>
      </c>
      <c r="O17" s="23">
        <f t="shared" si="9"/>
        <v>76.19</v>
      </c>
      <c r="P17" s="23">
        <f t="shared" si="9"/>
        <v>57.142499999999998</v>
      </c>
      <c r="Q17" s="23">
        <f t="shared" si="9"/>
        <v>38.094999999999999</v>
      </c>
      <c r="R17" s="23">
        <f t="shared" si="9"/>
        <v>57.142499999999998</v>
      </c>
      <c r="S17" s="23">
        <f t="shared" si="9"/>
        <v>38.094999999999999</v>
      </c>
      <c r="T17" s="23">
        <f t="shared" si="9"/>
        <v>0</v>
      </c>
      <c r="U17" s="23">
        <f t="shared" si="9"/>
        <v>57.142499999999998</v>
      </c>
      <c r="V17" s="23">
        <f t="shared" si="9"/>
        <v>76.19</v>
      </c>
      <c r="W17" s="23">
        <f t="shared" si="9"/>
        <v>38.094999999999999</v>
      </c>
      <c r="X17" s="23">
        <f t="shared" si="9"/>
        <v>0</v>
      </c>
      <c r="Y17" s="23">
        <f t="shared" si="9"/>
        <v>0</v>
      </c>
      <c r="Z17" s="23">
        <f t="shared" si="9"/>
        <v>0</v>
      </c>
      <c r="AA17" s="23">
        <f t="shared" si="9"/>
        <v>0</v>
      </c>
      <c r="AB17" s="23">
        <f t="shared" si="9"/>
        <v>0</v>
      </c>
      <c r="AC17" s="23">
        <f t="shared" si="9"/>
        <v>0</v>
      </c>
      <c r="AD17" s="23">
        <f t="shared" si="9"/>
        <v>0</v>
      </c>
      <c r="AE17" s="23">
        <f t="shared" si="9"/>
        <v>0</v>
      </c>
      <c r="AF17" s="23">
        <f t="shared" si="9"/>
        <v>38.094999999999999</v>
      </c>
      <c r="AG17" s="23">
        <f t="shared" si="9"/>
        <v>45.713999999999999</v>
      </c>
      <c r="AH17" s="23">
        <f t="shared" si="9"/>
        <v>0</v>
      </c>
      <c r="AI17" s="23">
        <f t="shared" si="9"/>
        <v>76.19</v>
      </c>
      <c r="AJ17" s="23">
        <f t="shared" si="9"/>
        <v>0</v>
      </c>
      <c r="AK17" s="23">
        <f t="shared" si="9"/>
        <v>0</v>
      </c>
      <c r="AL17" s="23">
        <f t="shared" si="9"/>
        <v>45.713999999999999</v>
      </c>
      <c r="AM17" s="23">
        <f t="shared" si="9"/>
        <v>0</v>
      </c>
      <c r="AN17" s="23">
        <f t="shared" si="9"/>
        <v>0</v>
      </c>
      <c r="AO17" s="23">
        <f t="shared" si="9"/>
        <v>0</v>
      </c>
      <c r="AP17" s="23">
        <f t="shared" si="9"/>
        <v>0</v>
      </c>
      <c r="AQ17" s="23">
        <f t="shared" si="9"/>
        <v>76.19</v>
      </c>
      <c r="AR17" s="23">
        <f t="shared" si="9"/>
        <v>0</v>
      </c>
      <c r="AS17" s="23">
        <f t="shared" si="9"/>
        <v>0</v>
      </c>
      <c r="AT17" s="23">
        <f t="shared" si="9"/>
        <v>0</v>
      </c>
      <c r="AU17" s="23">
        <f t="shared" si="9"/>
        <v>45.713999999999999</v>
      </c>
      <c r="AV17" s="23">
        <f t="shared" si="9"/>
        <v>45.713999999999999</v>
      </c>
      <c r="AW17" s="23">
        <f t="shared" si="9"/>
        <v>0</v>
      </c>
      <c r="AX17" s="23">
        <f t="shared" si="9"/>
        <v>0</v>
      </c>
      <c r="AY17" s="23">
        <f t="shared" si="9"/>
        <v>45.713999999999999</v>
      </c>
      <c r="AZ17" s="23">
        <f t="shared" si="9"/>
        <v>0</v>
      </c>
      <c r="BA17" s="23">
        <f t="shared" si="9"/>
        <v>57.142499999999998</v>
      </c>
    </row>
    <row r="18" spans="1:53" ht="15" thickBot="1">
      <c r="A18" s="22" t="str">
        <f>A7</f>
        <v>_jt_</v>
      </c>
      <c r="B18" s="42">
        <f t="shared" si="3"/>
        <v>419.04499999999996</v>
      </c>
      <c r="C18" s="23">
        <f>IFERROR((C7/C$11)*$C$13,0)</f>
        <v>0</v>
      </c>
      <c r="D18" s="23">
        <f t="shared" ref="D18:J18" si="10">IFERROR((D7/D$11)*$C$13,0)</f>
        <v>0</v>
      </c>
      <c r="E18" s="23">
        <f t="shared" si="10"/>
        <v>0</v>
      </c>
      <c r="F18" s="23">
        <f t="shared" si="10"/>
        <v>0</v>
      </c>
      <c r="G18" s="23">
        <f t="shared" si="10"/>
        <v>0</v>
      </c>
      <c r="H18" s="23">
        <f t="shared" si="10"/>
        <v>0</v>
      </c>
      <c r="I18" s="23">
        <f t="shared" si="10"/>
        <v>0</v>
      </c>
      <c r="J18" s="23">
        <f t="shared" si="10"/>
        <v>0</v>
      </c>
      <c r="K18" s="23">
        <f t="shared" ref="K18:BA18" si="11">IFERROR((K7/K$11)*$C$13,0)</f>
        <v>0</v>
      </c>
      <c r="L18" s="23">
        <f t="shared" si="11"/>
        <v>0</v>
      </c>
      <c r="M18" s="23">
        <f t="shared" si="11"/>
        <v>0</v>
      </c>
      <c r="N18" s="23">
        <f t="shared" si="11"/>
        <v>57.142499999999998</v>
      </c>
      <c r="O18" s="23">
        <f t="shared" si="11"/>
        <v>0</v>
      </c>
      <c r="P18" s="23">
        <f t="shared" si="11"/>
        <v>57.142499999999998</v>
      </c>
      <c r="Q18" s="23">
        <f t="shared" si="11"/>
        <v>38.094999999999999</v>
      </c>
      <c r="R18" s="23">
        <f t="shared" si="11"/>
        <v>57.142499999999998</v>
      </c>
      <c r="S18" s="23">
        <f t="shared" si="11"/>
        <v>38.094999999999999</v>
      </c>
      <c r="T18" s="23">
        <f t="shared" si="11"/>
        <v>57.142499999999998</v>
      </c>
      <c r="U18" s="23">
        <f t="shared" si="11"/>
        <v>0</v>
      </c>
      <c r="V18" s="23">
        <f t="shared" si="11"/>
        <v>76.19</v>
      </c>
      <c r="W18" s="23">
        <f t="shared" si="11"/>
        <v>38.094999999999999</v>
      </c>
      <c r="X18" s="23">
        <f t="shared" si="11"/>
        <v>0</v>
      </c>
      <c r="Y18" s="23">
        <f t="shared" si="11"/>
        <v>0</v>
      </c>
      <c r="Z18" s="23">
        <f t="shared" si="11"/>
        <v>0</v>
      </c>
      <c r="AA18" s="23">
        <f t="shared" si="11"/>
        <v>0</v>
      </c>
      <c r="AB18" s="23">
        <f t="shared" si="11"/>
        <v>0</v>
      </c>
      <c r="AC18" s="23">
        <f t="shared" si="11"/>
        <v>0</v>
      </c>
      <c r="AD18" s="23">
        <f t="shared" si="11"/>
        <v>0</v>
      </c>
      <c r="AE18" s="23">
        <f t="shared" si="11"/>
        <v>0</v>
      </c>
      <c r="AF18" s="23">
        <f t="shared" si="11"/>
        <v>0</v>
      </c>
      <c r="AG18" s="23">
        <f t="shared" si="11"/>
        <v>0</v>
      </c>
      <c r="AH18" s="23">
        <f t="shared" si="11"/>
        <v>0</v>
      </c>
      <c r="AI18" s="23">
        <f t="shared" si="11"/>
        <v>0</v>
      </c>
      <c r="AJ18" s="23">
        <f t="shared" si="11"/>
        <v>0</v>
      </c>
      <c r="AK18" s="23">
        <f t="shared" si="11"/>
        <v>0</v>
      </c>
      <c r="AL18" s="23">
        <f t="shared" si="11"/>
        <v>0</v>
      </c>
      <c r="AM18" s="23">
        <f t="shared" si="11"/>
        <v>0</v>
      </c>
      <c r="AN18" s="23">
        <f t="shared" si="11"/>
        <v>0</v>
      </c>
      <c r="AO18" s="23">
        <f t="shared" si="11"/>
        <v>0</v>
      </c>
      <c r="AP18" s="23">
        <f t="shared" si="11"/>
        <v>0</v>
      </c>
      <c r="AQ18" s="23">
        <f t="shared" si="11"/>
        <v>0</v>
      </c>
      <c r="AR18" s="23">
        <f t="shared" si="11"/>
        <v>0</v>
      </c>
      <c r="AS18" s="23">
        <f t="shared" si="11"/>
        <v>0</v>
      </c>
      <c r="AT18" s="23">
        <f t="shared" si="11"/>
        <v>0</v>
      </c>
      <c r="AU18" s="23">
        <f t="shared" si="11"/>
        <v>0</v>
      </c>
      <c r="AV18" s="23">
        <f t="shared" si="11"/>
        <v>0</v>
      </c>
      <c r="AW18" s="23">
        <f t="shared" si="11"/>
        <v>0</v>
      </c>
      <c r="AX18" s="23">
        <f t="shared" si="11"/>
        <v>0</v>
      </c>
      <c r="AY18" s="23">
        <f t="shared" si="11"/>
        <v>0</v>
      </c>
      <c r="AZ18" s="23">
        <f t="shared" si="11"/>
        <v>0</v>
      </c>
      <c r="BA18" s="23">
        <f t="shared" si="11"/>
        <v>0</v>
      </c>
    </row>
    <row r="19" spans="1:53" ht="15" thickBot="1">
      <c r="A19" s="22" t="str">
        <f>A8</f>
        <v>M0ot</v>
      </c>
      <c r="B19" s="42">
        <f t="shared" si="3"/>
        <v>906.66100000000006</v>
      </c>
      <c r="C19" s="23">
        <f>IFERROR((C8/C$11)*$C$13,0)</f>
        <v>0</v>
      </c>
      <c r="D19" s="23">
        <f t="shared" ref="D19:J19" si="12">IFERROR((D8/D$11)*$C$13,0)</f>
        <v>0</v>
      </c>
      <c r="E19" s="23">
        <f t="shared" si="12"/>
        <v>0</v>
      </c>
      <c r="F19" s="23">
        <f t="shared" si="12"/>
        <v>0</v>
      </c>
      <c r="G19" s="23">
        <f t="shared" si="12"/>
        <v>0</v>
      </c>
      <c r="H19" s="23">
        <f t="shared" si="12"/>
        <v>0</v>
      </c>
      <c r="I19" s="23">
        <f t="shared" si="12"/>
        <v>0</v>
      </c>
      <c r="J19" s="23">
        <f t="shared" si="12"/>
        <v>0</v>
      </c>
      <c r="K19" s="23">
        <f t="shared" ref="K19:BA19" si="13">IFERROR((K8/K$11)*$C$13,0)</f>
        <v>0</v>
      </c>
      <c r="L19" s="23">
        <f t="shared" si="13"/>
        <v>0</v>
      </c>
      <c r="M19" s="23">
        <f t="shared" si="13"/>
        <v>45.713999999999999</v>
      </c>
      <c r="N19" s="23">
        <f t="shared" si="13"/>
        <v>57.142499999999998</v>
      </c>
      <c r="O19" s="23">
        <f t="shared" si="13"/>
        <v>76.19</v>
      </c>
      <c r="P19" s="23">
        <f t="shared" si="13"/>
        <v>0</v>
      </c>
      <c r="Q19" s="23">
        <f t="shared" si="13"/>
        <v>38.094999999999999</v>
      </c>
      <c r="R19" s="23">
        <f t="shared" si="13"/>
        <v>0</v>
      </c>
      <c r="S19" s="23">
        <f t="shared" si="13"/>
        <v>38.094999999999999</v>
      </c>
      <c r="T19" s="23">
        <f t="shared" si="13"/>
        <v>0</v>
      </c>
      <c r="U19" s="23">
        <f t="shared" si="13"/>
        <v>0</v>
      </c>
      <c r="V19" s="23">
        <f t="shared" si="13"/>
        <v>0</v>
      </c>
      <c r="W19" s="23">
        <f t="shared" si="13"/>
        <v>38.094999999999999</v>
      </c>
      <c r="X19" s="23">
        <f t="shared" si="13"/>
        <v>0</v>
      </c>
      <c r="Y19" s="23">
        <f t="shared" si="13"/>
        <v>0</v>
      </c>
      <c r="Z19" s="23">
        <f t="shared" si="13"/>
        <v>0</v>
      </c>
      <c r="AA19" s="23">
        <f t="shared" si="13"/>
        <v>0</v>
      </c>
      <c r="AB19" s="23">
        <f t="shared" si="13"/>
        <v>0</v>
      </c>
      <c r="AC19" s="23">
        <f t="shared" si="13"/>
        <v>0</v>
      </c>
      <c r="AD19" s="23">
        <f t="shared" si="13"/>
        <v>0</v>
      </c>
      <c r="AE19" s="23">
        <f t="shared" si="13"/>
        <v>0</v>
      </c>
      <c r="AF19" s="23">
        <f t="shared" si="13"/>
        <v>38.094999999999999</v>
      </c>
      <c r="AG19" s="23">
        <f t="shared" si="13"/>
        <v>45.713999999999999</v>
      </c>
      <c r="AH19" s="23">
        <f t="shared" si="13"/>
        <v>57.142499999999998</v>
      </c>
      <c r="AI19" s="23">
        <f t="shared" si="13"/>
        <v>76.19</v>
      </c>
      <c r="AJ19" s="23">
        <f t="shared" si="13"/>
        <v>114.285</v>
      </c>
      <c r="AK19" s="23">
        <f t="shared" si="13"/>
        <v>57.142499999999998</v>
      </c>
      <c r="AL19" s="23">
        <f t="shared" si="13"/>
        <v>0</v>
      </c>
      <c r="AM19" s="23">
        <f t="shared" si="13"/>
        <v>0</v>
      </c>
      <c r="AN19" s="23">
        <f t="shared" si="13"/>
        <v>45.713999999999999</v>
      </c>
      <c r="AO19" s="23">
        <f t="shared" si="13"/>
        <v>57.142499999999998</v>
      </c>
      <c r="AP19" s="23">
        <f t="shared" si="13"/>
        <v>76.19</v>
      </c>
      <c r="AQ19" s="23">
        <f t="shared" si="13"/>
        <v>0</v>
      </c>
      <c r="AR19" s="23">
        <f t="shared" si="13"/>
        <v>0</v>
      </c>
      <c r="AS19" s="23">
        <f t="shared" si="13"/>
        <v>0</v>
      </c>
      <c r="AT19" s="23">
        <f t="shared" si="13"/>
        <v>0</v>
      </c>
      <c r="AU19" s="23">
        <f t="shared" si="13"/>
        <v>0</v>
      </c>
      <c r="AV19" s="23">
        <f t="shared" si="13"/>
        <v>45.713999999999999</v>
      </c>
      <c r="AW19" s="23">
        <f t="shared" si="13"/>
        <v>0</v>
      </c>
      <c r="AX19" s="23">
        <f t="shared" si="13"/>
        <v>0</v>
      </c>
      <c r="AY19" s="23">
        <f t="shared" si="13"/>
        <v>0</v>
      </c>
      <c r="AZ19" s="23">
        <f t="shared" si="13"/>
        <v>0</v>
      </c>
      <c r="BA19" s="23">
        <f t="shared" si="13"/>
        <v>0</v>
      </c>
    </row>
    <row r="20" spans="1:53" ht="15" thickBot="1">
      <c r="A20" s="22" t="s">
        <v>35</v>
      </c>
      <c r="B20" s="42">
        <f t="shared" si="3"/>
        <v>45.713999999999999</v>
      </c>
      <c r="C20" s="23">
        <f t="shared" ref="C20:I21" si="14">IFERROR((C9/C$11)*$C$13,0)</f>
        <v>0</v>
      </c>
      <c r="D20" s="23">
        <f t="shared" si="14"/>
        <v>0</v>
      </c>
      <c r="E20" s="23">
        <f t="shared" si="14"/>
        <v>0</v>
      </c>
      <c r="F20" s="23">
        <f t="shared" si="14"/>
        <v>0</v>
      </c>
      <c r="G20" s="23">
        <f t="shared" si="14"/>
        <v>0</v>
      </c>
      <c r="H20" s="23">
        <f t="shared" si="14"/>
        <v>0</v>
      </c>
      <c r="I20" s="23">
        <f t="shared" si="14"/>
        <v>0</v>
      </c>
      <c r="J20" s="23">
        <f t="shared" ref="J20:BA20" si="15">IFERROR((J9/J$11)*$C$13,0)</f>
        <v>0</v>
      </c>
      <c r="K20" s="23">
        <f t="shared" si="15"/>
        <v>0</v>
      </c>
      <c r="L20" s="23">
        <f t="shared" si="15"/>
        <v>0</v>
      </c>
      <c r="M20" s="23">
        <f t="shared" si="15"/>
        <v>0</v>
      </c>
      <c r="N20" s="23">
        <f t="shared" si="15"/>
        <v>0</v>
      </c>
      <c r="O20" s="23">
        <f t="shared" si="15"/>
        <v>0</v>
      </c>
      <c r="P20" s="23">
        <f t="shared" si="15"/>
        <v>0</v>
      </c>
      <c r="Q20" s="23">
        <f t="shared" si="15"/>
        <v>0</v>
      </c>
      <c r="R20" s="23">
        <f t="shared" si="15"/>
        <v>0</v>
      </c>
      <c r="S20" s="23">
        <f t="shared" si="15"/>
        <v>0</v>
      </c>
      <c r="T20" s="23">
        <f t="shared" si="15"/>
        <v>0</v>
      </c>
      <c r="U20" s="23">
        <f t="shared" si="15"/>
        <v>0</v>
      </c>
      <c r="V20" s="23">
        <f t="shared" si="15"/>
        <v>0</v>
      </c>
      <c r="W20" s="23">
        <f t="shared" si="15"/>
        <v>0</v>
      </c>
      <c r="X20" s="23">
        <f t="shared" si="15"/>
        <v>0</v>
      </c>
      <c r="Y20" s="23">
        <f t="shared" si="15"/>
        <v>0</v>
      </c>
      <c r="Z20" s="23">
        <f t="shared" si="15"/>
        <v>0</v>
      </c>
      <c r="AA20" s="23">
        <f t="shared" si="15"/>
        <v>0</v>
      </c>
      <c r="AB20" s="23">
        <f t="shared" si="15"/>
        <v>0</v>
      </c>
      <c r="AC20" s="23">
        <f t="shared" si="15"/>
        <v>0</v>
      </c>
      <c r="AD20" s="23">
        <f t="shared" si="15"/>
        <v>0</v>
      </c>
      <c r="AE20" s="23">
        <f t="shared" si="15"/>
        <v>0</v>
      </c>
      <c r="AF20" s="23">
        <f t="shared" si="15"/>
        <v>0</v>
      </c>
      <c r="AG20" s="23">
        <f t="shared" si="15"/>
        <v>45.713999999999999</v>
      </c>
      <c r="AH20" s="23">
        <f t="shared" si="15"/>
        <v>0</v>
      </c>
      <c r="AI20" s="23">
        <f t="shared" si="15"/>
        <v>0</v>
      </c>
      <c r="AJ20" s="23">
        <f t="shared" si="15"/>
        <v>0</v>
      </c>
      <c r="AK20" s="23">
        <f t="shared" si="15"/>
        <v>0</v>
      </c>
      <c r="AL20" s="23">
        <f t="shared" si="15"/>
        <v>0</v>
      </c>
      <c r="AM20" s="23">
        <f t="shared" si="15"/>
        <v>0</v>
      </c>
      <c r="AN20" s="23">
        <f t="shared" si="15"/>
        <v>0</v>
      </c>
      <c r="AO20" s="23">
        <f t="shared" si="15"/>
        <v>0</v>
      </c>
      <c r="AP20" s="23">
        <f t="shared" si="15"/>
        <v>0</v>
      </c>
      <c r="AQ20" s="23">
        <f t="shared" si="15"/>
        <v>0</v>
      </c>
      <c r="AR20" s="23">
        <f t="shared" si="15"/>
        <v>0</v>
      </c>
      <c r="AS20" s="23">
        <f t="shared" si="15"/>
        <v>0</v>
      </c>
      <c r="AT20" s="23">
        <f t="shared" si="15"/>
        <v>0</v>
      </c>
      <c r="AU20" s="23">
        <f t="shared" si="15"/>
        <v>0</v>
      </c>
      <c r="AV20" s="23">
        <f t="shared" si="15"/>
        <v>0</v>
      </c>
      <c r="AW20" s="23">
        <f t="shared" si="15"/>
        <v>0</v>
      </c>
      <c r="AX20" s="23">
        <f t="shared" si="15"/>
        <v>0</v>
      </c>
      <c r="AY20" s="23">
        <f t="shared" si="15"/>
        <v>0</v>
      </c>
      <c r="AZ20" s="23">
        <f t="shared" si="15"/>
        <v>0</v>
      </c>
      <c r="BA20" s="23">
        <f t="shared" si="15"/>
        <v>0</v>
      </c>
    </row>
    <row r="21" spans="1:53" ht="15" thickBot="1">
      <c r="A21" s="22" t="s">
        <v>36</v>
      </c>
      <c r="B21" s="42">
        <f t="shared" si="3"/>
        <v>799.99499999999989</v>
      </c>
      <c r="C21" s="23">
        <f t="shared" si="14"/>
        <v>0</v>
      </c>
      <c r="D21" s="23">
        <f t="shared" si="14"/>
        <v>0</v>
      </c>
      <c r="E21" s="23">
        <f t="shared" si="14"/>
        <v>0</v>
      </c>
      <c r="F21" s="23">
        <f t="shared" si="14"/>
        <v>0</v>
      </c>
      <c r="G21" s="23">
        <f t="shared" si="14"/>
        <v>0</v>
      </c>
      <c r="H21" s="23">
        <f t="shared" si="14"/>
        <v>0</v>
      </c>
      <c r="I21" s="23">
        <f t="shared" si="14"/>
        <v>0</v>
      </c>
      <c r="J21" s="23">
        <f t="shared" ref="J21:BA21" si="16">IFERROR((J10/J$11)*$C$13,0)</f>
        <v>0</v>
      </c>
      <c r="K21" s="23">
        <f t="shared" si="16"/>
        <v>0</v>
      </c>
      <c r="L21" s="23">
        <f t="shared" si="16"/>
        <v>0</v>
      </c>
      <c r="M21" s="23">
        <f t="shared" si="16"/>
        <v>0</v>
      </c>
      <c r="N21" s="23">
        <f t="shared" si="16"/>
        <v>0</v>
      </c>
      <c r="O21" s="23">
        <f t="shared" si="16"/>
        <v>0</v>
      </c>
      <c r="P21" s="23">
        <f t="shared" si="16"/>
        <v>0</v>
      </c>
      <c r="Q21" s="23">
        <f t="shared" si="16"/>
        <v>0</v>
      </c>
      <c r="R21" s="23">
        <f t="shared" si="16"/>
        <v>0</v>
      </c>
      <c r="S21" s="23">
        <f t="shared" si="16"/>
        <v>0</v>
      </c>
      <c r="T21" s="23">
        <f t="shared" si="16"/>
        <v>0</v>
      </c>
      <c r="U21" s="23">
        <f t="shared" si="16"/>
        <v>0</v>
      </c>
      <c r="V21" s="23">
        <f t="shared" si="16"/>
        <v>0</v>
      </c>
      <c r="W21" s="23">
        <f t="shared" si="16"/>
        <v>0</v>
      </c>
      <c r="X21" s="23">
        <f t="shared" si="16"/>
        <v>0</v>
      </c>
      <c r="Y21" s="23">
        <f t="shared" si="16"/>
        <v>0</v>
      </c>
      <c r="Z21" s="23">
        <f t="shared" si="16"/>
        <v>0</v>
      </c>
      <c r="AA21" s="23">
        <f t="shared" si="16"/>
        <v>0</v>
      </c>
      <c r="AB21" s="23">
        <f t="shared" si="16"/>
        <v>0</v>
      </c>
      <c r="AC21" s="23">
        <f t="shared" si="16"/>
        <v>0</v>
      </c>
      <c r="AD21" s="23">
        <f t="shared" si="16"/>
        <v>0</v>
      </c>
      <c r="AE21" s="23">
        <f t="shared" si="16"/>
        <v>0</v>
      </c>
      <c r="AF21" s="23">
        <f t="shared" si="16"/>
        <v>38.094999999999999</v>
      </c>
      <c r="AG21" s="23">
        <f t="shared" si="16"/>
        <v>45.713999999999999</v>
      </c>
      <c r="AH21" s="23">
        <f t="shared" si="16"/>
        <v>57.142499999999998</v>
      </c>
      <c r="AI21" s="23">
        <f t="shared" si="16"/>
        <v>76.19</v>
      </c>
      <c r="AJ21" s="23">
        <f t="shared" si="16"/>
        <v>0</v>
      </c>
      <c r="AK21" s="23">
        <f t="shared" si="16"/>
        <v>57.142499999999998</v>
      </c>
      <c r="AL21" s="23">
        <f t="shared" si="16"/>
        <v>45.713999999999999</v>
      </c>
      <c r="AM21" s="23">
        <f t="shared" si="16"/>
        <v>57.142499999999998</v>
      </c>
      <c r="AN21" s="23">
        <f t="shared" si="16"/>
        <v>45.713999999999999</v>
      </c>
      <c r="AO21" s="23">
        <f t="shared" si="16"/>
        <v>57.142499999999998</v>
      </c>
      <c r="AP21" s="23">
        <f t="shared" si="16"/>
        <v>0</v>
      </c>
      <c r="AQ21" s="23">
        <f t="shared" si="16"/>
        <v>0</v>
      </c>
      <c r="AR21" s="23">
        <f t="shared" si="16"/>
        <v>0</v>
      </c>
      <c r="AS21" s="23">
        <f t="shared" si="16"/>
        <v>0</v>
      </c>
      <c r="AT21" s="23">
        <f t="shared" si="16"/>
        <v>0</v>
      </c>
      <c r="AU21" s="23">
        <f t="shared" si="16"/>
        <v>45.713999999999999</v>
      </c>
      <c r="AV21" s="23">
        <f t="shared" si="16"/>
        <v>0</v>
      </c>
      <c r="AW21" s="23">
        <f t="shared" si="16"/>
        <v>0</v>
      </c>
      <c r="AX21" s="23">
        <f t="shared" si="16"/>
        <v>228.57</v>
      </c>
      <c r="AY21" s="23">
        <f t="shared" si="16"/>
        <v>45.713999999999999</v>
      </c>
      <c r="AZ21" s="23">
        <f t="shared" si="16"/>
        <v>0</v>
      </c>
      <c r="BA21" s="23">
        <f t="shared" si="16"/>
        <v>0</v>
      </c>
    </row>
    <row r="22" spans="1:53" ht="15" thickBot="1">
      <c r="A22" s="25" t="s">
        <v>6</v>
      </c>
      <c r="B22" s="42">
        <f t="shared" si="3"/>
        <v>10057.079999999994</v>
      </c>
      <c r="C22" s="26">
        <f>SUM(C14:C21)</f>
        <v>228.57</v>
      </c>
      <c r="D22" s="26">
        <f t="shared" ref="D22:BA22" si="17">SUM(D14:D21)</f>
        <v>228.57</v>
      </c>
      <c r="E22" s="26">
        <f t="shared" si="17"/>
        <v>228.57</v>
      </c>
      <c r="F22" s="26">
        <f t="shared" si="17"/>
        <v>228.57</v>
      </c>
      <c r="G22" s="26">
        <f t="shared" si="17"/>
        <v>228.57</v>
      </c>
      <c r="H22" s="26">
        <f t="shared" si="17"/>
        <v>228.57</v>
      </c>
      <c r="I22" s="26">
        <f t="shared" si="17"/>
        <v>228.57</v>
      </c>
      <c r="J22" s="26">
        <f t="shared" si="17"/>
        <v>228.57</v>
      </c>
      <c r="K22" s="26">
        <f t="shared" si="17"/>
        <v>0</v>
      </c>
      <c r="L22" s="26">
        <f t="shared" si="17"/>
        <v>228.57</v>
      </c>
      <c r="M22" s="26">
        <f t="shared" si="17"/>
        <v>228.57</v>
      </c>
      <c r="N22" s="26">
        <f t="shared" si="17"/>
        <v>228.57</v>
      </c>
      <c r="O22" s="26">
        <f t="shared" si="17"/>
        <v>228.57</v>
      </c>
      <c r="P22" s="26">
        <f t="shared" si="17"/>
        <v>228.57</v>
      </c>
      <c r="Q22" s="26">
        <f t="shared" si="17"/>
        <v>228.57</v>
      </c>
      <c r="R22" s="26">
        <f t="shared" si="17"/>
        <v>228.57</v>
      </c>
      <c r="S22" s="26">
        <f t="shared" si="17"/>
        <v>228.57</v>
      </c>
      <c r="T22" s="26">
        <f t="shared" si="17"/>
        <v>228.57</v>
      </c>
      <c r="U22" s="26">
        <f t="shared" si="17"/>
        <v>228.57</v>
      </c>
      <c r="V22" s="26">
        <f t="shared" si="17"/>
        <v>228.57</v>
      </c>
      <c r="W22" s="26">
        <f t="shared" si="17"/>
        <v>228.57</v>
      </c>
      <c r="X22" s="26">
        <f t="shared" si="17"/>
        <v>228.57</v>
      </c>
      <c r="Y22" s="26">
        <f t="shared" si="17"/>
        <v>0</v>
      </c>
      <c r="Z22" s="26">
        <f t="shared" si="17"/>
        <v>0</v>
      </c>
      <c r="AA22" s="26">
        <f t="shared" si="17"/>
        <v>0</v>
      </c>
      <c r="AB22" s="26">
        <f t="shared" si="17"/>
        <v>0</v>
      </c>
      <c r="AC22" s="26">
        <f t="shared" si="17"/>
        <v>0</v>
      </c>
      <c r="AD22" s="26">
        <f t="shared" si="17"/>
        <v>0</v>
      </c>
      <c r="AE22" s="26">
        <f t="shared" si="17"/>
        <v>228.57</v>
      </c>
      <c r="AF22" s="26">
        <f t="shared" si="17"/>
        <v>228.57</v>
      </c>
      <c r="AG22" s="26">
        <f t="shared" si="17"/>
        <v>228.57</v>
      </c>
      <c r="AH22" s="26">
        <f t="shared" si="17"/>
        <v>228.57</v>
      </c>
      <c r="AI22" s="26">
        <f t="shared" si="17"/>
        <v>228.57</v>
      </c>
      <c r="AJ22" s="26">
        <f t="shared" si="17"/>
        <v>228.57</v>
      </c>
      <c r="AK22" s="26">
        <f t="shared" si="17"/>
        <v>228.57</v>
      </c>
      <c r="AL22" s="26">
        <f t="shared" si="17"/>
        <v>228.57</v>
      </c>
      <c r="AM22" s="26">
        <f t="shared" si="17"/>
        <v>228.57</v>
      </c>
      <c r="AN22" s="26">
        <f t="shared" si="17"/>
        <v>228.57</v>
      </c>
      <c r="AO22" s="26">
        <f t="shared" si="17"/>
        <v>228.57</v>
      </c>
      <c r="AP22" s="26">
        <f t="shared" si="17"/>
        <v>228.57</v>
      </c>
      <c r="AQ22" s="26">
        <f t="shared" si="17"/>
        <v>228.57</v>
      </c>
      <c r="AR22" s="26">
        <f t="shared" si="17"/>
        <v>228.57</v>
      </c>
      <c r="AS22" s="26">
        <f t="shared" si="17"/>
        <v>228.57</v>
      </c>
      <c r="AT22" s="26">
        <f t="shared" si="17"/>
        <v>228.57</v>
      </c>
      <c r="AU22" s="26">
        <f t="shared" si="17"/>
        <v>228.57</v>
      </c>
      <c r="AV22" s="26">
        <f t="shared" si="17"/>
        <v>228.57</v>
      </c>
      <c r="AW22" s="26">
        <f t="shared" si="17"/>
        <v>228.57</v>
      </c>
      <c r="AX22" s="26">
        <f t="shared" si="17"/>
        <v>228.57</v>
      </c>
      <c r="AY22" s="26">
        <f t="shared" si="17"/>
        <v>228.57</v>
      </c>
      <c r="AZ22" s="26">
        <f t="shared" si="17"/>
        <v>228.57</v>
      </c>
      <c r="BA22" s="26">
        <f t="shared" si="17"/>
        <v>228.57</v>
      </c>
    </row>
    <row r="23" spans="1:53">
      <c r="A23" s="112" t="s">
        <v>31</v>
      </c>
      <c r="B23" s="42">
        <f t="shared" si="3"/>
        <v>1599.9899999999998</v>
      </c>
      <c r="C23" s="1">
        <f>C13-C22</f>
        <v>0</v>
      </c>
      <c r="D23" s="1">
        <f t="shared" ref="D23:BA23" si="18">D13-D22</f>
        <v>0</v>
      </c>
      <c r="E23" s="1">
        <f t="shared" si="18"/>
        <v>0</v>
      </c>
      <c r="F23" s="1">
        <f t="shared" si="18"/>
        <v>0</v>
      </c>
      <c r="G23" s="1">
        <f t="shared" si="18"/>
        <v>0</v>
      </c>
      <c r="H23" s="1">
        <f t="shared" si="18"/>
        <v>0</v>
      </c>
      <c r="I23" s="1">
        <f t="shared" si="18"/>
        <v>0</v>
      </c>
      <c r="J23" s="1">
        <f t="shared" si="18"/>
        <v>0</v>
      </c>
      <c r="K23" s="1">
        <f t="shared" si="18"/>
        <v>228.57</v>
      </c>
      <c r="L23" s="1">
        <f t="shared" si="18"/>
        <v>0</v>
      </c>
      <c r="M23" s="1">
        <f t="shared" si="18"/>
        <v>0</v>
      </c>
      <c r="N23" s="1">
        <f t="shared" si="18"/>
        <v>0</v>
      </c>
      <c r="O23" s="1">
        <f t="shared" si="18"/>
        <v>0</v>
      </c>
      <c r="P23" s="1">
        <f t="shared" si="18"/>
        <v>0</v>
      </c>
      <c r="Q23" s="1">
        <f t="shared" si="18"/>
        <v>0</v>
      </c>
      <c r="R23" s="1">
        <f t="shared" si="18"/>
        <v>0</v>
      </c>
      <c r="S23" s="1">
        <f t="shared" si="18"/>
        <v>0</v>
      </c>
      <c r="T23" s="1">
        <f t="shared" si="18"/>
        <v>0</v>
      </c>
      <c r="U23" s="1">
        <f t="shared" si="18"/>
        <v>0</v>
      </c>
      <c r="V23" s="1">
        <f t="shared" si="18"/>
        <v>0</v>
      </c>
      <c r="W23" s="1">
        <f t="shared" si="18"/>
        <v>0</v>
      </c>
      <c r="X23" s="1">
        <f t="shared" si="18"/>
        <v>0</v>
      </c>
      <c r="Y23" s="1">
        <f t="shared" si="18"/>
        <v>228.57</v>
      </c>
      <c r="Z23" s="1">
        <f t="shared" si="18"/>
        <v>228.57</v>
      </c>
      <c r="AA23" s="1">
        <f t="shared" si="18"/>
        <v>228.57</v>
      </c>
      <c r="AB23" s="1">
        <f t="shared" si="18"/>
        <v>228.57</v>
      </c>
      <c r="AC23" s="1">
        <f t="shared" si="18"/>
        <v>228.57</v>
      </c>
      <c r="AD23" s="1">
        <f t="shared" si="18"/>
        <v>228.57</v>
      </c>
      <c r="AE23" s="1">
        <f t="shared" si="18"/>
        <v>0</v>
      </c>
      <c r="AF23" s="1">
        <f t="shared" si="18"/>
        <v>0</v>
      </c>
      <c r="AG23" s="1">
        <f t="shared" si="18"/>
        <v>0</v>
      </c>
      <c r="AH23" s="1">
        <f t="shared" si="18"/>
        <v>0</v>
      </c>
      <c r="AI23" s="1">
        <f t="shared" si="18"/>
        <v>0</v>
      </c>
      <c r="AJ23" s="1">
        <f t="shared" si="18"/>
        <v>0</v>
      </c>
      <c r="AK23" s="1">
        <f t="shared" si="18"/>
        <v>0</v>
      </c>
      <c r="AL23" s="1">
        <f t="shared" si="18"/>
        <v>0</v>
      </c>
      <c r="AM23" s="1">
        <f t="shared" si="18"/>
        <v>0</v>
      </c>
      <c r="AN23" s="1">
        <f t="shared" si="18"/>
        <v>0</v>
      </c>
      <c r="AO23" s="1">
        <f t="shared" si="18"/>
        <v>0</v>
      </c>
      <c r="AP23" s="1">
        <f t="shared" si="18"/>
        <v>0</v>
      </c>
      <c r="AQ23" s="1">
        <f t="shared" si="18"/>
        <v>0</v>
      </c>
      <c r="AR23" s="1">
        <f t="shared" si="18"/>
        <v>0</v>
      </c>
      <c r="AS23" s="1">
        <f t="shared" si="18"/>
        <v>0</v>
      </c>
      <c r="AT23" s="1">
        <f t="shared" si="18"/>
        <v>0</v>
      </c>
      <c r="AU23" s="1">
        <f t="shared" si="18"/>
        <v>0</v>
      </c>
      <c r="AV23" s="1">
        <f t="shared" si="18"/>
        <v>0</v>
      </c>
      <c r="AW23" s="1">
        <f t="shared" si="18"/>
        <v>0</v>
      </c>
      <c r="AX23" s="1">
        <f t="shared" si="18"/>
        <v>0</v>
      </c>
      <c r="AY23" s="1">
        <f t="shared" si="18"/>
        <v>0</v>
      </c>
      <c r="AZ23" s="1">
        <f t="shared" si="18"/>
        <v>0</v>
      </c>
      <c r="BA23" s="1">
        <f t="shared" si="18"/>
        <v>0</v>
      </c>
    </row>
    <row r="24" spans="1:53">
      <c r="A24" s="2" t="s">
        <v>41</v>
      </c>
      <c r="B24" s="21">
        <f>B23/8</f>
        <v>199.99874999999997</v>
      </c>
    </row>
    <row r="26" spans="1:53">
      <c r="B26" s="2" t="s">
        <v>6</v>
      </c>
      <c r="C26" s="1" t="s">
        <v>7</v>
      </c>
      <c r="D26" s="1" t="s">
        <v>8</v>
      </c>
      <c r="E26" s="1" t="s">
        <v>9</v>
      </c>
      <c r="F26" s="1" t="s">
        <v>27</v>
      </c>
      <c r="G26" s="1" t="s">
        <v>28</v>
      </c>
      <c r="H26" s="1" t="s">
        <v>29</v>
      </c>
      <c r="I26" s="55" t="s">
        <v>30</v>
      </c>
      <c r="L26" s="2"/>
      <c r="S26" s="2"/>
    </row>
    <row r="27" spans="1:53">
      <c r="A27" s="2" t="s">
        <v>33</v>
      </c>
      <c r="B27" s="2">
        <f>SUM(C27:I27)</f>
        <v>2800</v>
      </c>
      <c r="C27" s="1">
        <v>400</v>
      </c>
      <c r="D27" s="1">
        <v>400</v>
      </c>
      <c r="E27" s="1">
        <v>400</v>
      </c>
      <c r="F27" s="1">
        <v>400</v>
      </c>
      <c r="G27" s="1">
        <v>400</v>
      </c>
      <c r="H27" s="1">
        <v>400</v>
      </c>
      <c r="I27" s="1">
        <v>400</v>
      </c>
      <c r="L27" s="2"/>
      <c r="S27" s="2"/>
    </row>
    <row r="28" spans="1:53">
      <c r="A28" t="s">
        <v>34</v>
      </c>
      <c r="B28">
        <f>B27/8</f>
        <v>350</v>
      </c>
      <c r="C28"/>
      <c r="D28"/>
      <c r="E28"/>
      <c r="F28"/>
      <c r="G28"/>
      <c r="H28"/>
      <c r="I28"/>
      <c r="L28" s="2"/>
      <c r="S28" s="2"/>
    </row>
    <row r="29" spans="1:53">
      <c r="E29" s="2"/>
      <c r="L29" s="2"/>
      <c r="S29" s="2"/>
    </row>
    <row r="30" spans="1:53" ht="15" thickBot="1">
      <c r="E30" s="2"/>
      <c r="L30" s="2"/>
      <c r="S30" s="2"/>
    </row>
    <row r="31" spans="1:53">
      <c r="A31" s="93" t="s">
        <v>39</v>
      </c>
      <c r="B31" s="104"/>
      <c r="C31" s="104"/>
      <c r="D31" s="105"/>
      <c r="E31" s="2"/>
      <c r="L31" s="2"/>
      <c r="S31" s="2"/>
    </row>
    <row r="32" spans="1:53">
      <c r="A32" s="11"/>
      <c r="B32" s="4" t="s">
        <v>37</v>
      </c>
      <c r="C32" s="4" t="s">
        <v>38</v>
      </c>
      <c r="D32" s="106" t="s">
        <v>6</v>
      </c>
    </row>
    <row r="33" spans="1:4">
      <c r="A33" s="11" t="s">
        <v>0</v>
      </c>
      <c r="B33" s="4">
        <v>350</v>
      </c>
      <c r="C33" s="103">
        <f>B14+$B$24</f>
        <v>3091.4092499999988</v>
      </c>
      <c r="D33" s="107">
        <f>B33+C33</f>
        <v>3441.4092499999988</v>
      </c>
    </row>
    <row r="34" spans="1:4">
      <c r="A34" s="11" t="s">
        <v>1</v>
      </c>
      <c r="B34" s="4">
        <v>350</v>
      </c>
      <c r="C34" s="103">
        <f t="shared" ref="C34:C40" si="19">B15+$B$24</f>
        <v>3045.6952499999989</v>
      </c>
      <c r="D34" s="107">
        <f t="shared" ref="D34:D40" si="20">B34+C34</f>
        <v>3395.6952499999989</v>
      </c>
    </row>
    <row r="35" spans="1:4">
      <c r="A35" s="11" t="s">
        <v>2</v>
      </c>
      <c r="B35" s="4">
        <v>350</v>
      </c>
      <c r="C35" s="103">
        <f t="shared" si="19"/>
        <v>1388.5627500000001</v>
      </c>
      <c r="D35" s="107">
        <f t="shared" si="20"/>
        <v>1738.5627500000001</v>
      </c>
    </row>
    <row r="36" spans="1:4">
      <c r="A36" s="11" t="s">
        <v>3</v>
      </c>
      <c r="B36" s="4">
        <v>350</v>
      </c>
      <c r="C36" s="103">
        <f t="shared" si="19"/>
        <v>1159.9927499999999</v>
      </c>
      <c r="D36" s="107">
        <f t="shared" si="20"/>
        <v>1509.9927499999999</v>
      </c>
    </row>
    <row r="37" spans="1:4">
      <c r="A37" s="11" t="s">
        <v>4</v>
      </c>
      <c r="B37" s="4">
        <v>350</v>
      </c>
      <c r="C37" s="103">
        <f t="shared" si="19"/>
        <v>619.04374999999993</v>
      </c>
      <c r="D37" s="107">
        <f t="shared" si="20"/>
        <v>969.04374999999993</v>
      </c>
    </row>
    <row r="38" spans="1:4">
      <c r="A38" s="11" t="s">
        <v>5</v>
      </c>
      <c r="B38" s="4">
        <v>350</v>
      </c>
      <c r="C38" s="103">
        <f t="shared" si="19"/>
        <v>1106.65975</v>
      </c>
      <c r="D38" s="107">
        <f t="shared" si="20"/>
        <v>1456.65975</v>
      </c>
    </row>
    <row r="39" spans="1:4">
      <c r="A39" s="11" t="s">
        <v>35</v>
      </c>
      <c r="B39" s="4">
        <v>350</v>
      </c>
      <c r="C39" s="103">
        <f t="shared" si="19"/>
        <v>245.71274999999997</v>
      </c>
      <c r="D39" s="107">
        <f t="shared" si="20"/>
        <v>595.71274999999991</v>
      </c>
    </row>
    <row r="40" spans="1:4" ht="15" thickBot="1">
      <c r="A40" s="16" t="s">
        <v>36</v>
      </c>
      <c r="B40" s="17">
        <v>350</v>
      </c>
      <c r="C40" s="103">
        <f t="shared" si="19"/>
        <v>999.99374999999986</v>
      </c>
      <c r="D40" s="108">
        <f t="shared" si="20"/>
        <v>1349.9937499999999</v>
      </c>
    </row>
  </sheetData>
  <mergeCells count="9">
    <mergeCell ref="AG1:AM1"/>
    <mergeCell ref="AN1:AT1"/>
    <mergeCell ref="AU1:BA1"/>
    <mergeCell ref="A31:D31"/>
    <mergeCell ref="C1:D1"/>
    <mergeCell ref="E1:K1"/>
    <mergeCell ref="L1:R1"/>
    <mergeCell ref="S1:Y1"/>
    <mergeCell ref="Z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E996-109E-49BC-B32B-BE71592A6D75}">
  <sheetPr codeName="Sheet3"/>
  <dimension ref="A1:BA35"/>
  <sheetViews>
    <sheetView topLeftCell="A10" workbookViewId="0">
      <pane xSplit="1" topLeftCell="B1" activePane="topRight" state="frozen"/>
      <selection pane="topRight" activeCell="D28" sqref="D28:D35"/>
    </sheetView>
  </sheetViews>
  <sheetFormatPr defaultRowHeight="14.4"/>
  <cols>
    <col min="1" max="1" width="25" customWidth="1"/>
    <col min="2" max="2" width="8.5546875" bestFit="1" customWidth="1"/>
    <col min="3" max="3" width="11" bestFit="1" customWidth="1"/>
    <col min="4" max="6" width="10.33203125" bestFit="1" customWidth="1"/>
    <col min="7" max="7" width="11.88671875" bestFit="1" customWidth="1"/>
    <col min="8" max="53" width="10.33203125" bestFit="1" customWidth="1"/>
  </cols>
  <sheetData>
    <row r="1" spans="1:53" s="29" customFormat="1">
      <c r="A1" s="28"/>
      <c r="B1" s="99"/>
      <c r="C1" s="86" t="s">
        <v>10</v>
      </c>
      <c r="D1" s="90"/>
      <c r="E1" s="88" t="s">
        <v>7</v>
      </c>
      <c r="F1" s="89"/>
      <c r="G1" s="89"/>
      <c r="H1" s="89"/>
      <c r="I1" s="89"/>
      <c r="J1" s="89"/>
      <c r="K1" s="91"/>
      <c r="L1" s="92" t="s">
        <v>8</v>
      </c>
      <c r="M1" s="89"/>
      <c r="N1" s="89"/>
      <c r="O1" s="89"/>
      <c r="P1" s="89"/>
      <c r="Q1" s="89"/>
      <c r="R1" s="91"/>
      <c r="S1" s="88" t="s">
        <v>9</v>
      </c>
      <c r="T1" s="89"/>
      <c r="U1" s="89"/>
      <c r="V1" s="89"/>
      <c r="W1" s="89"/>
      <c r="X1" s="89"/>
      <c r="Y1" s="89"/>
      <c r="Z1" s="88" t="s">
        <v>27</v>
      </c>
      <c r="AA1" s="89"/>
      <c r="AB1" s="89"/>
      <c r="AC1" s="89"/>
      <c r="AD1" s="89"/>
      <c r="AE1" s="89"/>
      <c r="AF1" s="89"/>
      <c r="AG1" s="88" t="s">
        <v>28</v>
      </c>
      <c r="AH1" s="89"/>
      <c r="AI1" s="89"/>
      <c r="AJ1" s="89"/>
      <c r="AK1" s="89"/>
      <c r="AL1" s="89"/>
      <c r="AM1" s="89"/>
      <c r="AN1" s="88" t="s">
        <v>29</v>
      </c>
      <c r="AO1" s="89"/>
      <c r="AP1" s="89"/>
      <c r="AQ1" s="89"/>
      <c r="AR1" s="89"/>
      <c r="AS1" s="89"/>
      <c r="AT1" s="89"/>
      <c r="AU1" s="88" t="s">
        <v>30</v>
      </c>
      <c r="AV1" s="89"/>
      <c r="AW1" s="89"/>
      <c r="AX1" s="89"/>
      <c r="AY1" s="89"/>
      <c r="AZ1" s="89"/>
      <c r="BA1" s="89"/>
    </row>
    <row r="2" spans="1:53" s="29" customFormat="1">
      <c r="A2" s="28"/>
      <c r="B2" s="100"/>
      <c r="C2" s="30">
        <v>44522</v>
      </c>
      <c r="D2" s="45">
        <v>44523</v>
      </c>
      <c r="E2" s="30">
        <v>44524</v>
      </c>
      <c r="F2" s="31">
        <v>44525</v>
      </c>
      <c r="G2" s="31">
        <v>44526</v>
      </c>
      <c r="H2" s="31">
        <v>44527</v>
      </c>
      <c r="I2" s="31">
        <v>44528</v>
      </c>
      <c r="J2" s="31">
        <v>44529</v>
      </c>
      <c r="K2" s="45">
        <v>44530</v>
      </c>
      <c r="L2" s="40">
        <v>44531</v>
      </c>
      <c r="M2" s="31">
        <v>44532</v>
      </c>
      <c r="N2" s="31">
        <v>44533</v>
      </c>
      <c r="O2" s="31">
        <v>44534</v>
      </c>
      <c r="P2" s="31">
        <v>44535</v>
      </c>
      <c r="Q2" s="31">
        <v>44536</v>
      </c>
      <c r="R2" s="45">
        <v>44537</v>
      </c>
      <c r="S2" s="40">
        <v>44538</v>
      </c>
      <c r="T2" s="31">
        <v>44539</v>
      </c>
      <c r="U2" s="31">
        <v>44540</v>
      </c>
      <c r="V2" s="31">
        <v>44541</v>
      </c>
      <c r="W2" s="31">
        <v>44542</v>
      </c>
      <c r="X2" s="31">
        <v>44543</v>
      </c>
      <c r="Y2" s="31">
        <v>44544</v>
      </c>
      <c r="Z2" s="31">
        <v>44545</v>
      </c>
      <c r="AA2" s="31">
        <v>44546</v>
      </c>
      <c r="AB2" s="31">
        <v>44547</v>
      </c>
      <c r="AC2" s="31">
        <v>44548</v>
      </c>
      <c r="AD2" s="31">
        <v>44549</v>
      </c>
      <c r="AE2" s="31">
        <v>44550</v>
      </c>
      <c r="AF2" s="31">
        <v>44551</v>
      </c>
      <c r="AG2" s="31">
        <v>44552</v>
      </c>
      <c r="AH2" s="31">
        <v>44553</v>
      </c>
      <c r="AI2" s="31">
        <v>44554</v>
      </c>
      <c r="AJ2" s="31">
        <v>44555</v>
      </c>
      <c r="AK2" s="31">
        <v>44556</v>
      </c>
      <c r="AL2" s="31">
        <v>44557</v>
      </c>
      <c r="AM2" s="31">
        <v>44558</v>
      </c>
      <c r="AN2" s="31">
        <v>44559</v>
      </c>
      <c r="AO2" s="31">
        <v>44560</v>
      </c>
      <c r="AP2" s="31">
        <v>44561</v>
      </c>
      <c r="AQ2" s="31">
        <v>44562</v>
      </c>
      <c r="AR2" s="31">
        <v>44563</v>
      </c>
      <c r="AS2" s="31">
        <v>44564</v>
      </c>
      <c r="AT2" s="31">
        <v>44565</v>
      </c>
      <c r="AU2" s="31">
        <v>44566</v>
      </c>
      <c r="AV2" s="31">
        <v>44567</v>
      </c>
      <c r="AW2" s="31">
        <v>44568</v>
      </c>
      <c r="AX2" s="31">
        <v>44569</v>
      </c>
      <c r="AY2" s="31">
        <v>44570</v>
      </c>
      <c r="AZ2" s="31">
        <v>44571</v>
      </c>
      <c r="BA2" s="31">
        <v>44572</v>
      </c>
    </row>
    <row r="3" spans="1:53" s="34" customFormat="1">
      <c r="A3" s="32" t="str">
        <f>'Dev-CARPE - Consolidated'!A3</f>
        <v>drawks</v>
      </c>
      <c r="B3" s="101"/>
      <c r="C3" s="33">
        <v>1</v>
      </c>
      <c r="D3" s="46">
        <v>1</v>
      </c>
      <c r="E3" s="33">
        <v>1</v>
      </c>
      <c r="F3" s="35">
        <v>1</v>
      </c>
      <c r="G3" s="35">
        <v>1</v>
      </c>
      <c r="H3" s="35">
        <v>1</v>
      </c>
      <c r="I3" s="35">
        <v>1</v>
      </c>
      <c r="J3" s="35">
        <v>1</v>
      </c>
      <c r="K3" s="47">
        <v>1</v>
      </c>
      <c r="L3" s="41">
        <v>0</v>
      </c>
      <c r="M3" s="33">
        <v>0</v>
      </c>
      <c r="N3" s="33">
        <v>1</v>
      </c>
      <c r="O3" s="33">
        <v>1</v>
      </c>
      <c r="P3" s="33">
        <v>1</v>
      </c>
      <c r="Q3" s="33">
        <v>1</v>
      </c>
      <c r="R3" s="46">
        <v>1</v>
      </c>
      <c r="S3" s="41">
        <v>1</v>
      </c>
      <c r="T3" s="33">
        <v>1</v>
      </c>
      <c r="U3" s="33">
        <v>1</v>
      </c>
      <c r="V3" s="33">
        <v>0</v>
      </c>
      <c r="W3" s="33">
        <v>1</v>
      </c>
      <c r="X3" s="33">
        <v>0</v>
      </c>
      <c r="Y3" s="33">
        <v>1</v>
      </c>
      <c r="Z3">
        <v>1</v>
      </c>
      <c r="AA3">
        <v>1</v>
      </c>
      <c r="AB3">
        <v>1</v>
      </c>
      <c r="AC3">
        <v>1</v>
      </c>
      <c r="AD3"/>
      <c r="AE3"/>
      <c r="AF3">
        <v>1</v>
      </c>
      <c r="AG3">
        <v>1</v>
      </c>
      <c r="AH3">
        <v>1</v>
      </c>
      <c r="AI3"/>
      <c r="AJ3"/>
      <c r="AK3">
        <v>1</v>
      </c>
      <c r="AL3">
        <v>1</v>
      </c>
      <c r="AM3"/>
      <c r="AN3"/>
      <c r="AO3">
        <v>1</v>
      </c>
      <c r="AP3">
        <v>1</v>
      </c>
      <c r="AQ3">
        <v>1</v>
      </c>
      <c r="AR3"/>
      <c r="AS3">
        <v>1</v>
      </c>
      <c r="AT3"/>
      <c r="AU3"/>
      <c r="AV3"/>
      <c r="AW3"/>
      <c r="AX3"/>
      <c r="AY3">
        <v>1</v>
      </c>
      <c r="AZ3">
        <v>1</v>
      </c>
      <c r="BA3">
        <v>1</v>
      </c>
    </row>
    <row r="4" spans="1:53" s="34" customFormat="1">
      <c r="A4" s="32" t="str">
        <f>'Dev-CARPE - Consolidated'!A4</f>
        <v>Jack Lin</v>
      </c>
      <c r="B4" s="101"/>
      <c r="C4" s="33">
        <v>1</v>
      </c>
      <c r="D4" s="46">
        <v>1</v>
      </c>
      <c r="E4" s="33">
        <v>1</v>
      </c>
      <c r="F4" s="35">
        <v>1</v>
      </c>
      <c r="G4" s="35">
        <v>1</v>
      </c>
      <c r="H4" s="35">
        <v>1</v>
      </c>
      <c r="I4" s="35">
        <v>1</v>
      </c>
      <c r="J4" s="35">
        <v>1</v>
      </c>
      <c r="K4" s="47">
        <v>1</v>
      </c>
      <c r="L4" s="41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46">
        <v>1</v>
      </c>
      <c r="S4" s="41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/>
      <c r="AJ4"/>
      <c r="AK4"/>
      <c r="AL4"/>
      <c r="AM4"/>
      <c r="AN4">
        <v>1</v>
      </c>
      <c r="AO4"/>
      <c r="AP4">
        <v>1</v>
      </c>
      <c r="AQ4">
        <v>1</v>
      </c>
      <c r="AR4">
        <v>1</v>
      </c>
      <c r="AS4"/>
      <c r="AT4"/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</row>
    <row r="5" spans="1:53" s="34" customFormat="1">
      <c r="A5" s="32" t="str">
        <f>'Dev-CARPE - Consolidated'!A5</f>
        <v>Wade | The Passive Trust</v>
      </c>
      <c r="B5" s="101"/>
      <c r="C5" s="33">
        <v>0</v>
      </c>
      <c r="D5" s="46">
        <v>0</v>
      </c>
      <c r="E5" s="33">
        <v>0</v>
      </c>
      <c r="F5" s="33">
        <v>0</v>
      </c>
      <c r="G5" s="33">
        <v>0</v>
      </c>
      <c r="H5" s="33">
        <v>0</v>
      </c>
      <c r="I5" s="35">
        <v>1</v>
      </c>
      <c r="J5" s="35">
        <v>1</v>
      </c>
      <c r="K5" s="47">
        <v>1</v>
      </c>
      <c r="L5" s="41">
        <v>1</v>
      </c>
      <c r="M5" s="33">
        <v>1</v>
      </c>
      <c r="N5" s="33">
        <v>1</v>
      </c>
      <c r="O5" s="33">
        <v>0</v>
      </c>
      <c r="P5" s="33">
        <v>0</v>
      </c>
      <c r="Q5" s="33">
        <v>0</v>
      </c>
      <c r="R5" s="46">
        <v>1</v>
      </c>
      <c r="S5" s="41">
        <v>0</v>
      </c>
      <c r="T5" s="33">
        <v>1</v>
      </c>
      <c r="U5" s="33">
        <v>0</v>
      </c>
      <c r="V5" s="33">
        <v>1</v>
      </c>
      <c r="W5" s="33">
        <v>1</v>
      </c>
      <c r="X5" s="33">
        <v>1</v>
      </c>
      <c r="Y5" s="33">
        <v>1</v>
      </c>
      <c r="Z5">
        <v>1</v>
      </c>
      <c r="AA5">
        <v>1</v>
      </c>
      <c r="AB5"/>
      <c r="AC5"/>
      <c r="AD5"/>
      <c r="AE5"/>
      <c r="AF5">
        <v>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34" customFormat="1">
      <c r="A6" s="32" t="str">
        <f>'Dev-CARPE - Consolidated'!A6</f>
        <v>Saturn</v>
      </c>
      <c r="B6" s="101"/>
      <c r="C6" s="33">
        <v>0</v>
      </c>
      <c r="D6" s="46">
        <v>0</v>
      </c>
      <c r="E6" s="33">
        <v>0</v>
      </c>
      <c r="F6" s="33">
        <v>0</v>
      </c>
      <c r="G6" s="33">
        <v>0</v>
      </c>
      <c r="H6" s="33">
        <v>0</v>
      </c>
      <c r="I6" s="35">
        <v>0</v>
      </c>
      <c r="J6" s="35">
        <v>0</v>
      </c>
      <c r="K6" s="47">
        <v>0</v>
      </c>
      <c r="L6" s="41">
        <v>1</v>
      </c>
      <c r="M6" s="33">
        <v>0</v>
      </c>
      <c r="N6" s="33">
        <v>1</v>
      </c>
      <c r="O6" s="33">
        <v>1</v>
      </c>
      <c r="P6" s="33">
        <v>1</v>
      </c>
      <c r="Q6" s="33">
        <v>1</v>
      </c>
      <c r="R6" s="46">
        <v>1</v>
      </c>
      <c r="S6" s="41">
        <v>1</v>
      </c>
      <c r="T6" s="33">
        <v>1</v>
      </c>
      <c r="U6" s="33">
        <v>1</v>
      </c>
      <c r="V6" s="33">
        <v>1</v>
      </c>
      <c r="W6" s="33">
        <v>0</v>
      </c>
      <c r="X6" s="33">
        <v>0</v>
      </c>
      <c r="Y6" s="33">
        <v>0</v>
      </c>
      <c r="Z6"/>
      <c r="AA6">
        <v>1</v>
      </c>
      <c r="AB6"/>
      <c r="AC6"/>
      <c r="AD6"/>
      <c r="AE6">
        <v>1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s="34" customFormat="1">
      <c r="A7" s="32" t="str">
        <f>'Dev-CARPE - Consolidated'!A7</f>
        <v>_jt_</v>
      </c>
      <c r="B7" s="101"/>
      <c r="C7" s="33">
        <v>0</v>
      </c>
      <c r="D7" s="46">
        <v>0</v>
      </c>
      <c r="E7" s="33">
        <v>0</v>
      </c>
      <c r="F7" s="33">
        <v>0</v>
      </c>
      <c r="G7" s="33">
        <v>0</v>
      </c>
      <c r="H7" s="33">
        <v>0</v>
      </c>
      <c r="I7" s="35">
        <v>0</v>
      </c>
      <c r="J7" s="35">
        <v>0</v>
      </c>
      <c r="K7" s="47">
        <v>1</v>
      </c>
      <c r="L7" s="41">
        <v>0</v>
      </c>
      <c r="M7" s="33">
        <v>0</v>
      </c>
      <c r="N7" s="33">
        <v>0</v>
      </c>
      <c r="O7" s="33">
        <v>0</v>
      </c>
      <c r="P7" s="33">
        <v>0</v>
      </c>
      <c r="Q7" s="33">
        <v>1</v>
      </c>
      <c r="R7" s="46">
        <v>0</v>
      </c>
      <c r="S7" s="41">
        <v>0</v>
      </c>
      <c r="T7" s="33">
        <v>1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/>
      <c r="AA7"/>
      <c r="AB7"/>
      <c r="AC7"/>
      <c r="AD7">
        <v>1</v>
      </c>
      <c r="AE7"/>
      <c r="AF7"/>
      <c r="AG7"/>
      <c r="AH7"/>
      <c r="AI7">
        <v>1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s="34" customFormat="1">
      <c r="A8" s="32" t="str">
        <f>'Dev-CARPE - Consolidated'!A8</f>
        <v>M0ot</v>
      </c>
      <c r="B8" s="101"/>
      <c r="C8" s="33">
        <v>0</v>
      </c>
      <c r="D8" s="46">
        <v>0</v>
      </c>
      <c r="E8" s="33">
        <v>0</v>
      </c>
      <c r="F8" s="33">
        <v>0</v>
      </c>
      <c r="G8" s="33">
        <v>0</v>
      </c>
      <c r="H8" s="33">
        <v>0</v>
      </c>
      <c r="I8" s="35">
        <v>0</v>
      </c>
      <c r="J8" s="35">
        <v>0</v>
      </c>
      <c r="K8" s="47">
        <v>0</v>
      </c>
      <c r="L8" s="41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46">
        <v>0</v>
      </c>
      <c r="S8" s="41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s="34" customFormat="1">
      <c r="A9" s="32" t="s">
        <v>6</v>
      </c>
      <c r="B9" s="101"/>
      <c r="C9" s="33">
        <f>SUM(C3:C8)</f>
        <v>2</v>
      </c>
      <c r="D9" s="47">
        <f>SUM(D3:D8)</f>
        <v>2</v>
      </c>
      <c r="E9" s="33">
        <f>SUM(E3:E8)</f>
        <v>2</v>
      </c>
      <c r="F9" s="35">
        <f t="shared" ref="F9:K9" si="0">SUM(F3:F8)</f>
        <v>2</v>
      </c>
      <c r="G9" s="35">
        <f t="shared" si="0"/>
        <v>2</v>
      </c>
      <c r="H9" s="35">
        <f t="shared" si="0"/>
        <v>2</v>
      </c>
      <c r="I9" s="35">
        <f t="shared" si="0"/>
        <v>3</v>
      </c>
      <c r="J9" s="35">
        <f t="shared" si="0"/>
        <v>3</v>
      </c>
      <c r="K9" s="47">
        <f t="shared" si="0"/>
        <v>4</v>
      </c>
      <c r="L9" s="41">
        <f>SUM(L3:L8)</f>
        <v>3</v>
      </c>
      <c r="M9" s="35">
        <f t="shared" ref="M9:R9" si="1">SUM(M3:M8)</f>
        <v>2</v>
      </c>
      <c r="N9" s="35">
        <f t="shared" si="1"/>
        <v>4</v>
      </c>
      <c r="O9" s="35">
        <f t="shared" si="1"/>
        <v>3</v>
      </c>
      <c r="P9" s="35">
        <f t="shared" si="1"/>
        <v>3</v>
      </c>
      <c r="Q9" s="35">
        <f t="shared" si="1"/>
        <v>4</v>
      </c>
      <c r="R9" s="47">
        <f t="shared" si="1"/>
        <v>4</v>
      </c>
      <c r="S9" s="41">
        <f>SUM(S3:S8)</f>
        <v>3</v>
      </c>
      <c r="T9" s="35">
        <f t="shared" ref="T9:BA9" si="2">SUM(T3:T8)</f>
        <v>5</v>
      </c>
      <c r="U9" s="35">
        <f t="shared" si="2"/>
        <v>3</v>
      </c>
      <c r="V9" s="35">
        <f t="shared" si="2"/>
        <v>3</v>
      </c>
      <c r="W9" s="35">
        <f t="shared" si="2"/>
        <v>3</v>
      </c>
      <c r="X9" s="35">
        <f t="shared" si="2"/>
        <v>2</v>
      </c>
      <c r="Y9" s="35">
        <f t="shared" si="2"/>
        <v>3</v>
      </c>
      <c r="Z9" s="35">
        <f t="shared" si="2"/>
        <v>3</v>
      </c>
      <c r="AA9" s="35">
        <f t="shared" si="2"/>
        <v>4</v>
      </c>
      <c r="AB9" s="35">
        <f t="shared" si="2"/>
        <v>2</v>
      </c>
      <c r="AC9" s="35">
        <f t="shared" si="2"/>
        <v>2</v>
      </c>
      <c r="AD9" s="35">
        <f t="shared" si="2"/>
        <v>2</v>
      </c>
      <c r="AE9" s="35">
        <f t="shared" si="2"/>
        <v>2</v>
      </c>
      <c r="AF9" s="35">
        <f t="shared" si="2"/>
        <v>3</v>
      </c>
      <c r="AG9" s="35">
        <f t="shared" si="2"/>
        <v>2</v>
      </c>
      <c r="AH9" s="35">
        <f t="shared" si="2"/>
        <v>2</v>
      </c>
      <c r="AI9" s="35">
        <f t="shared" si="2"/>
        <v>1</v>
      </c>
      <c r="AJ9" s="35">
        <f t="shared" si="2"/>
        <v>0</v>
      </c>
      <c r="AK9" s="35">
        <f t="shared" si="2"/>
        <v>1</v>
      </c>
      <c r="AL9" s="35">
        <f t="shared" si="2"/>
        <v>1</v>
      </c>
      <c r="AM9" s="35">
        <f t="shared" si="2"/>
        <v>0</v>
      </c>
      <c r="AN9" s="35">
        <f t="shared" si="2"/>
        <v>1</v>
      </c>
      <c r="AO9" s="35">
        <f t="shared" si="2"/>
        <v>1</v>
      </c>
      <c r="AP9" s="35">
        <f t="shared" si="2"/>
        <v>2</v>
      </c>
      <c r="AQ9" s="35">
        <f t="shared" si="2"/>
        <v>2</v>
      </c>
      <c r="AR9" s="35">
        <f t="shared" si="2"/>
        <v>1</v>
      </c>
      <c r="AS9" s="35">
        <f t="shared" si="2"/>
        <v>1</v>
      </c>
      <c r="AT9" s="35">
        <f t="shared" si="2"/>
        <v>0</v>
      </c>
      <c r="AU9" s="35">
        <f t="shared" si="2"/>
        <v>1</v>
      </c>
      <c r="AV9" s="35">
        <f t="shared" si="2"/>
        <v>1</v>
      </c>
      <c r="AW9" s="35">
        <f t="shared" si="2"/>
        <v>1</v>
      </c>
      <c r="AX9" s="35">
        <f t="shared" si="2"/>
        <v>1</v>
      </c>
      <c r="AY9" s="35">
        <f t="shared" si="2"/>
        <v>2</v>
      </c>
      <c r="AZ9" s="35">
        <f t="shared" si="2"/>
        <v>2</v>
      </c>
      <c r="BA9" s="35">
        <f t="shared" si="2"/>
        <v>2</v>
      </c>
    </row>
    <row r="10" spans="1:53" s="34" customFormat="1" ht="16.2" thickBot="1">
      <c r="A10" s="32"/>
      <c r="B10" s="101"/>
      <c r="C10" s="33"/>
      <c r="D10" s="47"/>
      <c r="E10" s="33"/>
      <c r="F10" s="35"/>
      <c r="G10" s="35"/>
      <c r="H10" s="35"/>
      <c r="I10" s="35"/>
      <c r="J10" s="35"/>
      <c r="K10" s="47"/>
      <c r="L10" s="41"/>
      <c r="M10" s="35"/>
      <c r="N10" s="35"/>
      <c r="O10" s="35"/>
      <c r="P10" s="35"/>
      <c r="Q10" s="35"/>
      <c r="R10" s="47"/>
      <c r="S10" s="41"/>
      <c r="T10" s="35"/>
      <c r="U10" s="35"/>
      <c r="V10" s="35"/>
      <c r="W10" s="35"/>
      <c r="X10" s="35"/>
      <c r="Y10" s="35"/>
      <c r="Z10" s="36"/>
    </row>
    <row r="11" spans="1:53" s="2" customFormat="1" ht="15" thickBot="1">
      <c r="A11" s="2" t="s">
        <v>11</v>
      </c>
      <c r="B11" s="2" t="s">
        <v>6</v>
      </c>
      <c r="C11" s="1">
        <v>228.57</v>
      </c>
      <c r="D11" s="1">
        <v>228.57</v>
      </c>
      <c r="E11" s="1">
        <v>228.57</v>
      </c>
      <c r="F11" s="1">
        <v>228.57</v>
      </c>
      <c r="G11" s="1">
        <v>228.57</v>
      </c>
      <c r="H11" s="1">
        <v>228.57</v>
      </c>
      <c r="I11" s="1">
        <v>228.57</v>
      </c>
      <c r="J11" s="1">
        <v>228.57</v>
      </c>
      <c r="K11" s="1">
        <v>228.57</v>
      </c>
      <c r="L11" s="1">
        <v>228.57</v>
      </c>
      <c r="M11" s="1">
        <v>228.57</v>
      </c>
      <c r="N11" s="1">
        <v>228.57</v>
      </c>
      <c r="O11" s="1">
        <v>228.57</v>
      </c>
      <c r="P11" s="1">
        <v>228.57</v>
      </c>
      <c r="Q11" s="1">
        <v>228.57</v>
      </c>
      <c r="R11" s="1">
        <v>228.57</v>
      </c>
      <c r="S11" s="1">
        <v>228.57</v>
      </c>
      <c r="T11" s="1">
        <v>228.57</v>
      </c>
      <c r="U11" s="1">
        <v>228.57</v>
      </c>
      <c r="V11" s="1">
        <v>228.57</v>
      </c>
      <c r="W11" s="1">
        <v>228.57</v>
      </c>
      <c r="X11" s="1">
        <v>228.57</v>
      </c>
      <c r="Y11" s="1">
        <v>228.57</v>
      </c>
      <c r="Z11" s="1">
        <v>228.57</v>
      </c>
      <c r="AA11" s="1">
        <v>228.57</v>
      </c>
      <c r="AB11" s="1">
        <v>228.57</v>
      </c>
      <c r="AC11" s="1">
        <v>228.57</v>
      </c>
      <c r="AD11" s="1">
        <v>228.57</v>
      </c>
      <c r="AE11" s="1">
        <v>228.57</v>
      </c>
      <c r="AF11" s="1">
        <v>228.57</v>
      </c>
      <c r="AG11" s="1">
        <v>228.57</v>
      </c>
      <c r="AH11" s="1">
        <v>228.57</v>
      </c>
      <c r="AI11" s="1">
        <v>228.57</v>
      </c>
      <c r="AJ11" s="1">
        <v>228.57</v>
      </c>
      <c r="AK11" s="1">
        <v>228.57</v>
      </c>
      <c r="AL11" s="1">
        <v>228.57</v>
      </c>
      <c r="AM11" s="1">
        <v>228.57</v>
      </c>
      <c r="AN11" s="1">
        <v>228.57</v>
      </c>
      <c r="AO11" s="1">
        <v>228.57</v>
      </c>
      <c r="AP11" s="1">
        <v>228.57</v>
      </c>
      <c r="AQ11" s="1">
        <v>228.57</v>
      </c>
      <c r="AR11" s="1">
        <v>228.57</v>
      </c>
      <c r="AS11" s="1">
        <v>228.57</v>
      </c>
      <c r="AT11" s="1">
        <v>228.57</v>
      </c>
      <c r="AU11" s="1">
        <v>228.57</v>
      </c>
      <c r="AV11" s="1">
        <v>228.57</v>
      </c>
      <c r="AW11" s="1">
        <v>228.57</v>
      </c>
      <c r="AX11" s="1">
        <v>228.57</v>
      </c>
      <c r="AY11" s="1">
        <v>228.57</v>
      </c>
      <c r="AZ11" s="1">
        <v>228.57</v>
      </c>
      <c r="BA11" s="1">
        <v>228.57</v>
      </c>
    </row>
    <row r="12" spans="1:53" s="48" customFormat="1" ht="15" thickBot="1">
      <c r="A12" s="50" t="str">
        <f>A3</f>
        <v>drawks</v>
      </c>
      <c r="B12" s="102">
        <f>SUM(C12:BA12)</f>
        <v>3721.8815</v>
      </c>
      <c r="C12" s="18">
        <f>IFERROR((C3/C$9)*$C$11,0)</f>
        <v>114.285</v>
      </c>
      <c r="D12" s="20">
        <f>IFERROR((D3/D$9)*$C$11,0)</f>
        <v>114.285</v>
      </c>
      <c r="E12" s="18">
        <f t="shared" ref="E12:Y12" si="3">IFERROR((E3/E$9)*$C$11,0)</f>
        <v>114.285</v>
      </c>
      <c r="F12" s="19">
        <f t="shared" si="3"/>
        <v>114.285</v>
      </c>
      <c r="G12" s="19">
        <f t="shared" si="3"/>
        <v>114.285</v>
      </c>
      <c r="H12" s="19">
        <f t="shared" si="3"/>
        <v>114.285</v>
      </c>
      <c r="I12" s="19">
        <f t="shared" si="3"/>
        <v>76.19</v>
      </c>
      <c r="J12" s="19">
        <f t="shared" si="3"/>
        <v>76.19</v>
      </c>
      <c r="K12" s="20">
        <f t="shared" si="3"/>
        <v>57.142499999999998</v>
      </c>
      <c r="L12" s="42">
        <f t="shared" si="3"/>
        <v>0</v>
      </c>
      <c r="M12" s="19">
        <f t="shared" si="3"/>
        <v>0</v>
      </c>
      <c r="N12" s="19">
        <f t="shared" si="3"/>
        <v>57.142499999999998</v>
      </c>
      <c r="O12" s="19">
        <f t="shared" si="3"/>
        <v>76.19</v>
      </c>
      <c r="P12" s="19">
        <f t="shared" si="3"/>
        <v>76.19</v>
      </c>
      <c r="Q12" s="19">
        <f t="shared" si="3"/>
        <v>57.142499999999998</v>
      </c>
      <c r="R12" s="20">
        <f t="shared" si="3"/>
        <v>57.142499999999998</v>
      </c>
      <c r="S12" s="42">
        <f t="shared" si="3"/>
        <v>76.19</v>
      </c>
      <c r="T12" s="19">
        <f t="shared" si="3"/>
        <v>45.713999999999999</v>
      </c>
      <c r="U12" s="19">
        <f t="shared" si="3"/>
        <v>76.19</v>
      </c>
      <c r="V12" s="19">
        <f t="shared" si="3"/>
        <v>0</v>
      </c>
      <c r="W12" s="19">
        <f t="shared" si="3"/>
        <v>76.19</v>
      </c>
      <c r="X12" s="19">
        <f t="shared" si="3"/>
        <v>0</v>
      </c>
      <c r="Y12" s="19">
        <f t="shared" si="3"/>
        <v>76.19</v>
      </c>
      <c r="Z12" s="19">
        <f t="shared" ref="Z12:AA12" si="4">IFERROR((Z3/Z$9)*$C$11,0)</f>
        <v>76.19</v>
      </c>
      <c r="AA12" s="19">
        <f t="shared" si="4"/>
        <v>57.142499999999998</v>
      </c>
      <c r="AB12" s="19">
        <f t="shared" ref="AB12:BA12" si="5">IFERROR((AB3/AB$9)*$C$11,0)</f>
        <v>114.285</v>
      </c>
      <c r="AC12" s="19">
        <f t="shared" si="5"/>
        <v>114.285</v>
      </c>
      <c r="AD12" s="19">
        <f t="shared" si="5"/>
        <v>0</v>
      </c>
      <c r="AE12" s="19">
        <f t="shared" si="5"/>
        <v>0</v>
      </c>
      <c r="AF12" s="19">
        <f t="shared" si="5"/>
        <v>76.19</v>
      </c>
      <c r="AG12" s="19">
        <f t="shared" si="5"/>
        <v>114.285</v>
      </c>
      <c r="AH12" s="19">
        <f t="shared" si="5"/>
        <v>114.285</v>
      </c>
      <c r="AI12" s="19">
        <f t="shared" si="5"/>
        <v>0</v>
      </c>
      <c r="AJ12" s="19">
        <f t="shared" si="5"/>
        <v>0</v>
      </c>
      <c r="AK12" s="19">
        <f t="shared" si="5"/>
        <v>228.57</v>
      </c>
      <c r="AL12" s="19">
        <f t="shared" si="5"/>
        <v>228.57</v>
      </c>
      <c r="AM12" s="19">
        <f t="shared" si="5"/>
        <v>0</v>
      </c>
      <c r="AN12" s="19">
        <f t="shared" si="5"/>
        <v>0</v>
      </c>
      <c r="AO12" s="19">
        <f t="shared" si="5"/>
        <v>228.57</v>
      </c>
      <c r="AP12" s="19">
        <f t="shared" si="5"/>
        <v>114.285</v>
      </c>
      <c r="AQ12" s="19">
        <f t="shared" si="5"/>
        <v>114.285</v>
      </c>
      <c r="AR12" s="19">
        <f t="shared" si="5"/>
        <v>0</v>
      </c>
      <c r="AS12" s="19">
        <f t="shared" si="5"/>
        <v>228.57</v>
      </c>
      <c r="AT12" s="19">
        <f t="shared" si="5"/>
        <v>0</v>
      </c>
      <c r="AU12" s="19">
        <f t="shared" si="5"/>
        <v>0</v>
      </c>
      <c r="AV12" s="19">
        <f t="shared" si="5"/>
        <v>0</v>
      </c>
      <c r="AW12" s="19">
        <f t="shared" si="5"/>
        <v>0</v>
      </c>
      <c r="AX12" s="19">
        <f t="shared" si="5"/>
        <v>0</v>
      </c>
      <c r="AY12" s="19">
        <f t="shared" si="5"/>
        <v>114.285</v>
      </c>
      <c r="AZ12" s="19">
        <f t="shared" si="5"/>
        <v>114.285</v>
      </c>
      <c r="BA12" s="19">
        <f t="shared" si="5"/>
        <v>114.285</v>
      </c>
    </row>
    <row r="13" spans="1:53" s="21" customFormat="1" ht="15" thickBot="1">
      <c r="A13" s="51" t="str">
        <f t="shared" ref="A13:A18" si="6">A4</f>
        <v>Jack Lin</v>
      </c>
      <c r="B13" s="102">
        <f t="shared" ref="B13:B19" si="7">SUM(C13:BA13)</f>
        <v>4788.5414999999994</v>
      </c>
      <c r="C13" s="22">
        <f t="shared" ref="C13:D17" si="8">IFERROR((C4/C$9)*$C$11,0)</f>
        <v>114.285</v>
      </c>
      <c r="D13" s="24">
        <f t="shared" si="8"/>
        <v>114.285</v>
      </c>
      <c r="E13" s="22">
        <f t="shared" ref="E13:Y13" si="9">IFERROR((E4/E$9)*$C$11,0)</f>
        <v>114.285</v>
      </c>
      <c r="F13" s="23">
        <f t="shared" si="9"/>
        <v>114.285</v>
      </c>
      <c r="G13" s="23">
        <f t="shared" si="9"/>
        <v>114.285</v>
      </c>
      <c r="H13" s="23">
        <f t="shared" si="9"/>
        <v>114.285</v>
      </c>
      <c r="I13" s="23">
        <f t="shared" si="9"/>
        <v>76.19</v>
      </c>
      <c r="J13" s="23">
        <f t="shared" si="9"/>
        <v>76.19</v>
      </c>
      <c r="K13" s="24">
        <f t="shared" si="9"/>
        <v>57.142499999999998</v>
      </c>
      <c r="L13" s="43">
        <f t="shared" si="9"/>
        <v>76.19</v>
      </c>
      <c r="M13" s="23">
        <f t="shared" si="9"/>
        <v>114.285</v>
      </c>
      <c r="N13" s="23">
        <f t="shared" si="9"/>
        <v>57.142499999999998</v>
      </c>
      <c r="O13" s="23">
        <f t="shared" si="9"/>
        <v>76.19</v>
      </c>
      <c r="P13" s="23">
        <f t="shared" si="9"/>
        <v>76.19</v>
      </c>
      <c r="Q13" s="23">
        <f t="shared" si="9"/>
        <v>57.142499999999998</v>
      </c>
      <c r="R13" s="24">
        <f t="shared" si="9"/>
        <v>57.142499999999998</v>
      </c>
      <c r="S13" s="43">
        <f t="shared" si="9"/>
        <v>76.19</v>
      </c>
      <c r="T13" s="23">
        <f t="shared" si="9"/>
        <v>45.713999999999999</v>
      </c>
      <c r="U13" s="23">
        <f t="shared" si="9"/>
        <v>76.19</v>
      </c>
      <c r="V13" s="23">
        <f t="shared" si="9"/>
        <v>76.19</v>
      </c>
      <c r="W13" s="23">
        <f t="shared" si="9"/>
        <v>76.19</v>
      </c>
      <c r="X13" s="23">
        <f t="shared" si="9"/>
        <v>114.285</v>
      </c>
      <c r="Y13" s="23">
        <f t="shared" si="9"/>
        <v>76.19</v>
      </c>
      <c r="Z13" s="23">
        <f t="shared" ref="Z13:AA13" si="10">IFERROR((Z4/Z$9)*$C$11,0)</f>
        <v>76.19</v>
      </c>
      <c r="AA13" s="23">
        <f t="shared" si="10"/>
        <v>57.142499999999998</v>
      </c>
      <c r="AB13" s="23">
        <f t="shared" ref="AB13:BA13" si="11">IFERROR((AB4/AB$9)*$C$11,0)</f>
        <v>114.285</v>
      </c>
      <c r="AC13" s="23">
        <f t="shared" si="11"/>
        <v>114.285</v>
      </c>
      <c r="AD13" s="23">
        <f t="shared" si="11"/>
        <v>114.285</v>
      </c>
      <c r="AE13" s="23">
        <f t="shared" si="11"/>
        <v>114.285</v>
      </c>
      <c r="AF13" s="23">
        <f t="shared" si="11"/>
        <v>76.19</v>
      </c>
      <c r="AG13" s="23">
        <f t="shared" si="11"/>
        <v>114.285</v>
      </c>
      <c r="AH13" s="23">
        <f t="shared" si="11"/>
        <v>114.285</v>
      </c>
      <c r="AI13" s="23">
        <f t="shared" si="11"/>
        <v>0</v>
      </c>
      <c r="AJ13" s="23">
        <f t="shared" si="11"/>
        <v>0</v>
      </c>
      <c r="AK13" s="23">
        <f t="shared" si="11"/>
        <v>0</v>
      </c>
      <c r="AL13" s="23">
        <f t="shared" si="11"/>
        <v>0</v>
      </c>
      <c r="AM13" s="23">
        <f t="shared" si="11"/>
        <v>0</v>
      </c>
      <c r="AN13" s="23">
        <f t="shared" si="11"/>
        <v>228.57</v>
      </c>
      <c r="AO13" s="23">
        <f t="shared" si="11"/>
        <v>0</v>
      </c>
      <c r="AP13" s="23">
        <f t="shared" si="11"/>
        <v>114.285</v>
      </c>
      <c r="AQ13" s="23">
        <f t="shared" si="11"/>
        <v>114.285</v>
      </c>
      <c r="AR13" s="23">
        <f t="shared" si="11"/>
        <v>228.57</v>
      </c>
      <c r="AS13" s="23">
        <f t="shared" si="11"/>
        <v>0</v>
      </c>
      <c r="AT13" s="23">
        <f t="shared" si="11"/>
        <v>0</v>
      </c>
      <c r="AU13" s="23">
        <f t="shared" si="11"/>
        <v>228.57</v>
      </c>
      <c r="AV13" s="23">
        <f t="shared" si="11"/>
        <v>228.57</v>
      </c>
      <c r="AW13" s="23">
        <f t="shared" si="11"/>
        <v>228.57</v>
      </c>
      <c r="AX13" s="23">
        <f t="shared" si="11"/>
        <v>228.57</v>
      </c>
      <c r="AY13" s="23">
        <f t="shared" si="11"/>
        <v>114.285</v>
      </c>
      <c r="AZ13" s="23">
        <f t="shared" si="11"/>
        <v>114.285</v>
      </c>
      <c r="BA13" s="23">
        <f t="shared" si="11"/>
        <v>114.285</v>
      </c>
    </row>
    <row r="14" spans="1:53" s="21" customFormat="1" ht="15" thickBot="1">
      <c r="A14" s="51" t="str">
        <f t="shared" si="6"/>
        <v>Wade | The Passive Trust</v>
      </c>
      <c r="B14" s="102">
        <f t="shared" si="7"/>
        <v>1112.374</v>
      </c>
      <c r="C14" s="22">
        <f t="shared" si="8"/>
        <v>0</v>
      </c>
      <c r="D14" s="24">
        <f t="shared" si="8"/>
        <v>0</v>
      </c>
      <c r="E14" s="22">
        <f t="shared" ref="E14:Y14" si="12">IFERROR((E5/E$9)*$C$11,0)</f>
        <v>0</v>
      </c>
      <c r="F14" s="23">
        <f t="shared" si="12"/>
        <v>0</v>
      </c>
      <c r="G14" s="23">
        <f t="shared" si="12"/>
        <v>0</v>
      </c>
      <c r="H14" s="23">
        <f t="shared" si="12"/>
        <v>0</v>
      </c>
      <c r="I14" s="23">
        <f t="shared" si="12"/>
        <v>76.19</v>
      </c>
      <c r="J14" s="23">
        <f t="shared" si="12"/>
        <v>76.19</v>
      </c>
      <c r="K14" s="24">
        <f t="shared" si="12"/>
        <v>57.142499999999998</v>
      </c>
      <c r="L14" s="43">
        <f t="shared" si="12"/>
        <v>76.19</v>
      </c>
      <c r="M14" s="23">
        <f t="shared" si="12"/>
        <v>114.285</v>
      </c>
      <c r="N14" s="23">
        <f t="shared" si="12"/>
        <v>57.142499999999998</v>
      </c>
      <c r="O14" s="23">
        <f t="shared" si="12"/>
        <v>0</v>
      </c>
      <c r="P14" s="23">
        <f t="shared" si="12"/>
        <v>0</v>
      </c>
      <c r="Q14" s="23">
        <f t="shared" si="12"/>
        <v>0</v>
      </c>
      <c r="R14" s="24">
        <f t="shared" si="12"/>
        <v>57.142499999999998</v>
      </c>
      <c r="S14" s="43">
        <f t="shared" si="12"/>
        <v>0</v>
      </c>
      <c r="T14" s="23">
        <f t="shared" si="12"/>
        <v>45.713999999999999</v>
      </c>
      <c r="U14" s="23">
        <f t="shared" si="12"/>
        <v>0</v>
      </c>
      <c r="V14" s="23">
        <f t="shared" si="12"/>
        <v>76.19</v>
      </c>
      <c r="W14" s="23">
        <f t="shared" si="12"/>
        <v>76.19</v>
      </c>
      <c r="X14" s="23">
        <f t="shared" si="12"/>
        <v>114.285</v>
      </c>
      <c r="Y14" s="23">
        <f t="shared" si="12"/>
        <v>76.19</v>
      </c>
      <c r="Z14" s="23">
        <f t="shared" ref="Z14:AA14" si="13">IFERROR((Z5/Z$9)*$C$11,0)</f>
        <v>76.19</v>
      </c>
      <c r="AA14" s="23">
        <f t="shared" si="13"/>
        <v>57.142499999999998</v>
      </c>
      <c r="AB14" s="23">
        <f t="shared" ref="AB14:BA14" si="14">IFERROR((AB5/AB$9)*$C$11,0)</f>
        <v>0</v>
      </c>
      <c r="AC14" s="23">
        <f t="shared" si="14"/>
        <v>0</v>
      </c>
      <c r="AD14" s="23">
        <f t="shared" si="14"/>
        <v>0</v>
      </c>
      <c r="AE14" s="23">
        <f t="shared" si="14"/>
        <v>0</v>
      </c>
      <c r="AF14" s="23">
        <f t="shared" si="14"/>
        <v>76.19</v>
      </c>
      <c r="AG14" s="23">
        <f t="shared" si="14"/>
        <v>0</v>
      </c>
      <c r="AH14" s="23">
        <f t="shared" si="14"/>
        <v>0</v>
      </c>
      <c r="AI14" s="23">
        <f t="shared" si="14"/>
        <v>0</v>
      </c>
      <c r="AJ14" s="23">
        <f t="shared" si="14"/>
        <v>0</v>
      </c>
      <c r="AK14" s="23">
        <f t="shared" si="14"/>
        <v>0</v>
      </c>
      <c r="AL14" s="23">
        <f t="shared" si="14"/>
        <v>0</v>
      </c>
      <c r="AM14" s="23">
        <f t="shared" si="14"/>
        <v>0</v>
      </c>
      <c r="AN14" s="23">
        <f t="shared" si="14"/>
        <v>0</v>
      </c>
      <c r="AO14" s="23">
        <f t="shared" si="14"/>
        <v>0</v>
      </c>
      <c r="AP14" s="23">
        <f t="shared" si="14"/>
        <v>0</v>
      </c>
      <c r="AQ14" s="23">
        <f t="shared" si="14"/>
        <v>0</v>
      </c>
      <c r="AR14" s="23">
        <f t="shared" si="14"/>
        <v>0</v>
      </c>
      <c r="AS14" s="23">
        <f t="shared" si="14"/>
        <v>0</v>
      </c>
      <c r="AT14" s="23">
        <f t="shared" si="14"/>
        <v>0</v>
      </c>
      <c r="AU14" s="23">
        <f t="shared" si="14"/>
        <v>0</v>
      </c>
      <c r="AV14" s="23">
        <f t="shared" si="14"/>
        <v>0</v>
      </c>
      <c r="AW14" s="23">
        <f t="shared" si="14"/>
        <v>0</v>
      </c>
      <c r="AX14" s="23">
        <f t="shared" si="14"/>
        <v>0</v>
      </c>
      <c r="AY14" s="23">
        <f t="shared" si="14"/>
        <v>0</v>
      </c>
      <c r="AZ14" s="23">
        <f t="shared" si="14"/>
        <v>0</v>
      </c>
      <c r="BA14" s="23">
        <f t="shared" si="14"/>
        <v>0</v>
      </c>
    </row>
    <row r="15" spans="1:53" s="21" customFormat="1" ht="15" thickBot="1">
      <c r="A15" s="51" t="str">
        <f t="shared" si="6"/>
        <v>Saturn</v>
      </c>
      <c r="B15" s="102">
        <f t="shared" si="7"/>
        <v>845.70900000000006</v>
      </c>
      <c r="C15" s="22">
        <f t="shared" si="8"/>
        <v>0</v>
      </c>
      <c r="D15" s="24">
        <f t="shared" si="8"/>
        <v>0</v>
      </c>
      <c r="E15" s="22">
        <f t="shared" ref="E15:Y15" si="15">IFERROR((E6/E$9)*$C$11,0)</f>
        <v>0</v>
      </c>
      <c r="F15" s="23">
        <f t="shared" si="15"/>
        <v>0</v>
      </c>
      <c r="G15" s="23">
        <f t="shared" si="15"/>
        <v>0</v>
      </c>
      <c r="H15" s="23">
        <f t="shared" si="15"/>
        <v>0</v>
      </c>
      <c r="I15" s="23">
        <f t="shared" si="15"/>
        <v>0</v>
      </c>
      <c r="J15" s="23">
        <f t="shared" si="15"/>
        <v>0</v>
      </c>
      <c r="K15" s="24">
        <f t="shared" si="15"/>
        <v>0</v>
      </c>
      <c r="L15" s="43">
        <f t="shared" si="15"/>
        <v>76.19</v>
      </c>
      <c r="M15" s="23">
        <f t="shared" si="15"/>
        <v>0</v>
      </c>
      <c r="N15" s="23">
        <f t="shared" si="15"/>
        <v>57.142499999999998</v>
      </c>
      <c r="O15" s="23">
        <f t="shared" si="15"/>
        <v>76.19</v>
      </c>
      <c r="P15" s="23">
        <f t="shared" si="15"/>
        <v>76.19</v>
      </c>
      <c r="Q15" s="23">
        <f t="shared" si="15"/>
        <v>57.142499999999998</v>
      </c>
      <c r="R15" s="24">
        <f t="shared" si="15"/>
        <v>57.142499999999998</v>
      </c>
      <c r="S15" s="43">
        <f t="shared" si="15"/>
        <v>76.19</v>
      </c>
      <c r="T15" s="23">
        <f t="shared" si="15"/>
        <v>45.713999999999999</v>
      </c>
      <c r="U15" s="23">
        <f t="shared" si="15"/>
        <v>76.19</v>
      </c>
      <c r="V15" s="23">
        <f t="shared" si="15"/>
        <v>76.19</v>
      </c>
      <c r="W15" s="23">
        <f t="shared" si="15"/>
        <v>0</v>
      </c>
      <c r="X15" s="23">
        <f t="shared" si="15"/>
        <v>0</v>
      </c>
      <c r="Y15" s="23">
        <f t="shared" si="15"/>
        <v>0</v>
      </c>
      <c r="Z15" s="23">
        <f t="shared" ref="Z15:AA15" si="16">IFERROR((Z6/Z$9)*$C$11,0)</f>
        <v>0</v>
      </c>
      <c r="AA15" s="23">
        <f t="shared" si="16"/>
        <v>57.142499999999998</v>
      </c>
      <c r="AB15" s="23">
        <f t="shared" ref="AB15:BA15" si="17">IFERROR((AB6/AB$9)*$C$11,0)</f>
        <v>0</v>
      </c>
      <c r="AC15" s="23">
        <f t="shared" si="17"/>
        <v>0</v>
      </c>
      <c r="AD15" s="23">
        <f t="shared" si="17"/>
        <v>0</v>
      </c>
      <c r="AE15" s="23">
        <f t="shared" si="17"/>
        <v>114.285</v>
      </c>
      <c r="AF15" s="23">
        <f t="shared" si="17"/>
        <v>0</v>
      </c>
      <c r="AG15" s="23">
        <f t="shared" si="17"/>
        <v>0</v>
      </c>
      <c r="AH15" s="23">
        <f t="shared" si="17"/>
        <v>0</v>
      </c>
      <c r="AI15" s="23">
        <f t="shared" si="17"/>
        <v>0</v>
      </c>
      <c r="AJ15" s="23">
        <f t="shared" si="17"/>
        <v>0</v>
      </c>
      <c r="AK15" s="23">
        <f t="shared" si="17"/>
        <v>0</v>
      </c>
      <c r="AL15" s="23">
        <f t="shared" si="17"/>
        <v>0</v>
      </c>
      <c r="AM15" s="23">
        <f t="shared" si="17"/>
        <v>0</v>
      </c>
      <c r="AN15" s="23">
        <f t="shared" si="17"/>
        <v>0</v>
      </c>
      <c r="AO15" s="23">
        <f t="shared" si="17"/>
        <v>0</v>
      </c>
      <c r="AP15" s="23">
        <f t="shared" si="17"/>
        <v>0</v>
      </c>
      <c r="AQ15" s="23">
        <f t="shared" si="17"/>
        <v>0</v>
      </c>
      <c r="AR15" s="23">
        <f t="shared" si="17"/>
        <v>0</v>
      </c>
      <c r="AS15" s="23">
        <f t="shared" si="17"/>
        <v>0</v>
      </c>
      <c r="AT15" s="23">
        <f t="shared" si="17"/>
        <v>0</v>
      </c>
      <c r="AU15" s="23">
        <f t="shared" si="17"/>
        <v>0</v>
      </c>
      <c r="AV15" s="23">
        <f t="shared" si="17"/>
        <v>0</v>
      </c>
      <c r="AW15" s="23">
        <f t="shared" si="17"/>
        <v>0</v>
      </c>
      <c r="AX15" s="23">
        <f t="shared" si="17"/>
        <v>0</v>
      </c>
      <c r="AY15" s="23">
        <f t="shared" si="17"/>
        <v>0</v>
      </c>
      <c r="AZ15" s="23">
        <f t="shared" si="17"/>
        <v>0</v>
      </c>
      <c r="BA15" s="23">
        <f t="shared" si="17"/>
        <v>0</v>
      </c>
    </row>
    <row r="16" spans="1:53" s="21" customFormat="1" ht="15" thickBot="1">
      <c r="A16" s="51" t="str">
        <f t="shared" si="6"/>
        <v>_jt_</v>
      </c>
      <c r="B16" s="102">
        <f t="shared" si="7"/>
        <v>502.85399999999998</v>
      </c>
      <c r="C16" s="22">
        <f t="shared" si="8"/>
        <v>0</v>
      </c>
      <c r="D16" s="24">
        <f t="shared" si="8"/>
        <v>0</v>
      </c>
      <c r="E16" s="22">
        <f t="shared" ref="E16:Y16" si="18">IFERROR((E7/E$9)*$C$11,0)</f>
        <v>0</v>
      </c>
      <c r="F16" s="23">
        <f t="shared" si="18"/>
        <v>0</v>
      </c>
      <c r="G16" s="23">
        <f t="shared" si="18"/>
        <v>0</v>
      </c>
      <c r="H16" s="23">
        <f t="shared" si="18"/>
        <v>0</v>
      </c>
      <c r="I16" s="23">
        <f t="shared" si="18"/>
        <v>0</v>
      </c>
      <c r="J16" s="23">
        <f t="shared" si="18"/>
        <v>0</v>
      </c>
      <c r="K16" s="24">
        <f t="shared" si="18"/>
        <v>57.142499999999998</v>
      </c>
      <c r="L16" s="43">
        <f t="shared" si="18"/>
        <v>0</v>
      </c>
      <c r="M16" s="23">
        <f t="shared" si="18"/>
        <v>0</v>
      </c>
      <c r="N16" s="23">
        <f t="shared" si="18"/>
        <v>0</v>
      </c>
      <c r="O16" s="23">
        <f t="shared" si="18"/>
        <v>0</v>
      </c>
      <c r="P16" s="23">
        <f t="shared" si="18"/>
        <v>0</v>
      </c>
      <c r="Q16" s="23">
        <f t="shared" si="18"/>
        <v>57.142499999999998</v>
      </c>
      <c r="R16" s="24">
        <f t="shared" si="18"/>
        <v>0</v>
      </c>
      <c r="S16" s="43">
        <f t="shared" si="18"/>
        <v>0</v>
      </c>
      <c r="T16" s="23">
        <f t="shared" si="18"/>
        <v>45.713999999999999</v>
      </c>
      <c r="U16" s="23">
        <f t="shared" si="18"/>
        <v>0</v>
      </c>
      <c r="V16" s="23">
        <f t="shared" si="18"/>
        <v>0</v>
      </c>
      <c r="W16" s="23">
        <f t="shared" si="18"/>
        <v>0</v>
      </c>
      <c r="X16" s="23">
        <f t="shared" si="18"/>
        <v>0</v>
      </c>
      <c r="Y16" s="23">
        <f t="shared" si="18"/>
        <v>0</v>
      </c>
      <c r="Z16" s="23">
        <f t="shared" ref="Z16:AA16" si="19">IFERROR((Z7/Z$9)*$C$11,0)</f>
        <v>0</v>
      </c>
      <c r="AA16" s="23">
        <f t="shared" si="19"/>
        <v>0</v>
      </c>
      <c r="AB16" s="23">
        <f t="shared" ref="AB16:BA16" si="20">IFERROR((AB7/AB$9)*$C$11,0)</f>
        <v>0</v>
      </c>
      <c r="AC16" s="23">
        <f t="shared" si="20"/>
        <v>0</v>
      </c>
      <c r="AD16" s="23">
        <f t="shared" si="20"/>
        <v>114.285</v>
      </c>
      <c r="AE16" s="23">
        <f t="shared" si="20"/>
        <v>0</v>
      </c>
      <c r="AF16" s="23">
        <f t="shared" si="20"/>
        <v>0</v>
      </c>
      <c r="AG16" s="23">
        <f t="shared" si="20"/>
        <v>0</v>
      </c>
      <c r="AH16" s="23">
        <f t="shared" si="20"/>
        <v>0</v>
      </c>
      <c r="AI16" s="23">
        <f t="shared" si="20"/>
        <v>228.57</v>
      </c>
      <c r="AJ16" s="23">
        <f t="shared" si="20"/>
        <v>0</v>
      </c>
      <c r="AK16" s="23">
        <f t="shared" si="20"/>
        <v>0</v>
      </c>
      <c r="AL16" s="23">
        <f t="shared" si="20"/>
        <v>0</v>
      </c>
      <c r="AM16" s="23">
        <f t="shared" si="20"/>
        <v>0</v>
      </c>
      <c r="AN16" s="23">
        <f t="shared" si="20"/>
        <v>0</v>
      </c>
      <c r="AO16" s="23">
        <f t="shared" si="20"/>
        <v>0</v>
      </c>
      <c r="AP16" s="23">
        <f t="shared" si="20"/>
        <v>0</v>
      </c>
      <c r="AQ16" s="23">
        <f t="shared" si="20"/>
        <v>0</v>
      </c>
      <c r="AR16" s="23">
        <f t="shared" si="20"/>
        <v>0</v>
      </c>
      <c r="AS16" s="23">
        <f t="shared" si="20"/>
        <v>0</v>
      </c>
      <c r="AT16" s="23">
        <f t="shared" si="20"/>
        <v>0</v>
      </c>
      <c r="AU16" s="23">
        <f t="shared" si="20"/>
        <v>0</v>
      </c>
      <c r="AV16" s="23">
        <f t="shared" si="20"/>
        <v>0</v>
      </c>
      <c r="AW16" s="23">
        <f t="shared" si="20"/>
        <v>0</v>
      </c>
      <c r="AX16" s="23">
        <f t="shared" si="20"/>
        <v>0</v>
      </c>
      <c r="AY16" s="23">
        <f t="shared" si="20"/>
        <v>0</v>
      </c>
      <c r="AZ16" s="23">
        <f t="shared" si="20"/>
        <v>0</v>
      </c>
      <c r="BA16" s="23">
        <f t="shared" si="20"/>
        <v>0</v>
      </c>
    </row>
    <row r="17" spans="1:53" s="21" customFormat="1" ht="15" thickBot="1">
      <c r="A17" s="51" t="str">
        <f t="shared" si="6"/>
        <v>M0ot</v>
      </c>
      <c r="B17" s="102">
        <f t="shared" si="7"/>
        <v>0</v>
      </c>
      <c r="C17" s="22">
        <f t="shared" si="8"/>
        <v>0</v>
      </c>
      <c r="D17" s="24">
        <f t="shared" si="8"/>
        <v>0</v>
      </c>
      <c r="E17" s="22">
        <f t="shared" ref="E17:Y17" si="21">IFERROR((E8/E$9)*$C$11,0)</f>
        <v>0</v>
      </c>
      <c r="F17" s="23">
        <f t="shared" si="21"/>
        <v>0</v>
      </c>
      <c r="G17" s="23">
        <f t="shared" si="21"/>
        <v>0</v>
      </c>
      <c r="H17" s="23">
        <f t="shared" si="21"/>
        <v>0</v>
      </c>
      <c r="I17" s="23">
        <f t="shared" si="21"/>
        <v>0</v>
      </c>
      <c r="J17" s="23">
        <f t="shared" si="21"/>
        <v>0</v>
      </c>
      <c r="K17" s="24">
        <f t="shared" si="21"/>
        <v>0</v>
      </c>
      <c r="L17" s="43">
        <f t="shared" si="21"/>
        <v>0</v>
      </c>
      <c r="M17" s="23">
        <f t="shared" si="21"/>
        <v>0</v>
      </c>
      <c r="N17" s="23">
        <f t="shared" si="21"/>
        <v>0</v>
      </c>
      <c r="O17" s="23">
        <f t="shared" si="21"/>
        <v>0</v>
      </c>
      <c r="P17" s="23">
        <f t="shared" si="21"/>
        <v>0</v>
      </c>
      <c r="Q17" s="23">
        <f t="shared" si="21"/>
        <v>0</v>
      </c>
      <c r="R17" s="24">
        <f t="shared" si="21"/>
        <v>0</v>
      </c>
      <c r="S17" s="43">
        <f t="shared" si="21"/>
        <v>0</v>
      </c>
      <c r="T17" s="23">
        <f t="shared" si="21"/>
        <v>0</v>
      </c>
      <c r="U17" s="23">
        <f t="shared" si="21"/>
        <v>0</v>
      </c>
      <c r="V17" s="23">
        <f t="shared" si="21"/>
        <v>0</v>
      </c>
      <c r="W17" s="23">
        <f t="shared" si="21"/>
        <v>0</v>
      </c>
      <c r="X17" s="23">
        <f t="shared" si="21"/>
        <v>0</v>
      </c>
      <c r="Y17" s="23">
        <f t="shared" si="21"/>
        <v>0</v>
      </c>
      <c r="Z17" s="23">
        <f t="shared" ref="Z17:AA17" si="22">IFERROR((Z8/Z$9)*$C$11,0)</f>
        <v>0</v>
      </c>
      <c r="AA17" s="23">
        <f t="shared" si="22"/>
        <v>0</v>
      </c>
      <c r="AB17" s="23">
        <f t="shared" ref="AB17:BA17" si="23">IFERROR((AB8/AB$9)*$C$11,0)</f>
        <v>0</v>
      </c>
      <c r="AC17" s="23">
        <f t="shared" si="23"/>
        <v>0</v>
      </c>
      <c r="AD17" s="23">
        <f t="shared" si="23"/>
        <v>0</v>
      </c>
      <c r="AE17" s="23">
        <f t="shared" si="23"/>
        <v>0</v>
      </c>
      <c r="AF17" s="23">
        <f t="shared" si="23"/>
        <v>0</v>
      </c>
      <c r="AG17" s="23">
        <f t="shared" si="23"/>
        <v>0</v>
      </c>
      <c r="AH17" s="23">
        <f t="shared" si="23"/>
        <v>0</v>
      </c>
      <c r="AI17" s="23">
        <f t="shared" si="23"/>
        <v>0</v>
      </c>
      <c r="AJ17" s="23">
        <f t="shared" si="23"/>
        <v>0</v>
      </c>
      <c r="AK17" s="23">
        <f t="shared" si="23"/>
        <v>0</v>
      </c>
      <c r="AL17" s="23">
        <f t="shared" si="23"/>
        <v>0</v>
      </c>
      <c r="AM17" s="23">
        <f t="shared" si="23"/>
        <v>0</v>
      </c>
      <c r="AN17" s="23">
        <f t="shared" si="23"/>
        <v>0</v>
      </c>
      <c r="AO17" s="23">
        <f t="shared" si="23"/>
        <v>0</v>
      </c>
      <c r="AP17" s="23">
        <f t="shared" si="23"/>
        <v>0</v>
      </c>
      <c r="AQ17" s="23">
        <f t="shared" si="23"/>
        <v>0</v>
      </c>
      <c r="AR17" s="23">
        <f t="shared" si="23"/>
        <v>0</v>
      </c>
      <c r="AS17" s="23">
        <f t="shared" si="23"/>
        <v>0</v>
      </c>
      <c r="AT17" s="23">
        <f t="shared" si="23"/>
        <v>0</v>
      </c>
      <c r="AU17" s="23">
        <f t="shared" si="23"/>
        <v>0</v>
      </c>
      <c r="AV17" s="23">
        <f t="shared" si="23"/>
        <v>0</v>
      </c>
      <c r="AW17" s="23">
        <f t="shared" si="23"/>
        <v>0</v>
      </c>
      <c r="AX17" s="23">
        <f t="shared" si="23"/>
        <v>0</v>
      </c>
      <c r="AY17" s="23">
        <f t="shared" si="23"/>
        <v>0</v>
      </c>
      <c r="AZ17" s="23">
        <f t="shared" si="23"/>
        <v>0</v>
      </c>
      <c r="BA17" s="23">
        <f t="shared" si="23"/>
        <v>0</v>
      </c>
    </row>
    <row r="18" spans="1:53" s="49" customFormat="1" ht="15" thickBot="1">
      <c r="A18" s="52" t="str">
        <f t="shared" si="6"/>
        <v>Total</v>
      </c>
      <c r="B18" s="102">
        <f t="shared" si="7"/>
        <v>10971.359999999993</v>
      </c>
      <c r="C18" s="25">
        <f>SUM(C12:C17)</f>
        <v>228.57</v>
      </c>
      <c r="D18" s="27">
        <f t="shared" ref="D18:Y18" si="24">SUM(D12:D17)</f>
        <v>228.57</v>
      </c>
      <c r="E18" s="25">
        <f t="shared" si="24"/>
        <v>228.57</v>
      </c>
      <c r="F18" s="26">
        <f t="shared" si="24"/>
        <v>228.57</v>
      </c>
      <c r="G18" s="26">
        <f t="shared" si="24"/>
        <v>228.57</v>
      </c>
      <c r="H18" s="26">
        <f t="shared" si="24"/>
        <v>228.57</v>
      </c>
      <c r="I18" s="26">
        <f t="shared" si="24"/>
        <v>228.57</v>
      </c>
      <c r="J18" s="26">
        <f t="shared" si="24"/>
        <v>228.57</v>
      </c>
      <c r="K18" s="27">
        <f t="shared" si="24"/>
        <v>228.57</v>
      </c>
      <c r="L18" s="44">
        <f t="shared" si="24"/>
        <v>228.57</v>
      </c>
      <c r="M18" s="26">
        <f t="shared" si="24"/>
        <v>228.57</v>
      </c>
      <c r="N18" s="26">
        <f t="shared" si="24"/>
        <v>228.57</v>
      </c>
      <c r="O18" s="26">
        <f t="shared" si="24"/>
        <v>228.57</v>
      </c>
      <c r="P18" s="26">
        <f t="shared" si="24"/>
        <v>228.57</v>
      </c>
      <c r="Q18" s="26">
        <f t="shared" si="24"/>
        <v>228.57</v>
      </c>
      <c r="R18" s="27">
        <f t="shared" si="24"/>
        <v>228.57</v>
      </c>
      <c r="S18" s="44">
        <f t="shared" si="24"/>
        <v>228.57</v>
      </c>
      <c r="T18" s="26">
        <f t="shared" si="24"/>
        <v>228.57</v>
      </c>
      <c r="U18" s="26">
        <f t="shared" si="24"/>
        <v>228.57</v>
      </c>
      <c r="V18" s="26">
        <f t="shared" si="24"/>
        <v>228.57</v>
      </c>
      <c r="W18" s="26">
        <f t="shared" si="24"/>
        <v>228.57</v>
      </c>
      <c r="X18" s="26">
        <f t="shared" si="24"/>
        <v>228.57</v>
      </c>
      <c r="Y18" s="26">
        <f t="shared" si="24"/>
        <v>228.57</v>
      </c>
      <c r="Z18" s="26">
        <f t="shared" ref="Z18:AA18" si="25">SUM(Z12:Z17)</f>
        <v>228.57</v>
      </c>
      <c r="AA18" s="26">
        <f t="shared" si="25"/>
        <v>228.57</v>
      </c>
      <c r="AB18" s="26">
        <f t="shared" ref="AB18:BA18" si="26">SUM(AB12:AB17)</f>
        <v>228.57</v>
      </c>
      <c r="AC18" s="26">
        <f t="shared" si="26"/>
        <v>228.57</v>
      </c>
      <c r="AD18" s="26">
        <f t="shared" si="26"/>
        <v>228.57</v>
      </c>
      <c r="AE18" s="26">
        <f t="shared" si="26"/>
        <v>228.57</v>
      </c>
      <c r="AF18" s="26">
        <f t="shared" si="26"/>
        <v>228.57</v>
      </c>
      <c r="AG18" s="26">
        <f t="shared" si="26"/>
        <v>228.57</v>
      </c>
      <c r="AH18" s="26">
        <f t="shared" si="26"/>
        <v>228.57</v>
      </c>
      <c r="AI18" s="26">
        <f t="shared" si="26"/>
        <v>228.57</v>
      </c>
      <c r="AJ18" s="26">
        <f t="shared" si="26"/>
        <v>0</v>
      </c>
      <c r="AK18" s="26">
        <f t="shared" si="26"/>
        <v>228.57</v>
      </c>
      <c r="AL18" s="26">
        <f t="shared" si="26"/>
        <v>228.57</v>
      </c>
      <c r="AM18" s="26">
        <f t="shared" si="26"/>
        <v>0</v>
      </c>
      <c r="AN18" s="26">
        <f t="shared" si="26"/>
        <v>228.57</v>
      </c>
      <c r="AO18" s="26">
        <f t="shared" si="26"/>
        <v>228.57</v>
      </c>
      <c r="AP18" s="26">
        <f t="shared" si="26"/>
        <v>228.57</v>
      </c>
      <c r="AQ18" s="26">
        <f t="shared" si="26"/>
        <v>228.57</v>
      </c>
      <c r="AR18" s="26">
        <f t="shared" si="26"/>
        <v>228.57</v>
      </c>
      <c r="AS18" s="26">
        <f t="shared" si="26"/>
        <v>228.57</v>
      </c>
      <c r="AT18" s="26">
        <f t="shared" si="26"/>
        <v>0</v>
      </c>
      <c r="AU18" s="26">
        <f t="shared" si="26"/>
        <v>228.57</v>
      </c>
      <c r="AV18" s="26">
        <f t="shared" si="26"/>
        <v>228.57</v>
      </c>
      <c r="AW18" s="26">
        <f t="shared" si="26"/>
        <v>228.57</v>
      </c>
      <c r="AX18" s="26">
        <f t="shared" si="26"/>
        <v>228.57</v>
      </c>
      <c r="AY18" s="26">
        <f t="shared" si="26"/>
        <v>228.57</v>
      </c>
      <c r="AZ18" s="26">
        <f t="shared" si="26"/>
        <v>228.57</v>
      </c>
      <c r="BA18" s="26">
        <f t="shared" si="26"/>
        <v>228.57</v>
      </c>
    </row>
    <row r="19" spans="1:53" s="2" customFormat="1">
      <c r="A19" s="2" t="s">
        <v>32</v>
      </c>
      <c r="B19" s="102">
        <f t="shared" si="7"/>
        <v>685.71</v>
      </c>
      <c r="C19" s="1">
        <f>C11-C18</f>
        <v>0</v>
      </c>
      <c r="D19" s="1">
        <f t="shared" ref="D19:BA19" si="27">D11-D18</f>
        <v>0</v>
      </c>
      <c r="E19" s="1">
        <f t="shared" si="27"/>
        <v>0</v>
      </c>
      <c r="F19" s="1">
        <f t="shared" si="27"/>
        <v>0</v>
      </c>
      <c r="G19" s="1">
        <f t="shared" si="27"/>
        <v>0</v>
      </c>
      <c r="H19" s="1">
        <f t="shared" si="27"/>
        <v>0</v>
      </c>
      <c r="I19" s="1">
        <f t="shared" si="27"/>
        <v>0</v>
      </c>
      <c r="J19" s="1">
        <f t="shared" si="27"/>
        <v>0</v>
      </c>
      <c r="K19" s="1">
        <f t="shared" si="27"/>
        <v>0</v>
      </c>
      <c r="L19" s="1">
        <f t="shared" si="27"/>
        <v>0</v>
      </c>
      <c r="M19" s="1">
        <f t="shared" si="27"/>
        <v>0</v>
      </c>
      <c r="N19" s="1">
        <f t="shared" si="27"/>
        <v>0</v>
      </c>
      <c r="O19" s="1">
        <f t="shared" si="27"/>
        <v>0</v>
      </c>
      <c r="P19" s="1">
        <f t="shared" si="27"/>
        <v>0</v>
      </c>
      <c r="Q19" s="1">
        <f t="shared" si="27"/>
        <v>0</v>
      </c>
      <c r="R19" s="1">
        <f t="shared" si="27"/>
        <v>0</v>
      </c>
      <c r="S19" s="1">
        <f t="shared" si="27"/>
        <v>0</v>
      </c>
      <c r="T19" s="1">
        <f t="shared" si="27"/>
        <v>0</v>
      </c>
      <c r="U19" s="1">
        <f t="shared" si="27"/>
        <v>0</v>
      </c>
      <c r="V19" s="1">
        <f t="shared" si="27"/>
        <v>0</v>
      </c>
      <c r="W19" s="1">
        <f t="shared" si="27"/>
        <v>0</v>
      </c>
      <c r="X19" s="1">
        <f t="shared" si="27"/>
        <v>0</v>
      </c>
      <c r="Y19" s="1">
        <f t="shared" si="27"/>
        <v>0</v>
      </c>
      <c r="Z19" s="1">
        <f t="shared" si="27"/>
        <v>0</v>
      </c>
      <c r="AA19" s="1">
        <f t="shared" si="27"/>
        <v>0</v>
      </c>
      <c r="AB19" s="1">
        <f t="shared" si="27"/>
        <v>0</v>
      </c>
      <c r="AC19" s="1">
        <f t="shared" si="27"/>
        <v>0</v>
      </c>
      <c r="AD19" s="1">
        <f t="shared" si="27"/>
        <v>0</v>
      </c>
      <c r="AE19" s="1">
        <f t="shared" si="27"/>
        <v>0</v>
      </c>
      <c r="AF19" s="1">
        <f t="shared" si="27"/>
        <v>0</v>
      </c>
      <c r="AG19" s="1">
        <f t="shared" si="27"/>
        <v>0</v>
      </c>
      <c r="AH19" s="1">
        <f t="shared" si="27"/>
        <v>0</v>
      </c>
      <c r="AI19" s="1">
        <f t="shared" si="27"/>
        <v>0</v>
      </c>
      <c r="AJ19" s="1">
        <f t="shared" si="27"/>
        <v>228.57</v>
      </c>
      <c r="AK19" s="1">
        <f t="shared" si="27"/>
        <v>0</v>
      </c>
      <c r="AL19" s="1">
        <f t="shared" si="27"/>
        <v>0</v>
      </c>
      <c r="AM19" s="1">
        <f t="shared" si="27"/>
        <v>228.57</v>
      </c>
      <c r="AN19" s="1">
        <f t="shared" si="27"/>
        <v>0</v>
      </c>
      <c r="AO19" s="1">
        <f t="shared" si="27"/>
        <v>0</v>
      </c>
      <c r="AP19" s="1">
        <f t="shared" si="27"/>
        <v>0</v>
      </c>
      <c r="AQ19" s="1">
        <f t="shared" si="27"/>
        <v>0</v>
      </c>
      <c r="AR19" s="1">
        <f t="shared" si="27"/>
        <v>0</v>
      </c>
      <c r="AS19" s="1">
        <f t="shared" si="27"/>
        <v>0</v>
      </c>
      <c r="AT19" s="1">
        <f t="shared" si="27"/>
        <v>228.57</v>
      </c>
      <c r="AU19" s="1">
        <f t="shared" si="27"/>
        <v>0</v>
      </c>
      <c r="AV19" s="1">
        <f t="shared" si="27"/>
        <v>0</v>
      </c>
      <c r="AW19" s="1">
        <f t="shared" si="27"/>
        <v>0</v>
      </c>
      <c r="AX19" s="1">
        <f t="shared" si="27"/>
        <v>0</v>
      </c>
      <c r="AY19" s="1">
        <f t="shared" si="27"/>
        <v>0</v>
      </c>
      <c r="AZ19" s="1">
        <f t="shared" si="27"/>
        <v>0</v>
      </c>
      <c r="BA19" s="1">
        <f t="shared" si="27"/>
        <v>0</v>
      </c>
    </row>
    <row r="20" spans="1:53" s="2" customFormat="1">
      <c r="A20" s="2" t="s">
        <v>41</v>
      </c>
      <c r="B20" s="109">
        <f>B19/8</f>
        <v>85.713750000000005</v>
      </c>
      <c r="C20" s="1"/>
      <c r="D20" s="3"/>
      <c r="E20" s="1"/>
      <c r="K20" s="3"/>
      <c r="R20" s="3"/>
    </row>
    <row r="21" spans="1:53" s="2" customFormat="1">
      <c r="C21" s="1"/>
      <c r="D21" s="3"/>
      <c r="E21" s="1"/>
      <c r="K21" s="3"/>
      <c r="R21" s="3"/>
    </row>
    <row r="22" spans="1:53" s="2" customFormat="1">
      <c r="B22" s="2" t="s">
        <v>6</v>
      </c>
      <c r="C22" s="1" t="s">
        <v>7</v>
      </c>
      <c r="D22" s="1" t="s">
        <v>8</v>
      </c>
      <c r="E22" s="1" t="s">
        <v>9</v>
      </c>
      <c r="F22" s="1" t="s">
        <v>27</v>
      </c>
      <c r="G22" s="1" t="s">
        <v>28</v>
      </c>
      <c r="H22" s="1" t="s">
        <v>29</v>
      </c>
      <c r="I22" s="55" t="s">
        <v>30</v>
      </c>
      <c r="K22" s="3"/>
      <c r="R22" s="3"/>
    </row>
    <row r="23" spans="1:53" s="2" customFormat="1">
      <c r="A23" s="2" t="s">
        <v>33</v>
      </c>
      <c r="B23" s="2">
        <f>SUM(C23:I23)</f>
        <v>2800</v>
      </c>
      <c r="C23" s="1">
        <v>400</v>
      </c>
      <c r="D23" s="1">
        <v>400</v>
      </c>
      <c r="E23" s="1">
        <v>400</v>
      </c>
      <c r="F23" s="1">
        <v>400</v>
      </c>
      <c r="G23" s="1">
        <v>400</v>
      </c>
      <c r="H23" s="1">
        <v>400</v>
      </c>
      <c r="I23" s="1">
        <v>400</v>
      </c>
      <c r="K23" s="3"/>
      <c r="R23" s="3"/>
    </row>
    <row r="24" spans="1:53">
      <c r="A24" t="s">
        <v>34</v>
      </c>
      <c r="B24">
        <f>B23/8</f>
        <v>350</v>
      </c>
    </row>
    <row r="25" spans="1:53" ht="15" thickBot="1"/>
    <row r="26" spans="1:53">
      <c r="A26" s="93" t="s">
        <v>39</v>
      </c>
      <c r="B26" s="104"/>
      <c r="C26" s="104"/>
      <c r="D26" s="105"/>
    </row>
    <row r="27" spans="1:53">
      <c r="A27" s="11"/>
      <c r="B27" s="4" t="s">
        <v>37</v>
      </c>
      <c r="C27" s="4" t="s">
        <v>38</v>
      </c>
      <c r="D27" s="106" t="s">
        <v>6</v>
      </c>
    </row>
    <row r="28" spans="1:53">
      <c r="A28" s="11" t="s">
        <v>0</v>
      </c>
      <c r="B28" s="4">
        <v>350</v>
      </c>
      <c r="C28" s="103">
        <f>B12+$B$20</f>
        <v>3807.5952499999999</v>
      </c>
      <c r="D28" s="107">
        <f>B28+C28</f>
        <v>4157.5952500000003</v>
      </c>
    </row>
    <row r="29" spans="1:53">
      <c r="A29" s="11" t="s">
        <v>1</v>
      </c>
      <c r="B29" s="4">
        <v>350</v>
      </c>
      <c r="C29" s="103">
        <f t="shared" ref="C29:C33" si="28">B13+$B$20</f>
        <v>4874.2552499999993</v>
      </c>
      <c r="D29" s="107">
        <f t="shared" ref="D29:D35" si="29">B29+C29</f>
        <v>5224.2552499999993</v>
      </c>
    </row>
    <row r="30" spans="1:53">
      <c r="A30" s="11" t="s">
        <v>2</v>
      </c>
      <c r="B30" s="4">
        <v>350</v>
      </c>
      <c r="C30" s="103">
        <f t="shared" si="28"/>
        <v>1198.0877500000001</v>
      </c>
      <c r="D30" s="107">
        <f t="shared" si="29"/>
        <v>1548.0877500000001</v>
      </c>
    </row>
    <row r="31" spans="1:53">
      <c r="A31" s="11" t="s">
        <v>3</v>
      </c>
      <c r="B31" s="4">
        <v>350</v>
      </c>
      <c r="C31" s="103">
        <f t="shared" si="28"/>
        <v>931.42275000000006</v>
      </c>
      <c r="D31" s="107">
        <f t="shared" si="29"/>
        <v>1281.4227500000002</v>
      </c>
    </row>
    <row r="32" spans="1:53">
      <c r="A32" s="11" t="s">
        <v>4</v>
      </c>
      <c r="B32" s="4">
        <v>350</v>
      </c>
      <c r="C32" s="103">
        <f t="shared" si="28"/>
        <v>588.56774999999993</v>
      </c>
      <c r="D32" s="107">
        <f t="shared" si="29"/>
        <v>938.56774999999993</v>
      </c>
    </row>
    <row r="33" spans="1:4">
      <c r="A33" s="11" t="s">
        <v>5</v>
      </c>
      <c r="B33" s="4">
        <v>350</v>
      </c>
      <c r="C33" s="103">
        <f t="shared" si="28"/>
        <v>85.713750000000005</v>
      </c>
      <c r="D33" s="107">
        <f t="shared" si="29"/>
        <v>435.71375</v>
      </c>
    </row>
    <row r="34" spans="1:4" ht="15" customHeight="1">
      <c r="A34" s="11" t="s">
        <v>35</v>
      </c>
      <c r="B34" s="4">
        <v>350</v>
      </c>
      <c r="C34" s="103">
        <f>B20</f>
        <v>85.713750000000005</v>
      </c>
      <c r="D34" s="107">
        <f t="shared" si="29"/>
        <v>435.71375</v>
      </c>
    </row>
    <row r="35" spans="1:4" ht="15" thickBot="1">
      <c r="A35" s="16" t="s">
        <v>36</v>
      </c>
      <c r="B35" s="17">
        <v>350</v>
      </c>
      <c r="C35" s="110">
        <f>B20</f>
        <v>85.713750000000005</v>
      </c>
      <c r="D35" s="108">
        <f t="shared" si="29"/>
        <v>435.71375</v>
      </c>
    </row>
  </sheetData>
  <mergeCells count="9">
    <mergeCell ref="AG1:AM1"/>
    <mergeCell ref="AN1:AT1"/>
    <mergeCell ref="AU1:BA1"/>
    <mergeCell ref="A26:D26"/>
    <mergeCell ref="C1:D1"/>
    <mergeCell ref="E1:K1"/>
    <mergeCell ref="L1:R1"/>
    <mergeCell ref="S1:Y1"/>
    <mergeCell ref="Z1:AF1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86AF-2546-4D0F-B3F9-E30FE866E6B3}">
  <sheetPr codeName="Sheet2"/>
  <dimension ref="A1:BE35"/>
  <sheetViews>
    <sheetView topLeftCell="A10" workbookViewId="0">
      <pane xSplit="1" topLeftCell="B1" activePane="topRight" state="frozen"/>
      <selection pane="topRight" activeCell="A26" sqref="A26:D35"/>
    </sheetView>
  </sheetViews>
  <sheetFormatPr defaultRowHeight="14.4"/>
  <cols>
    <col min="1" max="2" width="25" customWidth="1"/>
    <col min="3" max="25" width="10.33203125" bestFit="1" customWidth="1"/>
    <col min="26" max="26" width="12" bestFit="1" customWidth="1"/>
    <col min="27" max="54" width="10.33203125" bestFit="1" customWidth="1"/>
  </cols>
  <sheetData>
    <row r="1" spans="1:57">
      <c r="A1" s="6"/>
      <c r="B1" s="97"/>
      <c r="C1" s="13"/>
      <c r="D1" s="14"/>
      <c r="E1" s="94" t="s">
        <v>7</v>
      </c>
      <c r="F1" s="95"/>
      <c r="G1" s="95"/>
      <c r="H1" s="95"/>
      <c r="I1" s="95"/>
      <c r="J1" s="95"/>
      <c r="K1" s="96"/>
      <c r="L1" s="94" t="s">
        <v>8</v>
      </c>
      <c r="M1" s="95"/>
      <c r="N1" s="95"/>
      <c r="O1" s="95"/>
      <c r="P1" s="95"/>
      <c r="Q1" s="95"/>
      <c r="R1" s="96"/>
      <c r="S1" s="94" t="s">
        <v>9</v>
      </c>
      <c r="T1" s="95"/>
      <c r="U1" s="95"/>
      <c r="V1" s="95"/>
      <c r="W1" s="95"/>
      <c r="X1" s="95"/>
      <c r="Y1" s="96"/>
      <c r="Z1" s="94" t="s">
        <v>27</v>
      </c>
      <c r="AA1" s="95"/>
      <c r="AB1" s="95"/>
      <c r="AC1" s="95"/>
      <c r="AD1" s="95"/>
      <c r="AE1" s="95"/>
      <c r="AF1" s="96"/>
      <c r="AG1" s="94" t="s">
        <v>28</v>
      </c>
      <c r="AH1" s="95"/>
      <c r="AI1" s="95"/>
      <c r="AJ1" s="95"/>
      <c r="AK1" s="95"/>
      <c r="AL1" s="95"/>
      <c r="AM1" s="96"/>
      <c r="AN1" s="94" t="s">
        <v>29</v>
      </c>
      <c r="AO1" s="95"/>
      <c r="AP1" s="95"/>
      <c r="AQ1" s="95"/>
      <c r="AR1" s="95"/>
      <c r="AS1" s="95"/>
      <c r="AT1" s="96"/>
      <c r="AU1" s="94" t="s">
        <v>30</v>
      </c>
      <c r="AV1" s="95"/>
      <c r="AW1" s="95"/>
      <c r="AX1" s="95"/>
      <c r="AY1" s="95"/>
      <c r="AZ1" s="95"/>
      <c r="BA1" s="96"/>
    </row>
    <row r="2" spans="1:57">
      <c r="A2" s="6"/>
      <c r="B2" s="98"/>
      <c r="C2" s="9">
        <v>44522</v>
      </c>
      <c r="D2" s="10">
        <v>44523</v>
      </c>
      <c r="E2" s="9">
        <v>44524</v>
      </c>
      <c r="F2" s="5">
        <v>44525</v>
      </c>
      <c r="G2" s="5">
        <v>44526</v>
      </c>
      <c r="H2" s="5">
        <v>44527</v>
      </c>
      <c r="I2" s="5">
        <v>44528</v>
      </c>
      <c r="J2" s="5">
        <v>44529</v>
      </c>
      <c r="K2" s="10">
        <v>44530</v>
      </c>
      <c r="L2" s="7">
        <v>44531</v>
      </c>
      <c r="M2" s="5">
        <v>44532</v>
      </c>
      <c r="N2" s="5">
        <v>44533</v>
      </c>
      <c r="O2" s="5">
        <v>44534</v>
      </c>
      <c r="P2" s="5">
        <v>44535</v>
      </c>
      <c r="Q2" s="5">
        <v>44536</v>
      </c>
      <c r="R2" s="54">
        <v>44537</v>
      </c>
      <c r="S2" s="9">
        <v>44538</v>
      </c>
      <c r="T2" s="5">
        <v>44539</v>
      </c>
      <c r="U2" s="5">
        <v>44540</v>
      </c>
      <c r="V2" s="5">
        <v>44541</v>
      </c>
      <c r="W2" s="5">
        <v>44542</v>
      </c>
      <c r="X2" s="5">
        <v>44543</v>
      </c>
      <c r="Y2" s="10">
        <v>44544</v>
      </c>
      <c r="Z2" s="10">
        <v>44545</v>
      </c>
      <c r="AA2" s="10">
        <v>44546</v>
      </c>
      <c r="AB2" s="10">
        <v>44547</v>
      </c>
      <c r="AC2" s="10">
        <v>44548</v>
      </c>
      <c r="AD2" s="10">
        <v>44549</v>
      </c>
      <c r="AE2" s="10">
        <v>44550</v>
      </c>
      <c r="AF2" s="10">
        <v>44551</v>
      </c>
      <c r="AG2" s="10">
        <v>44552</v>
      </c>
      <c r="AH2" s="10">
        <v>44553</v>
      </c>
      <c r="AI2" s="10">
        <v>44554</v>
      </c>
      <c r="AJ2" s="10">
        <v>44555</v>
      </c>
      <c r="AK2" s="10">
        <v>44556</v>
      </c>
      <c r="AL2" s="10">
        <v>44557</v>
      </c>
      <c r="AM2" s="10">
        <v>44558</v>
      </c>
      <c r="AN2" s="10">
        <v>44559</v>
      </c>
      <c r="AO2" s="10">
        <v>44560</v>
      </c>
      <c r="AP2" s="10">
        <v>44561</v>
      </c>
      <c r="AQ2" s="10">
        <v>44562</v>
      </c>
      <c r="AR2" s="10">
        <v>44563</v>
      </c>
      <c r="AS2" s="10">
        <v>44564</v>
      </c>
      <c r="AT2" s="10">
        <v>44565</v>
      </c>
      <c r="AU2" s="10">
        <v>44566</v>
      </c>
      <c r="AV2" s="10">
        <v>44567</v>
      </c>
      <c r="AW2" s="10">
        <v>44568</v>
      </c>
      <c r="AX2" s="10">
        <v>44569</v>
      </c>
      <c r="AY2" s="10">
        <v>44570</v>
      </c>
      <c r="AZ2" s="10">
        <v>44571</v>
      </c>
      <c r="BA2" s="10">
        <v>44572</v>
      </c>
      <c r="BB2" s="10"/>
      <c r="BC2" s="10"/>
      <c r="BD2" s="10"/>
      <c r="BE2" s="10"/>
    </row>
    <row r="3" spans="1:57">
      <c r="A3" s="6" t="s">
        <v>0</v>
      </c>
      <c r="B3" s="98"/>
      <c r="C3" s="11">
        <v>1</v>
      </c>
      <c r="D3" s="12">
        <v>1</v>
      </c>
      <c r="E3" s="11">
        <v>1</v>
      </c>
      <c r="F3" s="4"/>
      <c r="G3" s="4"/>
      <c r="H3" s="4">
        <v>1</v>
      </c>
      <c r="I3" s="4"/>
      <c r="J3" s="4"/>
      <c r="K3" s="12">
        <v>1</v>
      </c>
      <c r="L3" s="8"/>
      <c r="M3" s="4"/>
      <c r="N3" s="4"/>
      <c r="O3" s="4"/>
      <c r="P3" s="4"/>
      <c r="Q3" s="4"/>
      <c r="R3" s="6"/>
      <c r="S3" s="11">
        <v>1</v>
      </c>
      <c r="T3" s="4"/>
      <c r="U3" s="4"/>
      <c r="V3" s="4"/>
      <c r="W3" s="4"/>
      <c r="X3" s="4"/>
      <c r="Y3" s="12"/>
      <c r="Z3">
        <v>1</v>
      </c>
      <c r="AF3">
        <v>1</v>
      </c>
      <c r="AW3">
        <v>1</v>
      </c>
    </row>
    <row r="4" spans="1:57">
      <c r="A4" s="6" t="s">
        <v>1</v>
      </c>
      <c r="B4" s="98"/>
      <c r="C4" s="11"/>
      <c r="D4" s="12"/>
      <c r="E4" s="11"/>
      <c r="F4" s="4"/>
      <c r="G4" s="4"/>
      <c r="H4" s="4"/>
      <c r="I4" s="4"/>
      <c r="J4" s="4"/>
      <c r="K4" s="12"/>
      <c r="L4" s="8"/>
      <c r="M4" s="4"/>
      <c r="N4" s="4"/>
      <c r="O4" s="4"/>
      <c r="P4" s="4"/>
      <c r="Q4" s="4"/>
      <c r="R4" s="6"/>
      <c r="S4" s="11"/>
      <c r="T4" s="4"/>
      <c r="U4" s="4"/>
      <c r="V4" s="4"/>
      <c r="W4" s="4"/>
      <c r="X4" s="4"/>
      <c r="Y4" s="12"/>
      <c r="AI4">
        <v>1</v>
      </c>
      <c r="AR4">
        <v>1</v>
      </c>
    </row>
    <row r="5" spans="1:57">
      <c r="A5" s="6" t="s">
        <v>2</v>
      </c>
      <c r="B5" s="98"/>
      <c r="C5" s="11"/>
      <c r="D5" s="12">
        <v>1</v>
      </c>
      <c r="E5" s="11"/>
      <c r="F5" s="4"/>
      <c r="G5" s="4"/>
      <c r="H5" s="4"/>
      <c r="I5" s="4"/>
      <c r="J5" s="4"/>
      <c r="K5" s="12"/>
      <c r="L5" s="8"/>
      <c r="M5" s="4"/>
      <c r="N5" s="4"/>
      <c r="O5" s="4"/>
      <c r="P5" s="4"/>
      <c r="Q5" s="4"/>
      <c r="R5" s="6"/>
      <c r="S5" s="11"/>
      <c r="T5" s="4">
        <v>1</v>
      </c>
      <c r="U5" s="4"/>
      <c r="V5" s="4"/>
      <c r="W5" s="4"/>
      <c r="X5" s="4"/>
      <c r="Y5" s="12"/>
    </row>
    <row r="6" spans="1:57">
      <c r="A6" s="6" t="s">
        <v>3</v>
      </c>
      <c r="B6" s="98"/>
      <c r="C6" s="11"/>
      <c r="D6" s="12"/>
      <c r="E6" s="11"/>
      <c r="F6" s="4"/>
      <c r="G6" s="4"/>
      <c r="H6" s="4"/>
      <c r="I6" s="4"/>
      <c r="J6" s="4"/>
      <c r="K6" s="12"/>
      <c r="L6" s="8"/>
      <c r="M6" s="4">
        <v>1</v>
      </c>
      <c r="N6" s="4"/>
      <c r="O6" s="4"/>
      <c r="P6" s="4"/>
      <c r="Q6" s="4"/>
      <c r="R6" s="6"/>
      <c r="S6" s="11"/>
      <c r="T6" s="4"/>
      <c r="U6" s="4"/>
      <c r="V6" s="4"/>
      <c r="W6" s="4"/>
      <c r="X6" s="4"/>
      <c r="Y6" s="12"/>
      <c r="AF6">
        <v>1</v>
      </c>
    </row>
    <row r="7" spans="1:57">
      <c r="A7" s="6" t="s">
        <v>4</v>
      </c>
      <c r="B7" s="98"/>
      <c r="C7" s="11">
        <v>1</v>
      </c>
      <c r="D7" s="12"/>
      <c r="E7" s="11"/>
      <c r="F7" s="4"/>
      <c r="G7" s="4"/>
      <c r="H7" s="4"/>
      <c r="I7" s="4"/>
      <c r="J7" s="4">
        <v>1</v>
      </c>
      <c r="K7" s="12"/>
      <c r="L7" s="8"/>
      <c r="M7" s="4">
        <v>1</v>
      </c>
      <c r="N7" s="4"/>
      <c r="O7" s="4"/>
      <c r="P7" s="4"/>
      <c r="Q7" s="4"/>
      <c r="R7" s="6"/>
      <c r="S7" s="11"/>
      <c r="T7" s="4"/>
      <c r="U7" s="4"/>
      <c r="V7" s="4"/>
      <c r="W7" s="4"/>
      <c r="X7" s="4"/>
      <c r="Y7" s="12"/>
    </row>
    <row r="8" spans="1:57">
      <c r="A8" s="6" t="s">
        <v>5</v>
      </c>
      <c r="B8" s="98"/>
      <c r="C8" s="11"/>
      <c r="D8" s="12">
        <v>1</v>
      </c>
      <c r="E8" s="11"/>
      <c r="F8" s="4"/>
      <c r="G8" s="4"/>
      <c r="H8" s="4"/>
      <c r="I8" s="4"/>
      <c r="J8" s="4">
        <v>1</v>
      </c>
      <c r="K8" s="12"/>
      <c r="L8" s="8"/>
      <c r="M8" s="4"/>
      <c r="N8" s="4"/>
      <c r="O8" s="4"/>
      <c r="P8" s="4"/>
      <c r="Q8" s="4"/>
      <c r="R8" s="6"/>
      <c r="S8" s="11">
        <v>1</v>
      </c>
      <c r="T8" s="4"/>
      <c r="U8" s="4"/>
      <c r="V8" s="4"/>
      <c r="W8" s="4"/>
      <c r="X8" s="4"/>
      <c r="Y8" s="12"/>
    </row>
    <row r="9" spans="1:57">
      <c r="A9" s="53" t="s">
        <v>6</v>
      </c>
      <c r="B9" s="34"/>
      <c r="C9" s="1">
        <f>SUM(C3:C8)</f>
        <v>2</v>
      </c>
      <c r="D9" s="3">
        <f t="shared" ref="D9:BA9" si="0">SUM(D3:D8)</f>
        <v>3</v>
      </c>
      <c r="E9" s="1">
        <f t="shared" si="0"/>
        <v>1</v>
      </c>
      <c r="F9" s="2">
        <f t="shared" si="0"/>
        <v>0</v>
      </c>
      <c r="G9" s="2">
        <f t="shared" si="0"/>
        <v>0</v>
      </c>
      <c r="H9" s="2">
        <f t="shared" si="0"/>
        <v>1</v>
      </c>
      <c r="I9" s="2">
        <f t="shared" si="0"/>
        <v>0</v>
      </c>
      <c r="J9" s="2">
        <f t="shared" si="0"/>
        <v>2</v>
      </c>
      <c r="K9" s="3">
        <f t="shared" si="0"/>
        <v>1</v>
      </c>
      <c r="L9">
        <f t="shared" si="0"/>
        <v>0</v>
      </c>
      <c r="M9">
        <f t="shared" si="0"/>
        <v>2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 s="1">
        <f t="shared" si="0"/>
        <v>2</v>
      </c>
      <c r="T9" s="2">
        <f t="shared" si="0"/>
        <v>1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3">
        <f t="shared" si="0"/>
        <v>0</v>
      </c>
      <c r="Z9" s="3">
        <f t="shared" si="0"/>
        <v>1</v>
      </c>
      <c r="AA9" s="3">
        <f t="shared" si="0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  <c r="AE9" s="3">
        <f t="shared" si="0"/>
        <v>0</v>
      </c>
      <c r="AF9" s="3">
        <f t="shared" si="0"/>
        <v>2</v>
      </c>
      <c r="AG9" s="3">
        <f t="shared" si="0"/>
        <v>0</v>
      </c>
      <c r="AH9" s="3">
        <f t="shared" si="0"/>
        <v>0</v>
      </c>
      <c r="AI9" s="3">
        <f t="shared" si="0"/>
        <v>1</v>
      </c>
      <c r="AJ9" s="3">
        <f t="shared" si="0"/>
        <v>0</v>
      </c>
      <c r="AK9" s="3">
        <f t="shared" si="0"/>
        <v>0</v>
      </c>
      <c r="AL9" s="3">
        <f t="shared" si="0"/>
        <v>0</v>
      </c>
      <c r="AM9" s="3">
        <f t="shared" si="0"/>
        <v>0</v>
      </c>
      <c r="AN9" s="3">
        <f t="shared" si="0"/>
        <v>0</v>
      </c>
      <c r="AO9" s="3">
        <f t="shared" si="0"/>
        <v>0</v>
      </c>
      <c r="AP9" s="3">
        <f t="shared" si="0"/>
        <v>0</v>
      </c>
      <c r="AQ9" s="3">
        <f t="shared" si="0"/>
        <v>0</v>
      </c>
      <c r="AR9" s="3">
        <f t="shared" si="0"/>
        <v>1</v>
      </c>
      <c r="AS9" s="3">
        <f t="shared" si="0"/>
        <v>0</v>
      </c>
      <c r="AT9" s="3">
        <f t="shared" si="0"/>
        <v>0</v>
      </c>
      <c r="AU9" s="3">
        <f t="shared" si="0"/>
        <v>0</v>
      </c>
      <c r="AV9" s="3">
        <f t="shared" si="0"/>
        <v>0</v>
      </c>
      <c r="AW9" s="3">
        <f t="shared" si="0"/>
        <v>1</v>
      </c>
      <c r="AX9" s="3">
        <f t="shared" si="0"/>
        <v>0</v>
      </c>
      <c r="AY9" s="3">
        <f t="shared" si="0"/>
        <v>0</v>
      </c>
      <c r="AZ9" s="3">
        <f t="shared" si="0"/>
        <v>0</v>
      </c>
      <c r="BA9" s="3">
        <f t="shared" si="0"/>
        <v>0</v>
      </c>
    </row>
    <row r="10" spans="1:57">
      <c r="C10" s="1"/>
      <c r="D10" s="3"/>
      <c r="E10" s="1"/>
      <c r="F10" s="2"/>
      <c r="G10" s="2"/>
      <c r="H10" s="2"/>
      <c r="I10" s="2"/>
      <c r="J10" s="2"/>
      <c r="K10" s="3"/>
      <c r="S10" s="1"/>
      <c r="T10" s="2"/>
      <c r="U10" s="2"/>
      <c r="V10" s="2"/>
      <c r="W10" s="2"/>
      <c r="X10" s="2"/>
      <c r="Y10" s="3"/>
    </row>
    <row r="11" spans="1:57" ht="15" thickBot="1">
      <c r="A11" t="s">
        <v>11</v>
      </c>
      <c r="B11" t="s">
        <v>6</v>
      </c>
      <c r="C11" s="1">
        <v>228.57</v>
      </c>
      <c r="D11" s="1">
        <v>228.57</v>
      </c>
      <c r="E11" s="1">
        <v>228.57</v>
      </c>
      <c r="F11" s="1">
        <v>228.57</v>
      </c>
      <c r="G11" s="1">
        <v>228.57</v>
      </c>
      <c r="H11" s="1">
        <v>228.57</v>
      </c>
      <c r="I11" s="1">
        <v>228.57</v>
      </c>
      <c r="J11" s="1">
        <v>228.57</v>
      </c>
      <c r="K11" s="1">
        <v>228.57</v>
      </c>
      <c r="L11" s="1">
        <v>228.57</v>
      </c>
      <c r="M11" s="1">
        <v>228.57</v>
      </c>
      <c r="N11" s="1">
        <v>228.57</v>
      </c>
      <c r="O11" s="1">
        <v>228.57</v>
      </c>
      <c r="P11" s="1">
        <v>228.57</v>
      </c>
      <c r="Q11" s="1">
        <v>228.57</v>
      </c>
      <c r="R11" s="1">
        <v>228.57</v>
      </c>
      <c r="S11" s="1">
        <v>228.57</v>
      </c>
      <c r="T11" s="1">
        <v>228.57</v>
      </c>
      <c r="U11" s="1">
        <v>228.57</v>
      </c>
      <c r="V11" s="1">
        <v>228.57</v>
      </c>
      <c r="W11" s="1">
        <v>228.57</v>
      </c>
      <c r="X11" s="1">
        <v>228.57</v>
      </c>
      <c r="Y11" s="1">
        <v>228.57</v>
      </c>
      <c r="Z11" s="1">
        <v>228.57</v>
      </c>
      <c r="AA11" s="1">
        <v>228.57</v>
      </c>
      <c r="AB11" s="1">
        <v>228.57</v>
      </c>
      <c r="AC11" s="1">
        <v>228.57</v>
      </c>
      <c r="AD11" s="1">
        <v>228.57</v>
      </c>
      <c r="AE11" s="1">
        <v>228.57</v>
      </c>
      <c r="AF11" s="1">
        <v>228.57</v>
      </c>
      <c r="AG11" s="1">
        <v>228.57</v>
      </c>
      <c r="AH11" s="1">
        <v>228.57</v>
      </c>
      <c r="AI11" s="1">
        <v>228.57</v>
      </c>
      <c r="AJ11" s="1">
        <v>228.57</v>
      </c>
      <c r="AK11" s="1">
        <v>228.57</v>
      </c>
      <c r="AL11" s="1">
        <v>228.57</v>
      </c>
      <c r="AM11" s="1">
        <v>228.57</v>
      </c>
      <c r="AN11" s="1">
        <v>228.57</v>
      </c>
      <c r="AO11" s="1">
        <v>228.57</v>
      </c>
      <c r="AP11" s="1">
        <v>228.57</v>
      </c>
      <c r="AQ11" s="1">
        <v>228.57</v>
      </c>
      <c r="AR11" s="1">
        <v>228.57</v>
      </c>
      <c r="AS11" s="1">
        <v>228.57</v>
      </c>
      <c r="AT11" s="1">
        <v>228.57</v>
      </c>
      <c r="AU11" s="1">
        <v>228.57</v>
      </c>
      <c r="AV11" s="1">
        <v>228.57</v>
      </c>
      <c r="AW11" s="1">
        <v>228.57</v>
      </c>
      <c r="AX11" s="1">
        <v>228.57</v>
      </c>
      <c r="AY11" s="1">
        <v>228.57</v>
      </c>
      <c r="AZ11" s="1">
        <v>228.57</v>
      </c>
      <c r="BA11" s="1">
        <v>228.57</v>
      </c>
    </row>
    <row r="12" spans="1:57" ht="15" thickBot="1">
      <c r="A12" s="50" t="str">
        <f>A3</f>
        <v>drawks</v>
      </c>
      <c r="B12" s="50">
        <f>SUM(C12:BA12)</f>
        <v>1561.895</v>
      </c>
      <c r="C12" s="18">
        <f>IFERROR((C3/C$9)*$C$11,0)</f>
        <v>114.285</v>
      </c>
      <c r="D12" s="20">
        <f>IFERROR((D3/D$9)*$C$11,0)</f>
        <v>76.19</v>
      </c>
      <c r="E12" s="18">
        <f>IFERROR((E3/E$9)*$C$11,0)</f>
        <v>228.57</v>
      </c>
      <c r="F12" s="19">
        <f>IFERROR((F3/F$9)*$C$11,0)</f>
        <v>0</v>
      </c>
      <c r="G12" s="19">
        <f>IFERROR((G3/G$9)*$C$11,0)</f>
        <v>0</v>
      </c>
      <c r="H12" s="19">
        <f>IFERROR((H3/H$9)*$C$11,0)</f>
        <v>228.57</v>
      </c>
      <c r="I12" s="19">
        <f>IFERROR((I3/I$9)*$C$11,0)</f>
        <v>0</v>
      </c>
      <c r="J12" s="19">
        <f>IFERROR((J3/J$9)*$C$11,0)</f>
        <v>0</v>
      </c>
      <c r="K12" s="20">
        <f>IFERROR((K3/K$9)*$C$11,0)</f>
        <v>228.57</v>
      </c>
      <c r="L12" s="42">
        <f>IFERROR((L3/L$9)*$C$11,0)</f>
        <v>0</v>
      </c>
      <c r="M12" s="19">
        <f>IFERROR((M3/M$9)*$C$11,0)</f>
        <v>0</v>
      </c>
      <c r="N12" s="19">
        <f>IFERROR((N3/N$9)*$C$11,0)</f>
        <v>0</v>
      </c>
      <c r="O12" s="19">
        <f>IFERROR((O3/O$9)*$C$11,0)</f>
        <v>0</v>
      </c>
      <c r="P12" s="19">
        <f>IFERROR((P3/P$9)*$C$11,0)</f>
        <v>0</v>
      </c>
      <c r="Q12" s="19">
        <f>IFERROR((Q3/Q$9)*$C$11,0)</f>
        <v>0</v>
      </c>
      <c r="R12" s="37">
        <f>IFERROR((R3/R$9)*$C$11,0)</f>
        <v>0</v>
      </c>
      <c r="S12" s="18">
        <f>IFERROR((S3/S$9)*$C$11,0)</f>
        <v>114.285</v>
      </c>
      <c r="T12" s="19">
        <f>IFERROR((T3/T$9)*$C$11,0)</f>
        <v>0</v>
      </c>
      <c r="U12" s="19">
        <f>IFERROR((U3/U$9)*$C$11,0)</f>
        <v>0</v>
      </c>
      <c r="V12" s="19">
        <f>IFERROR((V3/V$9)*$C$11,0)</f>
        <v>0</v>
      </c>
      <c r="W12" s="19">
        <f>IFERROR((W3/W$9)*$C$11,0)</f>
        <v>0</v>
      </c>
      <c r="X12" s="19">
        <f>IFERROR((X3/X$9)*$C$11,0)</f>
        <v>0</v>
      </c>
      <c r="Y12" s="20">
        <f>IFERROR((Y3/Y$9)*$C$11,0)</f>
        <v>0</v>
      </c>
      <c r="Z12" s="20">
        <f>IFERROR((Z3/Z$9)*$C$11,0)</f>
        <v>228.57</v>
      </c>
      <c r="AA12" s="20">
        <f t="shared" ref="AA12:BA12" si="1">IFERROR((AA3/AA$9)*$C$11,0)</f>
        <v>0</v>
      </c>
      <c r="AB12" s="20">
        <f t="shared" si="1"/>
        <v>0</v>
      </c>
      <c r="AC12" s="20">
        <f t="shared" si="1"/>
        <v>0</v>
      </c>
      <c r="AD12" s="20">
        <f t="shared" si="1"/>
        <v>0</v>
      </c>
      <c r="AE12" s="20">
        <f t="shared" si="1"/>
        <v>0</v>
      </c>
      <c r="AF12" s="20">
        <f t="shared" si="1"/>
        <v>114.285</v>
      </c>
      <c r="AG12" s="20">
        <f t="shared" si="1"/>
        <v>0</v>
      </c>
      <c r="AH12" s="20">
        <f t="shared" si="1"/>
        <v>0</v>
      </c>
      <c r="AI12" s="20">
        <f t="shared" si="1"/>
        <v>0</v>
      </c>
      <c r="AJ12" s="20">
        <f t="shared" si="1"/>
        <v>0</v>
      </c>
      <c r="AK12" s="20">
        <f t="shared" si="1"/>
        <v>0</v>
      </c>
      <c r="AL12" s="20">
        <f t="shared" si="1"/>
        <v>0</v>
      </c>
      <c r="AM12" s="20">
        <f t="shared" si="1"/>
        <v>0</v>
      </c>
      <c r="AN12" s="20">
        <f t="shared" si="1"/>
        <v>0</v>
      </c>
      <c r="AO12" s="20">
        <f t="shared" si="1"/>
        <v>0</v>
      </c>
      <c r="AP12" s="20">
        <f t="shared" si="1"/>
        <v>0</v>
      </c>
      <c r="AQ12" s="20">
        <f t="shared" si="1"/>
        <v>0</v>
      </c>
      <c r="AR12" s="20">
        <f t="shared" si="1"/>
        <v>0</v>
      </c>
      <c r="AS12" s="20">
        <f t="shared" si="1"/>
        <v>0</v>
      </c>
      <c r="AT12" s="20">
        <f t="shared" si="1"/>
        <v>0</v>
      </c>
      <c r="AU12" s="20">
        <f t="shared" si="1"/>
        <v>0</v>
      </c>
      <c r="AV12" s="20">
        <f t="shared" si="1"/>
        <v>0</v>
      </c>
      <c r="AW12" s="20">
        <f t="shared" si="1"/>
        <v>228.57</v>
      </c>
      <c r="AX12" s="20">
        <f t="shared" si="1"/>
        <v>0</v>
      </c>
      <c r="AY12" s="20">
        <f t="shared" si="1"/>
        <v>0</v>
      </c>
      <c r="AZ12" s="20">
        <f t="shared" si="1"/>
        <v>0</v>
      </c>
      <c r="BA12" s="20">
        <f t="shared" si="1"/>
        <v>0</v>
      </c>
    </row>
    <row r="13" spans="1:57" ht="15" thickBot="1">
      <c r="A13" s="51" t="str">
        <f>A4</f>
        <v>Jack Lin</v>
      </c>
      <c r="B13" s="50">
        <f t="shared" ref="B13:B17" si="2">SUM(C13:BA13)</f>
        <v>457.14</v>
      </c>
      <c r="C13" s="22">
        <f>IFERROR((C4/C$9)*$C$11,0)</f>
        <v>0</v>
      </c>
      <c r="D13" s="24">
        <f>IFERROR((D4/D$9)*$C$11,0)</f>
        <v>0</v>
      </c>
      <c r="E13" s="22">
        <f>IFERROR((E4/E$9)*$C$11,0)</f>
        <v>0</v>
      </c>
      <c r="F13" s="23">
        <f>IFERROR((F4/F$9)*$C$11,0)</f>
        <v>0</v>
      </c>
      <c r="G13" s="23">
        <f>IFERROR((G4/G$9)*$C$11,0)</f>
        <v>0</v>
      </c>
      <c r="H13" s="23">
        <f>IFERROR((H4/H$9)*$C$11,0)</f>
        <v>0</v>
      </c>
      <c r="I13" s="23">
        <f>IFERROR((I4/I$9)*$C$11,0)</f>
        <v>0</v>
      </c>
      <c r="J13" s="23">
        <f>IFERROR((J4/J$9)*$C$11,0)</f>
        <v>0</v>
      </c>
      <c r="K13" s="24">
        <f>IFERROR((K4/K$9)*$C$11,0)</f>
        <v>0</v>
      </c>
      <c r="L13" s="43">
        <f>IFERROR((L4/L$9)*$C$11,0)</f>
        <v>0</v>
      </c>
      <c r="M13" s="23">
        <f>IFERROR((M4/M$9)*$C$11,0)</f>
        <v>0</v>
      </c>
      <c r="N13" s="23">
        <f>IFERROR((N4/N$9)*$C$11,0)</f>
        <v>0</v>
      </c>
      <c r="O13" s="23">
        <f>IFERROR((O4/O$9)*$C$11,0)</f>
        <v>0</v>
      </c>
      <c r="P13" s="23">
        <f>IFERROR((P4/P$9)*$C$11,0)</f>
        <v>0</v>
      </c>
      <c r="Q13" s="23">
        <f>IFERROR((Q4/Q$9)*$C$11,0)</f>
        <v>0</v>
      </c>
      <c r="R13" s="38">
        <f>IFERROR((R4/R$9)*$C$11,0)</f>
        <v>0</v>
      </c>
      <c r="S13" s="22">
        <f>IFERROR((S4/S$9)*$C$11,0)</f>
        <v>0</v>
      </c>
      <c r="T13" s="23">
        <f>IFERROR((T4/T$9)*$C$11,0)</f>
        <v>0</v>
      </c>
      <c r="U13" s="23">
        <f>IFERROR((U4/U$9)*$C$11,0)</f>
        <v>0</v>
      </c>
      <c r="V13" s="23">
        <f>IFERROR((V4/V$9)*$C$11,0)</f>
        <v>0</v>
      </c>
      <c r="W13" s="23">
        <f>IFERROR((W4/W$9)*$C$11,0)</f>
        <v>0</v>
      </c>
      <c r="X13" s="23">
        <f>IFERROR((X4/X$9)*$C$11,0)</f>
        <v>0</v>
      </c>
      <c r="Y13" s="24">
        <f>IFERROR((Y4/Y$9)*$C$11,0)</f>
        <v>0</v>
      </c>
      <c r="Z13" s="24">
        <f>IFERROR((Z4/Z$9)*$C$11,0)</f>
        <v>0</v>
      </c>
      <c r="AA13" s="24">
        <f t="shared" ref="AA13:BA13" si="3">IFERROR((AA4/AA$9)*$C$11,0)</f>
        <v>0</v>
      </c>
      <c r="AB13" s="24">
        <f t="shared" si="3"/>
        <v>0</v>
      </c>
      <c r="AC13" s="24">
        <f t="shared" si="3"/>
        <v>0</v>
      </c>
      <c r="AD13" s="24">
        <f t="shared" si="3"/>
        <v>0</v>
      </c>
      <c r="AE13" s="24">
        <f t="shared" si="3"/>
        <v>0</v>
      </c>
      <c r="AF13" s="24">
        <f t="shared" si="3"/>
        <v>0</v>
      </c>
      <c r="AG13" s="24">
        <f t="shared" si="3"/>
        <v>0</v>
      </c>
      <c r="AH13" s="24">
        <f t="shared" si="3"/>
        <v>0</v>
      </c>
      <c r="AI13" s="24">
        <f t="shared" si="3"/>
        <v>228.57</v>
      </c>
      <c r="AJ13" s="24">
        <f t="shared" si="3"/>
        <v>0</v>
      </c>
      <c r="AK13" s="24">
        <f t="shared" si="3"/>
        <v>0</v>
      </c>
      <c r="AL13" s="24">
        <f t="shared" si="3"/>
        <v>0</v>
      </c>
      <c r="AM13" s="24">
        <f t="shared" si="3"/>
        <v>0</v>
      </c>
      <c r="AN13" s="24">
        <f t="shared" si="3"/>
        <v>0</v>
      </c>
      <c r="AO13" s="24">
        <f t="shared" si="3"/>
        <v>0</v>
      </c>
      <c r="AP13" s="24">
        <f t="shared" si="3"/>
        <v>0</v>
      </c>
      <c r="AQ13" s="24">
        <f t="shared" si="3"/>
        <v>0</v>
      </c>
      <c r="AR13" s="24">
        <f t="shared" si="3"/>
        <v>228.57</v>
      </c>
      <c r="AS13" s="24">
        <f t="shared" si="3"/>
        <v>0</v>
      </c>
      <c r="AT13" s="24">
        <f t="shared" si="3"/>
        <v>0</v>
      </c>
      <c r="AU13" s="24">
        <f t="shared" si="3"/>
        <v>0</v>
      </c>
      <c r="AV13" s="24">
        <f t="shared" si="3"/>
        <v>0</v>
      </c>
      <c r="AW13" s="24">
        <f t="shared" si="3"/>
        <v>0</v>
      </c>
      <c r="AX13" s="24">
        <f t="shared" si="3"/>
        <v>0</v>
      </c>
      <c r="AY13" s="24">
        <f t="shared" si="3"/>
        <v>0</v>
      </c>
      <c r="AZ13" s="24">
        <f t="shared" si="3"/>
        <v>0</v>
      </c>
      <c r="BA13" s="24">
        <f t="shared" si="3"/>
        <v>0</v>
      </c>
    </row>
    <row r="14" spans="1:57" ht="15" thickBot="1">
      <c r="A14" s="51" t="str">
        <f>A5</f>
        <v>Wade | The Passive Trust</v>
      </c>
      <c r="B14" s="50">
        <f t="shared" si="2"/>
        <v>304.76</v>
      </c>
      <c r="C14" s="22">
        <f>IFERROR((C5/C$9)*$C$11,0)</f>
        <v>0</v>
      </c>
      <c r="D14" s="24">
        <f>IFERROR((D5/D$9)*$C$11,0)</f>
        <v>76.19</v>
      </c>
      <c r="E14" s="22">
        <f>IFERROR((E5/E$9)*$C$11,0)</f>
        <v>0</v>
      </c>
      <c r="F14" s="23">
        <f>IFERROR((F5/F$9)*$C$11,0)</f>
        <v>0</v>
      </c>
      <c r="G14" s="23">
        <f>IFERROR((G5/G$9)*$C$11,0)</f>
        <v>0</v>
      </c>
      <c r="H14" s="23">
        <f>IFERROR((H5/H$9)*$C$11,0)</f>
        <v>0</v>
      </c>
      <c r="I14" s="23">
        <f>IFERROR((I5/I$9)*$C$11,0)</f>
        <v>0</v>
      </c>
      <c r="J14" s="23">
        <f>IFERROR((J5/J$9)*$C$11,0)</f>
        <v>0</v>
      </c>
      <c r="K14" s="24">
        <f>IFERROR((K5/K$9)*$C$11,0)</f>
        <v>0</v>
      </c>
      <c r="L14" s="43">
        <f>IFERROR((L5/L$9)*$C$11,0)</f>
        <v>0</v>
      </c>
      <c r="M14" s="23">
        <f>IFERROR((M5/M$9)*$C$11,0)</f>
        <v>0</v>
      </c>
      <c r="N14" s="23">
        <f>IFERROR((N5/N$9)*$C$11,0)</f>
        <v>0</v>
      </c>
      <c r="O14" s="23">
        <f>IFERROR((O5/O$9)*$C$11,0)</f>
        <v>0</v>
      </c>
      <c r="P14" s="23">
        <f>IFERROR((P5/P$9)*$C$11,0)</f>
        <v>0</v>
      </c>
      <c r="Q14" s="23">
        <f>IFERROR((Q5/Q$9)*$C$11,0)</f>
        <v>0</v>
      </c>
      <c r="R14" s="38">
        <f>IFERROR((R5/R$9)*$C$11,0)</f>
        <v>0</v>
      </c>
      <c r="S14" s="22">
        <f>IFERROR((S5/S$9)*$C$11,0)</f>
        <v>0</v>
      </c>
      <c r="T14" s="23">
        <f>IFERROR((T5/T$9)*$C$11,0)</f>
        <v>228.57</v>
      </c>
      <c r="U14" s="23">
        <f>IFERROR((U5/U$9)*$C$11,0)</f>
        <v>0</v>
      </c>
      <c r="V14" s="23">
        <f>IFERROR((V5/V$9)*$C$11,0)</f>
        <v>0</v>
      </c>
      <c r="W14" s="23">
        <f>IFERROR((W5/W$9)*$C$11,0)</f>
        <v>0</v>
      </c>
      <c r="X14" s="23">
        <f>IFERROR((X5/X$9)*$C$11,0)</f>
        <v>0</v>
      </c>
      <c r="Y14" s="24">
        <f>IFERROR((Y5/Y$9)*$C$11,0)</f>
        <v>0</v>
      </c>
      <c r="Z14" s="24">
        <f>IFERROR((Z5/Z$9)*$C$11,0)</f>
        <v>0</v>
      </c>
      <c r="AA14" s="24">
        <f t="shared" ref="AA14:BA14" si="4">IFERROR((AA5/AA$9)*$C$11,0)</f>
        <v>0</v>
      </c>
      <c r="AB14" s="24">
        <f t="shared" si="4"/>
        <v>0</v>
      </c>
      <c r="AC14" s="24">
        <f t="shared" si="4"/>
        <v>0</v>
      </c>
      <c r="AD14" s="24">
        <f t="shared" si="4"/>
        <v>0</v>
      </c>
      <c r="AE14" s="24">
        <f t="shared" si="4"/>
        <v>0</v>
      </c>
      <c r="AF14" s="24">
        <f t="shared" si="4"/>
        <v>0</v>
      </c>
      <c r="AG14" s="24">
        <f t="shared" si="4"/>
        <v>0</v>
      </c>
      <c r="AH14" s="24">
        <f t="shared" si="4"/>
        <v>0</v>
      </c>
      <c r="AI14" s="24">
        <f t="shared" si="4"/>
        <v>0</v>
      </c>
      <c r="AJ14" s="24">
        <f t="shared" si="4"/>
        <v>0</v>
      </c>
      <c r="AK14" s="24">
        <f t="shared" si="4"/>
        <v>0</v>
      </c>
      <c r="AL14" s="24">
        <f t="shared" si="4"/>
        <v>0</v>
      </c>
      <c r="AM14" s="24">
        <f t="shared" si="4"/>
        <v>0</v>
      </c>
      <c r="AN14" s="24">
        <f t="shared" si="4"/>
        <v>0</v>
      </c>
      <c r="AO14" s="24">
        <f t="shared" si="4"/>
        <v>0</v>
      </c>
      <c r="AP14" s="24">
        <f t="shared" si="4"/>
        <v>0</v>
      </c>
      <c r="AQ14" s="24">
        <f t="shared" si="4"/>
        <v>0</v>
      </c>
      <c r="AR14" s="24">
        <f t="shared" si="4"/>
        <v>0</v>
      </c>
      <c r="AS14" s="24">
        <f t="shared" si="4"/>
        <v>0</v>
      </c>
      <c r="AT14" s="24">
        <f t="shared" si="4"/>
        <v>0</v>
      </c>
      <c r="AU14" s="24">
        <f t="shared" si="4"/>
        <v>0</v>
      </c>
      <c r="AV14" s="24">
        <f t="shared" si="4"/>
        <v>0</v>
      </c>
      <c r="AW14" s="24">
        <f t="shared" si="4"/>
        <v>0</v>
      </c>
      <c r="AX14" s="24">
        <f t="shared" si="4"/>
        <v>0</v>
      </c>
      <c r="AY14" s="24">
        <f t="shared" si="4"/>
        <v>0</v>
      </c>
      <c r="AZ14" s="24">
        <f t="shared" si="4"/>
        <v>0</v>
      </c>
      <c r="BA14" s="24">
        <f t="shared" si="4"/>
        <v>0</v>
      </c>
    </row>
    <row r="15" spans="1:57" ht="15" thickBot="1">
      <c r="A15" s="51" t="str">
        <f>A6</f>
        <v>Saturn</v>
      </c>
      <c r="B15" s="50">
        <f t="shared" si="2"/>
        <v>228.57</v>
      </c>
      <c r="C15" s="22">
        <f>IFERROR((C6/C$9)*$C$11,0)</f>
        <v>0</v>
      </c>
      <c r="D15" s="24">
        <f>IFERROR((D6/D$9)*$C$11,0)</f>
        <v>0</v>
      </c>
      <c r="E15" s="22">
        <f>IFERROR((E6/E$9)*$C$11,0)</f>
        <v>0</v>
      </c>
      <c r="F15" s="23">
        <f>IFERROR((F6/F$9)*$C$11,0)</f>
        <v>0</v>
      </c>
      <c r="G15" s="23">
        <f>IFERROR((G6/G$9)*$C$11,0)</f>
        <v>0</v>
      </c>
      <c r="H15" s="23">
        <f>IFERROR((H6/H$9)*$C$11,0)</f>
        <v>0</v>
      </c>
      <c r="I15" s="23">
        <f>IFERROR((I6/I$9)*$C$11,0)</f>
        <v>0</v>
      </c>
      <c r="J15" s="23">
        <f>IFERROR((J6/J$9)*$C$11,0)</f>
        <v>0</v>
      </c>
      <c r="K15" s="24">
        <f>IFERROR((K6/K$9)*$C$11,0)</f>
        <v>0</v>
      </c>
      <c r="L15" s="43">
        <f>IFERROR((L6/L$9)*$C$11,0)</f>
        <v>0</v>
      </c>
      <c r="M15" s="23">
        <f>IFERROR((M6/M$9)*$C$11,0)</f>
        <v>114.285</v>
      </c>
      <c r="N15" s="23">
        <f>IFERROR((N6/N$9)*$C$11,0)</f>
        <v>0</v>
      </c>
      <c r="O15" s="23">
        <f>IFERROR((O6/O$9)*$C$11,0)</f>
        <v>0</v>
      </c>
      <c r="P15" s="23">
        <f>IFERROR((P6/P$9)*$C$11,0)</f>
        <v>0</v>
      </c>
      <c r="Q15" s="23">
        <f>IFERROR((Q6/Q$9)*$C$11,0)</f>
        <v>0</v>
      </c>
      <c r="R15" s="38">
        <f>IFERROR((R6/R$9)*$C$11,0)</f>
        <v>0</v>
      </c>
      <c r="S15" s="22">
        <f>IFERROR((S6/S$9)*$C$11,0)</f>
        <v>0</v>
      </c>
      <c r="T15" s="23">
        <f>IFERROR((T6/T$9)*$C$11,0)</f>
        <v>0</v>
      </c>
      <c r="U15" s="23">
        <f>IFERROR((U6/U$9)*$C$11,0)</f>
        <v>0</v>
      </c>
      <c r="V15" s="23">
        <f>IFERROR((V6/V$9)*$C$11,0)</f>
        <v>0</v>
      </c>
      <c r="W15" s="23">
        <f>IFERROR((W6/W$9)*$C$11,0)</f>
        <v>0</v>
      </c>
      <c r="X15" s="23">
        <f>IFERROR((X6/X$9)*$C$11,0)</f>
        <v>0</v>
      </c>
      <c r="Y15" s="24">
        <f>IFERROR((Y6/Y$9)*$C$11,0)</f>
        <v>0</v>
      </c>
      <c r="Z15" s="24">
        <f>IFERROR((Z6/Z$9)*$C$11,0)</f>
        <v>0</v>
      </c>
      <c r="AA15" s="24">
        <f t="shared" ref="AA15:BA15" si="5">IFERROR((AA6/AA$9)*$C$11,0)</f>
        <v>0</v>
      </c>
      <c r="AB15" s="24">
        <f t="shared" si="5"/>
        <v>0</v>
      </c>
      <c r="AC15" s="24">
        <f t="shared" si="5"/>
        <v>0</v>
      </c>
      <c r="AD15" s="24">
        <f t="shared" si="5"/>
        <v>0</v>
      </c>
      <c r="AE15" s="24">
        <f t="shared" si="5"/>
        <v>0</v>
      </c>
      <c r="AF15" s="24">
        <f t="shared" si="5"/>
        <v>114.285</v>
      </c>
      <c r="AG15" s="24">
        <f t="shared" si="5"/>
        <v>0</v>
      </c>
      <c r="AH15" s="24">
        <f t="shared" si="5"/>
        <v>0</v>
      </c>
      <c r="AI15" s="24">
        <f t="shared" si="5"/>
        <v>0</v>
      </c>
      <c r="AJ15" s="24">
        <f t="shared" si="5"/>
        <v>0</v>
      </c>
      <c r="AK15" s="24">
        <f t="shared" si="5"/>
        <v>0</v>
      </c>
      <c r="AL15" s="24">
        <f t="shared" si="5"/>
        <v>0</v>
      </c>
      <c r="AM15" s="24">
        <f t="shared" si="5"/>
        <v>0</v>
      </c>
      <c r="AN15" s="24">
        <f t="shared" si="5"/>
        <v>0</v>
      </c>
      <c r="AO15" s="24">
        <f t="shared" si="5"/>
        <v>0</v>
      </c>
      <c r="AP15" s="24">
        <f t="shared" si="5"/>
        <v>0</v>
      </c>
      <c r="AQ15" s="24">
        <f t="shared" si="5"/>
        <v>0</v>
      </c>
      <c r="AR15" s="24">
        <f t="shared" si="5"/>
        <v>0</v>
      </c>
      <c r="AS15" s="24">
        <f t="shared" si="5"/>
        <v>0</v>
      </c>
      <c r="AT15" s="24">
        <f t="shared" si="5"/>
        <v>0</v>
      </c>
      <c r="AU15" s="24">
        <f t="shared" si="5"/>
        <v>0</v>
      </c>
      <c r="AV15" s="24">
        <f t="shared" si="5"/>
        <v>0</v>
      </c>
      <c r="AW15" s="24">
        <f t="shared" si="5"/>
        <v>0</v>
      </c>
      <c r="AX15" s="24">
        <f t="shared" si="5"/>
        <v>0</v>
      </c>
      <c r="AY15" s="24">
        <f t="shared" si="5"/>
        <v>0</v>
      </c>
      <c r="AZ15" s="24">
        <f t="shared" si="5"/>
        <v>0</v>
      </c>
      <c r="BA15" s="24">
        <f t="shared" si="5"/>
        <v>0</v>
      </c>
    </row>
    <row r="16" spans="1:57" ht="15" thickBot="1">
      <c r="A16" s="51" t="str">
        <f>A7</f>
        <v>_jt_</v>
      </c>
      <c r="B16" s="50">
        <f t="shared" si="2"/>
        <v>342.85500000000002</v>
      </c>
      <c r="C16" s="22">
        <f>IFERROR((C7/C$9)*$C$11,0)</f>
        <v>114.285</v>
      </c>
      <c r="D16" s="24">
        <f>IFERROR((D7/D$9)*$C$11,0)</f>
        <v>0</v>
      </c>
      <c r="E16" s="22">
        <f>IFERROR((E7/E$9)*$C$11,0)</f>
        <v>0</v>
      </c>
      <c r="F16" s="23">
        <f>IFERROR((F7/F$9)*$C$11,0)</f>
        <v>0</v>
      </c>
      <c r="G16" s="23">
        <f>IFERROR((G7/G$9)*$C$11,0)</f>
        <v>0</v>
      </c>
      <c r="H16" s="23">
        <f>IFERROR((H7/H$9)*$C$11,0)</f>
        <v>0</v>
      </c>
      <c r="I16" s="23">
        <f>IFERROR((I7/I$9)*$C$11,0)</f>
        <v>0</v>
      </c>
      <c r="J16" s="23">
        <f>IFERROR((J7/J$9)*$C$11,0)</f>
        <v>114.285</v>
      </c>
      <c r="K16" s="24">
        <f>IFERROR((K7/K$9)*$C$11,0)</f>
        <v>0</v>
      </c>
      <c r="L16" s="43">
        <f>IFERROR((L7/L$9)*$C$11,0)</f>
        <v>0</v>
      </c>
      <c r="M16" s="23">
        <f>IFERROR((M7/M$9)*$C$11,0)</f>
        <v>114.285</v>
      </c>
      <c r="N16" s="23">
        <f>IFERROR((N7/N$9)*$C$11,0)</f>
        <v>0</v>
      </c>
      <c r="O16" s="23">
        <f>IFERROR((O7/O$9)*$C$11,0)</f>
        <v>0</v>
      </c>
      <c r="P16" s="23">
        <f>IFERROR((P7/P$9)*$C$11,0)</f>
        <v>0</v>
      </c>
      <c r="Q16" s="23">
        <f>IFERROR((Q7/Q$9)*$C$11,0)</f>
        <v>0</v>
      </c>
      <c r="R16" s="38">
        <f>IFERROR((R7/R$9)*$C$11,0)</f>
        <v>0</v>
      </c>
      <c r="S16" s="22">
        <f>IFERROR((S7/S$9)*$C$11,0)</f>
        <v>0</v>
      </c>
      <c r="T16" s="23">
        <f>IFERROR((T7/T$9)*$C$11,0)</f>
        <v>0</v>
      </c>
      <c r="U16" s="23">
        <f>IFERROR((U7/U$9)*$C$11,0)</f>
        <v>0</v>
      </c>
      <c r="V16" s="23">
        <f>IFERROR((V7/V$9)*$C$11,0)</f>
        <v>0</v>
      </c>
      <c r="W16" s="23">
        <f>IFERROR((W7/W$9)*$C$11,0)</f>
        <v>0</v>
      </c>
      <c r="X16" s="23">
        <f>IFERROR((X7/X$9)*$C$11,0)</f>
        <v>0</v>
      </c>
      <c r="Y16" s="24">
        <f>IFERROR((Y7/Y$9)*$C$11,0)</f>
        <v>0</v>
      </c>
      <c r="Z16" s="24">
        <f>IFERROR((Z7/Z$9)*$C$11,0)</f>
        <v>0</v>
      </c>
      <c r="AA16" s="24">
        <f t="shared" ref="AA16:BA16" si="6">IFERROR((AA7/AA$9)*$C$11,0)</f>
        <v>0</v>
      </c>
      <c r="AB16" s="24">
        <f t="shared" si="6"/>
        <v>0</v>
      </c>
      <c r="AC16" s="24">
        <f t="shared" si="6"/>
        <v>0</v>
      </c>
      <c r="AD16" s="24">
        <f t="shared" si="6"/>
        <v>0</v>
      </c>
      <c r="AE16" s="24">
        <f t="shared" si="6"/>
        <v>0</v>
      </c>
      <c r="AF16" s="24">
        <f t="shared" si="6"/>
        <v>0</v>
      </c>
      <c r="AG16" s="24">
        <f t="shared" si="6"/>
        <v>0</v>
      </c>
      <c r="AH16" s="24">
        <f t="shared" si="6"/>
        <v>0</v>
      </c>
      <c r="AI16" s="24">
        <f t="shared" si="6"/>
        <v>0</v>
      </c>
      <c r="AJ16" s="24">
        <f t="shared" si="6"/>
        <v>0</v>
      </c>
      <c r="AK16" s="24">
        <f t="shared" si="6"/>
        <v>0</v>
      </c>
      <c r="AL16" s="24">
        <f t="shared" si="6"/>
        <v>0</v>
      </c>
      <c r="AM16" s="24">
        <f t="shared" si="6"/>
        <v>0</v>
      </c>
      <c r="AN16" s="24">
        <f t="shared" si="6"/>
        <v>0</v>
      </c>
      <c r="AO16" s="24">
        <f t="shared" si="6"/>
        <v>0</v>
      </c>
      <c r="AP16" s="24">
        <f t="shared" si="6"/>
        <v>0</v>
      </c>
      <c r="AQ16" s="24">
        <f t="shared" si="6"/>
        <v>0</v>
      </c>
      <c r="AR16" s="24">
        <f t="shared" si="6"/>
        <v>0</v>
      </c>
      <c r="AS16" s="24">
        <f t="shared" si="6"/>
        <v>0</v>
      </c>
      <c r="AT16" s="24">
        <f t="shared" si="6"/>
        <v>0</v>
      </c>
      <c r="AU16" s="24">
        <f t="shared" si="6"/>
        <v>0</v>
      </c>
      <c r="AV16" s="24">
        <f t="shared" si="6"/>
        <v>0</v>
      </c>
      <c r="AW16" s="24">
        <f t="shared" si="6"/>
        <v>0</v>
      </c>
      <c r="AX16" s="24">
        <f t="shared" si="6"/>
        <v>0</v>
      </c>
      <c r="AY16" s="24">
        <f t="shared" si="6"/>
        <v>0</v>
      </c>
      <c r="AZ16" s="24">
        <f t="shared" si="6"/>
        <v>0</v>
      </c>
      <c r="BA16" s="24">
        <f t="shared" si="6"/>
        <v>0</v>
      </c>
    </row>
    <row r="17" spans="1:53" ht="15" thickBot="1">
      <c r="A17" s="52" t="str">
        <f>A8</f>
        <v>M0ot</v>
      </c>
      <c r="B17" s="50">
        <f t="shared" si="2"/>
        <v>304.76</v>
      </c>
      <c r="C17" s="25">
        <f>IFERROR((C8/C$9)*$C$11,0)</f>
        <v>0</v>
      </c>
      <c r="D17" s="27">
        <f>IFERROR((D8/D$9)*$C$11,0)</f>
        <v>76.19</v>
      </c>
      <c r="E17" s="25">
        <f>IFERROR((E8/E$9)*$C$11,0)</f>
        <v>0</v>
      </c>
      <c r="F17" s="26">
        <f>IFERROR((F8/F$9)*$C$11,0)</f>
        <v>0</v>
      </c>
      <c r="G17" s="26">
        <f>IFERROR((G8/G$9)*$C$11,0)</f>
        <v>0</v>
      </c>
      <c r="H17" s="26">
        <f>IFERROR((H8/H$9)*$C$11,0)</f>
        <v>0</v>
      </c>
      <c r="I17" s="26">
        <f>IFERROR((I8/I$9)*$C$11,0)</f>
        <v>0</v>
      </c>
      <c r="J17" s="26">
        <f>IFERROR((J8/J$9)*$C$11,0)</f>
        <v>114.285</v>
      </c>
      <c r="K17" s="27">
        <f>IFERROR((K8/K$9)*$C$11,0)</f>
        <v>0</v>
      </c>
      <c r="L17" s="44">
        <f>IFERROR((L8/L$9)*$C$11,0)</f>
        <v>0</v>
      </c>
      <c r="M17" s="26">
        <f>IFERROR((M8/M$9)*$C$11,0)</f>
        <v>0</v>
      </c>
      <c r="N17" s="26">
        <f>IFERROR((N8/N$9)*$C$11,0)</f>
        <v>0</v>
      </c>
      <c r="O17" s="26">
        <f>IFERROR((O8/O$9)*$C$11,0)</f>
        <v>0</v>
      </c>
      <c r="P17" s="26">
        <f>IFERROR((P8/P$9)*$C$11,0)</f>
        <v>0</v>
      </c>
      <c r="Q17" s="26">
        <f>IFERROR((Q8/Q$9)*$C$11,0)</f>
        <v>0</v>
      </c>
      <c r="R17" s="39">
        <f>IFERROR((R8/R$9)*$C$11,0)</f>
        <v>0</v>
      </c>
      <c r="S17" s="25">
        <f>IFERROR((S8/S$9)*$C$11,0)</f>
        <v>114.285</v>
      </c>
      <c r="T17" s="26">
        <f>IFERROR((T8/T$9)*$C$11,0)</f>
        <v>0</v>
      </c>
      <c r="U17" s="26">
        <f>IFERROR((U8/U$9)*$C$11,0)</f>
        <v>0</v>
      </c>
      <c r="V17" s="26">
        <f>IFERROR((V8/V$9)*$C$11,0)</f>
        <v>0</v>
      </c>
      <c r="W17" s="26">
        <f>IFERROR((W8/W$9)*$C$11,0)</f>
        <v>0</v>
      </c>
      <c r="X17" s="26">
        <f>IFERROR((X8/X$9)*$C$11,0)</f>
        <v>0</v>
      </c>
      <c r="Y17" s="27">
        <f>IFERROR((Y8/Y$9)*$C$11,0)</f>
        <v>0</v>
      </c>
      <c r="Z17" s="27">
        <f>IFERROR((Z8/Z$9)*$C$11,0)</f>
        <v>0</v>
      </c>
      <c r="AA17" s="27">
        <f t="shared" ref="AA17:BA17" si="7">IFERROR((AA8/AA$9)*$C$11,0)</f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0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0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7"/>
        <v>0</v>
      </c>
      <c r="AS17" s="27">
        <f t="shared" si="7"/>
        <v>0</v>
      </c>
      <c r="AT17" s="27">
        <f t="shared" si="7"/>
        <v>0</v>
      </c>
      <c r="AU17" s="27">
        <f t="shared" si="7"/>
        <v>0</v>
      </c>
      <c r="AV17" s="27">
        <f t="shared" si="7"/>
        <v>0</v>
      </c>
      <c r="AW17" s="27">
        <f t="shared" si="7"/>
        <v>0</v>
      </c>
      <c r="AX17" s="27">
        <f t="shared" si="7"/>
        <v>0</v>
      </c>
      <c r="AY17" s="27">
        <f t="shared" si="7"/>
        <v>0</v>
      </c>
      <c r="AZ17" s="27">
        <f t="shared" si="7"/>
        <v>0</v>
      </c>
      <c r="BA17" s="27">
        <f t="shared" si="7"/>
        <v>0</v>
      </c>
    </row>
    <row r="18" spans="1:53">
      <c r="A18" t="s">
        <v>6</v>
      </c>
      <c r="B18" s="111">
        <f>SUM(B12:B17)</f>
        <v>3199.9800000000005</v>
      </c>
      <c r="C18" s="111">
        <f t="shared" ref="C18:F18" si="8">SUM(C12:C17)</f>
        <v>228.57</v>
      </c>
      <c r="D18" s="111">
        <f t="shared" si="8"/>
        <v>228.57</v>
      </c>
      <c r="E18" s="111">
        <f t="shared" si="8"/>
        <v>228.57</v>
      </c>
      <c r="F18" s="111">
        <f t="shared" si="8"/>
        <v>0</v>
      </c>
      <c r="G18" s="111">
        <f>SUM(G12:G17)</f>
        <v>0</v>
      </c>
      <c r="H18" s="111">
        <f t="shared" ref="H18" si="9">SUM(H12:H17)</f>
        <v>228.57</v>
      </c>
      <c r="I18" s="111">
        <f t="shared" ref="I18:J18" si="10">SUM(I12:I17)</f>
        <v>0</v>
      </c>
      <c r="J18" s="111">
        <f t="shared" si="10"/>
        <v>228.57</v>
      </c>
      <c r="K18" s="111">
        <f t="shared" ref="K18" si="11">SUM(K12:K17)</f>
        <v>228.57</v>
      </c>
      <c r="L18" s="111">
        <f t="shared" ref="L18" si="12">SUM(L12:L17)</f>
        <v>0</v>
      </c>
      <c r="M18" s="111">
        <f t="shared" ref="M18" si="13">SUM(M12:M17)</f>
        <v>228.57</v>
      </c>
      <c r="N18" s="111">
        <f t="shared" ref="N18:O18" si="14">SUM(N12:N17)</f>
        <v>0</v>
      </c>
      <c r="O18" s="111">
        <f t="shared" si="14"/>
        <v>0</v>
      </c>
      <c r="P18" s="111">
        <f t="shared" ref="P18" si="15">SUM(P12:P17)</f>
        <v>0</v>
      </c>
      <c r="Q18" s="111">
        <f t="shared" ref="Q18:R18" si="16">SUM(Q12:Q17)</f>
        <v>0</v>
      </c>
      <c r="R18" s="111">
        <f t="shared" si="16"/>
        <v>0</v>
      </c>
      <c r="S18" s="111">
        <f t="shared" ref="S18" si="17">SUM(S12:S17)</f>
        <v>228.57</v>
      </c>
      <c r="T18" s="111">
        <f t="shared" ref="T18" si="18">SUM(T12:T17)</f>
        <v>228.57</v>
      </c>
      <c r="U18" s="111">
        <f t="shared" ref="U18" si="19">SUM(U12:U17)</f>
        <v>0</v>
      </c>
      <c r="V18" s="111">
        <f t="shared" ref="V18:W18" si="20">SUM(V12:V17)</f>
        <v>0</v>
      </c>
      <c r="W18" s="111">
        <f t="shared" si="20"/>
        <v>0</v>
      </c>
      <c r="X18" s="111">
        <f t="shared" ref="X18" si="21">SUM(X12:X17)</f>
        <v>0</v>
      </c>
      <c r="Y18" s="111">
        <f t="shared" ref="Y18:Z18" si="22">SUM(Y12:Y17)</f>
        <v>0</v>
      </c>
      <c r="Z18" s="111">
        <f t="shared" si="22"/>
        <v>228.57</v>
      </c>
      <c r="AA18" s="111">
        <f t="shared" ref="AA18" si="23">SUM(AA12:AA17)</f>
        <v>0</v>
      </c>
      <c r="AB18" s="111">
        <f t="shared" ref="AB18" si="24">SUM(AB12:AB17)</f>
        <v>0</v>
      </c>
      <c r="AC18" s="111">
        <f t="shared" ref="AC18" si="25">SUM(AC12:AC17)</f>
        <v>0</v>
      </c>
      <c r="AD18" s="111">
        <f t="shared" ref="AD18:AE18" si="26">SUM(AD12:AD17)</f>
        <v>0</v>
      </c>
      <c r="AE18" s="111">
        <f t="shared" si="26"/>
        <v>0</v>
      </c>
      <c r="AF18" s="111">
        <f t="shared" ref="AF18" si="27">SUM(AF12:AF17)</f>
        <v>228.57</v>
      </c>
      <c r="AG18" s="111">
        <f t="shared" ref="AG18:AH18" si="28">SUM(AG12:AG17)</f>
        <v>0</v>
      </c>
      <c r="AH18" s="111">
        <f t="shared" si="28"/>
        <v>0</v>
      </c>
      <c r="AI18" s="111">
        <f t="shared" ref="AI18" si="29">SUM(AI12:AI17)</f>
        <v>228.57</v>
      </c>
      <c r="AJ18" s="111">
        <f t="shared" ref="AJ18" si="30">SUM(AJ12:AJ17)</f>
        <v>0</v>
      </c>
      <c r="AK18" s="111">
        <f t="shared" ref="AK18" si="31">SUM(AK12:AK17)</f>
        <v>0</v>
      </c>
      <c r="AL18" s="111">
        <f t="shared" ref="AL18:AM18" si="32">SUM(AL12:AL17)</f>
        <v>0</v>
      </c>
      <c r="AM18" s="111">
        <f t="shared" si="32"/>
        <v>0</v>
      </c>
      <c r="AN18" s="111">
        <f t="shared" ref="AN18" si="33">SUM(AN12:AN17)</f>
        <v>0</v>
      </c>
      <c r="AO18" s="111">
        <f t="shared" ref="AO18:AP18" si="34">SUM(AO12:AO17)</f>
        <v>0</v>
      </c>
      <c r="AP18" s="111">
        <f t="shared" si="34"/>
        <v>0</v>
      </c>
      <c r="AQ18" s="111">
        <f t="shared" ref="AQ18" si="35">SUM(AQ12:AQ17)</f>
        <v>0</v>
      </c>
      <c r="AR18" s="111">
        <f t="shared" ref="AR18" si="36">SUM(AR12:AR17)</f>
        <v>228.57</v>
      </c>
      <c r="AS18" s="111">
        <f t="shared" ref="AS18" si="37">SUM(AS12:AS17)</f>
        <v>0</v>
      </c>
      <c r="AT18" s="111">
        <f t="shared" ref="AT18:AU18" si="38">SUM(AT12:AT17)</f>
        <v>0</v>
      </c>
      <c r="AU18" s="111">
        <f t="shared" si="38"/>
        <v>0</v>
      </c>
      <c r="AV18" s="111">
        <f t="shared" ref="AV18" si="39">SUM(AV12:AV17)</f>
        <v>0</v>
      </c>
      <c r="AW18" s="111">
        <f t="shared" ref="AW18:AX18" si="40">SUM(AW12:AW17)</f>
        <v>228.57</v>
      </c>
      <c r="AX18" s="111">
        <f t="shared" si="40"/>
        <v>0</v>
      </c>
      <c r="AY18" s="111">
        <f t="shared" ref="AY18" si="41">SUM(AY12:AY17)</f>
        <v>0</v>
      </c>
      <c r="AZ18" s="111">
        <f t="shared" ref="AZ18" si="42">SUM(AZ12:AZ17)</f>
        <v>0</v>
      </c>
      <c r="BA18" s="111">
        <f t="shared" ref="BA18" si="43">SUM(BA12:BA17)</f>
        <v>0</v>
      </c>
    </row>
    <row r="19" spans="1:53">
      <c r="A19" t="s">
        <v>31</v>
      </c>
      <c r="B19" s="111">
        <f>SUM(C19:BA19)</f>
        <v>8457.0899999999965</v>
      </c>
      <c r="C19" s="1">
        <f>C11-C18</f>
        <v>0</v>
      </c>
      <c r="D19" s="1">
        <f t="shared" ref="D19:BA19" si="44">D11-D18</f>
        <v>0</v>
      </c>
      <c r="E19" s="1">
        <f t="shared" si="44"/>
        <v>0</v>
      </c>
      <c r="F19" s="1">
        <f t="shared" si="44"/>
        <v>228.57</v>
      </c>
      <c r="G19" s="1">
        <f t="shared" si="44"/>
        <v>228.57</v>
      </c>
      <c r="H19" s="1">
        <f t="shared" si="44"/>
        <v>0</v>
      </c>
      <c r="I19" s="1">
        <f t="shared" si="44"/>
        <v>228.57</v>
      </c>
      <c r="J19" s="1">
        <f t="shared" si="44"/>
        <v>0</v>
      </c>
      <c r="K19" s="1">
        <f t="shared" si="44"/>
        <v>0</v>
      </c>
      <c r="L19" s="1">
        <f t="shared" si="44"/>
        <v>228.57</v>
      </c>
      <c r="M19" s="1">
        <f t="shared" si="44"/>
        <v>0</v>
      </c>
      <c r="N19" s="1">
        <f t="shared" si="44"/>
        <v>228.57</v>
      </c>
      <c r="O19" s="1">
        <f t="shared" si="44"/>
        <v>228.57</v>
      </c>
      <c r="P19" s="1">
        <f t="shared" si="44"/>
        <v>228.57</v>
      </c>
      <c r="Q19" s="1">
        <f t="shared" si="44"/>
        <v>228.57</v>
      </c>
      <c r="R19" s="1">
        <f t="shared" si="44"/>
        <v>228.57</v>
      </c>
      <c r="S19" s="1">
        <f t="shared" si="44"/>
        <v>0</v>
      </c>
      <c r="T19" s="1">
        <f t="shared" si="44"/>
        <v>0</v>
      </c>
      <c r="U19" s="1">
        <f t="shared" si="44"/>
        <v>228.57</v>
      </c>
      <c r="V19" s="1">
        <f t="shared" si="44"/>
        <v>228.57</v>
      </c>
      <c r="W19" s="1">
        <f t="shared" si="44"/>
        <v>228.57</v>
      </c>
      <c r="X19" s="1">
        <f t="shared" si="44"/>
        <v>228.57</v>
      </c>
      <c r="Y19" s="1">
        <f t="shared" si="44"/>
        <v>228.57</v>
      </c>
      <c r="Z19" s="1">
        <f t="shared" si="44"/>
        <v>0</v>
      </c>
      <c r="AA19" s="1">
        <f t="shared" si="44"/>
        <v>228.57</v>
      </c>
      <c r="AB19" s="1">
        <f t="shared" si="44"/>
        <v>228.57</v>
      </c>
      <c r="AC19" s="1">
        <f t="shared" si="44"/>
        <v>228.57</v>
      </c>
      <c r="AD19" s="1">
        <f t="shared" si="44"/>
        <v>228.57</v>
      </c>
      <c r="AE19" s="1">
        <f t="shared" si="44"/>
        <v>228.57</v>
      </c>
      <c r="AF19" s="1">
        <f t="shared" si="44"/>
        <v>0</v>
      </c>
      <c r="AG19" s="1">
        <f t="shared" si="44"/>
        <v>228.57</v>
      </c>
      <c r="AH19" s="1">
        <f t="shared" si="44"/>
        <v>228.57</v>
      </c>
      <c r="AI19" s="1">
        <f t="shared" si="44"/>
        <v>0</v>
      </c>
      <c r="AJ19" s="1">
        <f t="shared" si="44"/>
        <v>228.57</v>
      </c>
      <c r="AK19" s="1">
        <f t="shared" si="44"/>
        <v>228.57</v>
      </c>
      <c r="AL19" s="1">
        <f t="shared" si="44"/>
        <v>228.57</v>
      </c>
      <c r="AM19" s="1">
        <f t="shared" si="44"/>
        <v>228.57</v>
      </c>
      <c r="AN19" s="1">
        <f t="shared" si="44"/>
        <v>228.57</v>
      </c>
      <c r="AO19" s="1">
        <f t="shared" si="44"/>
        <v>228.57</v>
      </c>
      <c r="AP19" s="1">
        <f t="shared" si="44"/>
        <v>228.57</v>
      </c>
      <c r="AQ19" s="1">
        <f t="shared" si="44"/>
        <v>228.57</v>
      </c>
      <c r="AR19" s="1">
        <f t="shared" si="44"/>
        <v>0</v>
      </c>
      <c r="AS19" s="1">
        <f t="shared" si="44"/>
        <v>228.57</v>
      </c>
      <c r="AT19" s="1">
        <f t="shared" si="44"/>
        <v>228.57</v>
      </c>
      <c r="AU19" s="1">
        <f t="shared" si="44"/>
        <v>228.57</v>
      </c>
      <c r="AV19" s="1">
        <f t="shared" si="44"/>
        <v>228.57</v>
      </c>
      <c r="AW19" s="1">
        <f t="shared" si="44"/>
        <v>0</v>
      </c>
      <c r="AX19" s="1">
        <f t="shared" si="44"/>
        <v>228.57</v>
      </c>
      <c r="AY19" s="1">
        <f t="shared" si="44"/>
        <v>228.57</v>
      </c>
      <c r="AZ19" s="1">
        <f t="shared" si="44"/>
        <v>228.57</v>
      </c>
      <c r="BA19" s="1">
        <f t="shared" si="44"/>
        <v>228.57</v>
      </c>
    </row>
    <row r="20" spans="1:53">
      <c r="B20" s="111">
        <f>B19/8</f>
        <v>1057.1362499999996</v>
      </c>
      <c r="C20" s="1"/>
      <c r="D20" s="3"/>
      <c r="E20" s="1"/>
      <c r="F20" s="2"/>
      <c r="G20" s="2"/>
      <c r="H20" s="2"/>
      <c r="I20" s="2"/>
      <c r="J20" s="2"/>
      <c r="K20" s="3"/>
      <c r="S20" s="1"/>
      <c r="T20" s="2"/>
      <c r="U20" s="2"/>
      <c r="V20" s="2"/>
      <c r="W20" s="2"/>
      <c r="X20" s="2"/>
      <c r="Y20" s="3"/>
    </row>
    <row r="21" spans="1:53">
      <c r="C21" s="1"/>
      <c r="D21" s="3"/>
      <c r="E21" s="1"/>
      <c r="F21" s="2"/>
      <c r="G21" s="2"/>
      <c r="H21" s="2"/>
      <c r="I21" s="2"/>
      <c r="J21" s="2"/>
      <c r="K21" s="3"/>
      <c r="S21" s="1"/>
      <c r="T21" s="2"/>
      <c r="U21" s="2"/>
      <c r="V21" s="2"/>
      <c r="W21" s="2"/>
      <c r="X21" s="2"/>
      <c r="Y21" s="3"/>
    </row>
    <row r="22" spans="1:53">
      <c r="A22" s="4"/>
      <c r="B22" s="4" t="s">
        <v>6</v>
      </c>
      <c r="C22" s="4" t="s">
        <v>7</v>
      </c>
      <c r="D22" s="4" t="s">
        <v>8</v>
      </c>
      <c r="E22" s="4" t="s">
        <v>9</v>
      </c>
      <c r="F22" s="4" t="s">
        <v>27</v>
      </c>
      <c r="G22" s="4" t="s">
        <v>28</v>
      </c>
      <c r="H22" s="4" t="s">
        <v>29</v>
      </c>
      <c r="I22" s="35" t="s">
        <v>30</v>
      </c>
      <c r="J22" s="2"/>
      <c r="K22" s="3"/>
      <c r="S22" s="1"/>
      <c r="T22" s="2"/>
      <c r="U22" s="2"/>
      <c r="V22" s="2"/>
      <c r="W22" s="2"/>
      <c r="X22" s="2"/>
      <c r="Y22" s="3"/>
    </row>
    <row r="23" spans="1:53">
      <c r="A23" s="4" t="s">
        <v>33</v>
      </c>
      <c r="B23" s="4">
        <f>SUM(C23:I23)</f>
        <v>2800</v>
      </c>
      <c r="C23" s="4">
        <v>400</v>
      </c>
      <c r="D23" s="4">
        <v>400</v>
      </c>
      <c r="E23" s="4">
        <v>400</v>
      </c>
      <c r="F23" s="4">
        <v>400</v>
      </c>
      <c r="G23" s="4">
        <v>400</v>
      </c>
      <c r="H23" s="4">
        <v>400</v>
      </c>
      <c r="I23" s="4">
        <v>400</v>
      </c>
      <c r="J23" s="2"/>
      <c r="K23" s="3"/>
      <c r="S23" s="1"/>
      <c r="T23" s="2"/>
      <c r="U23" s="2"/>
      <c r="V23" s="2"/>
      <c r="W23" s="2"/>
      <c r="X23" s="2"/>
      <c r="Y23" s="3"/>
    </row>
    <row r="24" spans="1:53">
      <c r="A24" s="4" t="s">
        <v>34</v>
      </c>
      <c r="B24" s="4">
        <f>B23/8</f>
        <v>350</v>
      </c>
      <c r="C24" s="4"/>
      <c r="D24" s="4"/>
      <c r="E24" s="4"/>
      <c r="F24" s="4"/>
      <c r="G24" s="4"/>
      <c r="H24" s="4"/>
      <c r="I24" s="4"/>
      <c r="J24" s="2"/>
      <c r="K24" s="3"/>
      <c r="S24" s="1"/>
      <c r="T24" s="2"/>
      <c r="U24" s="2"/>
      <c r="V24" s="2"/>
      <c r="W24" s="2"/>
      <c r="X24" s="2"/>
      <c r="Y24" s="3"/>
    </row>
    <row r="25" spans="1:53" ht="15" thickBot="1"/>
    <row r="26" spans="1:53">
      <c r="A26" s="93" t="s">
        <v>39</v>
      </c>
      <c r="B26" s="104"/>
      <c r="C26" s="104"/>
      <c r="D26" s="105"/>
    </row>
    <row r="27" spans="1:53">
      <c r="A27" s="11"/>
      <c r="B27" s="4" t="s">
        <v>37</v>
      </c>
      <c r="C27" s="4" t="s">
        <v>38</v>
      </c>
      <c r="D27" s="106" t="s">
        <v>6</v>
      </c>
    </row>
    <row r="28" spans="1:53">
      <c r="A28" s="11" t="s">
        <v>0</v>
      </c>
      <c r="B28" s="4">
        <v>350</v>
      </c>
      <c r="C28" s="103">
        <f>B12+$B$20</f>
        <v>2619.0312499999995</v>
      </c>
      <c r="D28" s="107">
        <f>B28+C28</f>
        <v>2969.0312499999995</v>
      </c>
    </row>
    <row r="29" spans="1:53">
      <c r="A29" s="11" t="s">
        <v>1</v>
      </c>
      <c r="B29" s="4">
        <v>350</v>
      </c>
      <c r="C29" s="103">
        <f t="shared" ref="C29:C33" si="45">B13+$B$20</f>
        <v>1514.2762499999994</v>
      </c>
      <c r="D29" s="107">
        <f t="shared" ref="D29:D35" si="46">B29+C29</f>
        <v>1864.2762499999994</v>
      </c>
    </row>
    <row r="30" spans="1:53">
      <c r="A30" s="11" t="s">
        <v>2</v>
      </c>
      <c r="B30" s="4">
        <v>350</v>
      </c>
      <c r="C30" s="103">
        <f t="shared" si="45"/>
        <v>1361.8962499999996</v>
      </c>
      <c r="D30" s="107">
        <f t="shared" si="46"/>
        <v>1711.8962499999996</v>
      </c>
    </row>
    <row r="31" spans="1:53">
      <c r="A31" s="11" t="s">
        <v>3</v>
      </c>
      <c r="B31" s="4">
        <v>350</v>
      </c>
      <c r="C31" s="103">
        <f t="shared" si="45"/>
        <v>1285.7062499999995</v>
      </c>
      <c r="D31" s="107">
        <f t="shared" si="46"/>
        <v>1635.7062499999995</v>
      </c>
    </row>
    <row r="32" spans="1:53">
      <c r="A32" s="11" t="s">
        <v>4</v>
      </c>
      <c r="B32" s="4">
        <v>350</v>
      </c>
      <c r="C32" s="103">
        <f t="shared" si="45"/>
        <v>1399.9912499999996</v>
      </c>
      <c r="D32" s="107">
        <f t="shared" si="46"/>
        <v>1749.9912499999996</v>
      </c>
    </row>
    <row r="33" spans="1:4">
      <c r="A33" s="11" t="s">
        <v>5</v>
      </c>
      <c r="B33" s="4">
        <v>350</v>
      </c>
      <c r="C33" s="103">
        <f t="shared" si="45"/>
        <v>1361.8962499999996</v>
      </c>
      <c r="D33" s="107">
        <f t="shared" si="46"/>
        <v>1711.8962499999996</v>
      </c>
    </row>
    <row r="34" spans="1:4">
      <c r="A34" s="11" t="s">
        <v>35</v>
      </c>
      <c r="B34" s="4">
        <v>350</v>
      </c>
      <c r="C34" s="103">
        <f>B20</f>
        <v>1057.1362499999996</v>
      </c>
      <c r="D34" s="107">
        <f t="shared" si="46"/>
        <v>1407.1362499999996</v>
      </c>
    </row>
    <row r="35" spans="1:4" ht="15" thickBot="1">
      <c r="A35" s="16" t="s">
        <v>36</v>
      </c>
      <c r="B35" s="17">
        <v>350</v>
      </c>
      <c r="C35" s="110">
        <f>B20</f>
        <v>1057.1362499999996</v>
      </c>
      <c r="D35" s="108">
        <f t="shared" si="46"/>
        <v>1407.1362499999996</v>
      </c>
    </row>
  </sheetData>
  <mergeCells count="8">
    <mergeCell ref="AU1:BA1"/>
    <mergeCell ref="A26:D26"/>
    <mergeCell ref="E1:K1"/>
    <mergeCell ref="L1:R1"/>
    <mergeCell ref="S1:Y1"/>
    <mergeCell ref="Z1:AF1"/>
    <mergeCell ref="AG1:AM1"/>
    <mergeCell ref="AN1:AT1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29DA-FA45-4D54-8A31-FE1338AF27A9}">
  <sheetPr codeName="Sheet4"/>
  <dimension ref="A1:BA36"/>
  <sheetViews>
    <sheetView topLeftCell="A14" workbookViewId="0">
      <pane xSplit="1" topLeftCell="B1" activePane="topRight" state="frozen"/>
      <selection pane="topRight" activeCell="A29" sqref="A29:A36"/>
    </sheetView>
  </sheetViews>
  <sheetFormatPr defaultRowHeight="14.4"/>
  <cols>
    <col min="1" max="2" width="25" customWidth="1"/>
    <col min="3" max="53" width="10.33203125" bestFit="1" customWidth="1"/>
  </cols>
  <sheetData>
    <row r="1" spans="1:53">
      <c r="A1" s="13"/>
      <c r="B1" s="13"/>
      <c r="C1" s="86" t="s">
        <v>10</v>
      </c>
      <c r="D1" s="90"/>
      <c r="E1" s="88" t="s">
        <v>7</v>
      </c>
      <c r="F1" s="89"/>
      <c r="G1" s="89"/>
      <c r="H1" s="89"/>
      <c r="I1" s="89"/>
      <c r="J1" s="89"/>
      <c r="K1" s="91"/>
      <c r="L1" s="92" t="s">
        <v>8</v>
      </c>
      <c r="M1" s="89"/>
      <c r="N1" s="89"/>
      <c r="O1" s="89"/>
      <c r="P1" s="89"/>
      <c r="Q1" s="89"/>
      <c r="R1" s="91"/>
      <c r="S1" s="88" t="s">
        <v>9</v>
      </c>
      <c r="T1" s="89"/>
      <c r="U1" s="89"/>
      <c r="V1" s="89"/>
      <c r="W1" s="89"/>
      <c r="X1" s="89"/>
      <c r="Y1" s="89"/>
      <c r="Z1" s="88" t="s">
        <v>27</v>
      </c>
      <c r="AA1" s="89"/>
      <c r="AB1" s="89"/>
      <c r="AC1" s="89"/>
      <c r="AD1" s="89"/>
      <c r="AE1" s="89"/>
      <c r="AF1" s="89"/>
      <c r="AG1" s="88" t="s">
        <v>28</v>
      </c>
      <c r="AH1" s="89"/>
      <c r="AI1" s="89"/>
      <c r="AJ1" s="89"/>
      <c r="AK1" s="89"/>
      <c r="AL1" s="89"/>
      <c r="AM1" s="89"/>
      <c r="AN1" s="88" t="s">
        <v>29</v>
      </c>
      <c r="AO1" s="89"/>
      <c r="AP1" s="89"/>
      <c r="AQ1" s="89"/>
      <c r="AR1" s="89"/>
      <c r="AS1" s="89"/>
      <c r="AT1" s="89"/>
      <c r="AU1" s="88" t="s">
        <v>30</v>
      </c>
      <c r="AV1" s="89"/>
      <c r="AW1" s="89"/>
      <c r="AX1" s="89"/>
      <c r="AY1" s="89"/>
      <c r="AZ1" s="89"/>
      <c r="BA1" s="89"/>
    </row>
    <row r="2" spans="1:53">
      <c r="A2" s="11"/>
      <c r="B2" s="11"/>
      <c r="C2" s="30">
        <v>44522</v>
      </c>
      <c r="D2" s="45">
        <v>44523</v>
      </c>
      <c r="E2" s="30">
        <v>44524</v>
      </c>
      <c r="F2" s="31">
        <v>44525</v>
      </c>
      <c r="G2" s="31">
        <v>44526</v>
      </c>
      <c r="H2" s="31">
        <v>44527</v>
      </c>
      <c r="I2" s="31">
        <v>44528</v>
      </c>
      <c r="J2" s="31">
        <v>44529</v>
      </c>
      <c r="K2" s="45">
        <v>44530</v>
      </c>
      <c r="L2" s="40">
        <v>44531</v>
      </c>
      <c r="M2" s="31">
        <v>44532</v>
      </c>
      <c r="N2" s="31">
        <v>44533</v>
      </c>
      <c r="O2" s="31">
        <v>44534</v>
      </c>
      <c r="P2" s="31">
        <v>44535</v>
      </c>
      <c r="Q2" s="31">
        <v>44536</v>
      </c>
      <c r="R2" s="45">
        <v>44537</v>
      </c>
      <c r="S2" s="40">
        <v>44538</v>
      </c>
      <c r="T2" s="31">
        <v>44539</v>
      </c>
      <c r="U2" s="31">
        <v>44540</v>
      </c>
      <c r="V2" s="31">
        <v>44541</v>
      </c>
      <c r="W2" s="31">
        <v>44542</v>
      </c>
      <c r="X2" s="31">
        <v>44543</v>
      </c>
      <c r="Y2" s="31">
        <v>44544</v>
      </c>
      <c r="Z2" s="31">
        <v>44545</v>
      </c>
      <c r="AA2" s="31">
        <v>44546</v>
      </c>
      <c r="AB2" s="31">
        <v>44547</v>
      </c>
      <c r="AC2" s="31">
        <v>44548</v>
      </c>
      <c r="AD2" s="31">
        <v>44549</v>
      </c>
      <c r="AE2" s="31">
        <v>44550</v>
      </c>
      <c r="AF2" s="31">
        <v>44551</v>
      </c>
      <c r="AG2" s="31">
        <v>44552</v>
      </c>
      <c r="AH2" s="31">
        <v>44553</v>
      </c>
      <c r="AI2" s="31">
        <v>44554</v>
      </c>
      <c r="AJ2" s="31">
        <v>44555</v>
      </c>
      <c r="AK2" s="31">
        <v>44556</v>
      </c>
      <c r="AL2" s="31">
        <v>44557</v>
      </c>
      <c r="AM2" s="31">
        <v>44558</v>
      </c>
      <c r="AN2" s="31">
        <v>44559</v>
      </c>
      <c r="AO2" s="31">
        <v>44560</v>
      </c>
      <c r="AP2" s="31">
        <v>44561</v>
      </c>
      <c r="AQ2" s="31">
        <v>44562</v>
      </c>
      <c r="AR2" s="31">
        <v>44563</v>
      </c>
      <c r="AS2" s="31">
        <v>44564</v>
      </c>
      <c r="AT2" s="31">
        <v>44565</v>
      </c>
      <c r="AU2" s="31">
        <v>44566</v>
      </c>
      <c r="AV2" s="31">
        <v>44567</v>
      </c>
      <c r="AW2" s="31">
        <v>44568</v>
      </c>
      <c r="AX2" s="31">
        <v>44569</v>
      </c>
      <c r="AY2" s="31">
        <v>44570</v>
      </c>
      <c r="AZ2" s="31">
        <v>44571</v>
      </c>
      <c r="BA2" s="31">
        <v>44572</v>
      </c>
    </row>
    <row r="3" spans="1:53">
      <c r="A3" s="11" t="s">
        <v>0</v>
      </c>
      <c r="B3" s="8"/>
      <c r="C3" s="4"/>
      <c r="D3" s="4"/>
      <c r="E3" s="4"/>
      <c r="F3" s="4"/>
      <c r="G3" s="4"/>
      <c r="H3" s="4"/>
      <c r="I3" s="4"/>
      <c r="J3" s="4"/>
      <c r="K3" s="4"/>
      <c r="L3" s="4">
        <v>1</v>
      </c>
      <c r="M3" s="4"/>
      <c r="N3" s="4"/>
      <c r="O3" s="4"/>
      <c r="P3" s="4"/>
      <c r="Q3" s="4">
        <v>1</v>
      </c>
      <c r="R3" s="4"/>
      <c r="S3" s="4">
        <v>1</v>
      </c>
      <c r="T3" s="4"/>
      <c r="U3" s="4">
        <v>1</v>
      </c>
      <c r="V3" s="4"/>
      <c r="W3" s="4"/>
      <c r="X3" s="4"/>
      <c r="Y3" s="4"/>
      <c r="Z3" s="12"/>
      <c r="AA3">
        <v>1</v>
      </c>
      <c r="AH3">
        <v>1</v>
      </c>
      <c r="AQ3">
        <v>1</v>
      </c>
      <c r="AV3">
        <v>1</v>
      </c>
    </row>
    <row r="4" spans="1:53">
      <c r="A4" s="11" t="s">
        <v>1</v>
      </c>
      <c r="B4" s="8"/>
      <c r="C4" s="4"/>
      <c r="D4" s="4"/>
      <c r="E4" s="4"/>
      <c r="F4" s="4"/>
      <c r="G4" s="4"/>
      <c r="H4" s="4"/>
      <c r="I4" s="4">
        <v>1</v>
      </c>
      <c r="J4" s="4"/>
      <c r="K4" s="4"/>
      <c r="L4" s="4"/>
      <c r="M4" s="4"/>
      <c r="N4" s="4"/>
      <c r="O4" s="4"/>
      <c r="P4" s="4"/>
      <c r="Q4" s="4"/>
      <c r="R4" s="4"/>
      <c r="S4" s="4">
        <v>1</v>
      </c>
      <c r="T4" s="4">
        <v>1</v>
      </c>
      <c r="U4" s="4"/>
      <c r="V4" s="4">
        <v>1</v>
      </c>
      <c r="W4" s="4"/>
      <c r="X4" s="4"/>
      <c r="Y4" s="4"/>
      <c r="Z4" s="12">
        <v>1</v>
      </c>
      <c r="AA4">
        <v>1</v>
      </c>
      <c r="AC4">
        <v>1</v>
      </c>
      <c r="AD4">
        <v>1</v>
      </c>
      <c r="AE4">
        <v>1</v>
      </c>
      <c r="AP4">
        <v>1</v>
      </c>
      <c r="AR4">
        <v>1</v>
      </c>
      <c r="BA4">
        <v>1</v>
      </c>
    </row>
    <row r="5" spans="1:53">
      <c r="A5" s="15" t="s">
        <v>2</v>
      </c>
      <c r="B5" s="11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2"/>
    </row>
    <row r="6" spans="1:53">
      <c r="A6" s="11" t="s">
        <v>3</v>
      </c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1</v>
      </c>
      <c r="Q6" s="4"/>
      <c r="R6" s="4"/>
      <c r="S6" s="4"/>
      <c r="T6" s="4">
        <v>1</v>
      </c>
      <c r="U6" s="4"/>
      <c r="V6" s="4">
        <v>1</v>
      </c>
      <c r="W6" s="4"/>
      <c r="X6" s="4"/>
      <c r="Y6" s="4"/>
      <c r="Z6" s="12"/>
      <c r="AD6">
        <v>1</v>
      </c>
      <c r="AR6">
        <v>1</v>
      </c>
    </row>
    <row r="7" spans="1:53">
      <c r="A7" s="11" t="s">
        <v>4</v>
      </c>
      <c r="B7" s="8"/>
      <c r="C7" s="4"/>
      <c r="D7" s="4"/>
      <c r="E7" s="4"/>
      <c r="F7" s="4"/>
      <c r="G7" s="4"/>
      <c r="H7" s="4"/>
      <c r="I7" s="4"/>
      <c r="J7" s="4">
        <v>1</v>
      </c>
      <c r="K7" s="4">
        <v>1</v>
      </c>
      <c r="L7" s="4"/>
      <c r="M7" s="4"/>
      <c r="N7" s="4"/>
      <c r="O7" s="4"/>
      <c r="P7" s="4"/>
      <c r="Q7" s="4"/>
      <c r="R7" s="4">
        <v>1</v>
      </c>
      <c r="S7" s="4"/>
      <c r="T7" s="4"/>
      <c r="U7" s="4"/>
      <c r="V7" s="4"/>
      <c r="W7" s="4"/>
      <c r="X7" s="4"/>
      <c r="Y7" s="4"/>
      <c r="Z7" s="12">
        <v>1</v>
      </c>
    </row>
    <row r="8" spans="1:53" ht="15" thickBot="1">
      <c r="A8" s="16" t="s">
        <v>5</v>
      </c>
      <c r="B8" s="11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2"/>
    </row>
    <row r="9" spans="1:53">
      <c r="A9" s="113" t="s">
        <v>36</v>
      </c>
      <c r="B9" s="117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2">
        <v>1</v>
      </c>
      <c r="AB9">
        <v>1</v>
      </c>
      <c r="AE9">
        <v>1</v>
      </c>
    </row>
    <row r="10" spans="1:53">
      <c r="C10">
        <f>SUM(C3:C9)</f>
        <v>0</v>
      </c>
      <c r="D10">
        <f t="shared" ref="D10:BA10" si="0">SUM(D3:D9)</f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2</v>
      </c>
      <c r="T10">
        <f t="shared" si="0"/>
        <v>2</v>
      </c>
      <c r="U10">
        <f t="shared" si="0"/>
        <v>1</v>
      </c>
      <c r="V10">
        <f t="shared" si="0"/>
        <v>2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3</v>
      </c>
      <c r="AA10">
        <f t="shared" si="0"/>
        <v>2</v>
      </c>
      <c r="AB10">
        <f t="shared" si="0"/>
        <v>1</v>
      </c>
      <c r="AC10">
        <f t="shared" si="0"/>
        <v>1</v>
      </c>
      <c r="AD10">
        <f t="shared" si="0"/>
        <v>2</v>
      </c>
      <c r="AE10">
        <f t="shared" si="0"/>
        <v>2</v>
      </c>
      <c r="AF10">
        <f t="shared" si="0"/>
        <v>0</v>
      </c>
      <c r="AG10">
        <f t="shared" si="0"/>
        <v>0</v>
      </c>
      <c r="AH10">
        <f t="shared" si="0"/>
        <v>1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1</v>
      </c>
      <c r="AQ10">
        <f t="shared" si="0"/>
        <v>1</v>
      </c>
      <c r="AR10">
        <f t="shared" si="0"/>
        <v>2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1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1</v>
      </c>
    </row>
    <row r="11" spans="1:53" ht="15" thickBot="1">
      <c r="B11" t="s">
        <v>40</v>
      </c>
      <c r="C11">
        <v>228.57</v>
      </c>
      <c r="D11">
        <v>228.57</v>
      </c>
      <c r="E11">
        <v>228.57</v>
      </c>
      <c r="F11">
        <v>228.57</v>
      </c>
      <c r="G11">
        <v>228.57</v>
      </c>
      <c r="H11">
        <v>228.57</v>
      </c>
      <c r="I11">
        <v>228.57</v>
      </c>
      <c r="J11">
        <v>228.57</v>
      </c>
      <c r="K11">
        <v>228.57</v>
      </c>
      <c r="L11">
        <v>228.57</v>
      </c>
      <c r="M11">
        <v>228.57</v>
      </c>
      <c r="N11">
        <v>228.57</v>
      </c>
      <c r="O11">
        <v>228.57</v>
      </c>
      <c r="P11">
        <v>228.57</v>
      </c>
      <c r="Q11">
        <v>228.57</v>
      </c>
      <c r="R11">
        <v>228.57</v>
      </c>
      <c r="S11">
        <v>228.57</v>
      </c>
      <c r="T11">
        <v>228.57</v>
      </c>
      <c r="U11">
        <v>228.57</v>
      </c>
      <c r="V11">
        <v>228.57</v>
      </c>
      <c r="W11">
        <v>228.57</v>
      </c>
      <c r="X11">
        <v>228.57</v>
      </c>
      <c r="Y11">
        <v>228.57</v>
      </c>
      <c r="Z11">
        <v>228.57</v>
      </c>
      <c r="AA11">
        <v>228.57</v>
      </c>
      <c r="AB11">
        <v>228.57</v>
      </c>
      <c r="AC11">
        <v>228.57</v>
      </c>
      <c r="AD11">
        <v>228.57</v>
      </c>
      <c r="AE11">
        <v>228.57</v>
      </c>
      <c r="AF11">
        <v>228.57</v>
      </c>
      <c r="AG11">
        <v>228.57</v>
      </c>
      <c r="AH11">
        <v>228.57</v>
      </c>
      <c r="AI11">
        <v>228.57</v>
      </c>
      <c r="AJ11">
        <v>228.57</v>
      </c>
      <c r="AK11">
        <v>228.57</v>
      </c>
      <c r="AL11">
        <v>228.57</v>
      </c>
      <c r="AM11">
        <v>228.57</v>
      </c>
      <c r="AN11">
        <v>228.57</v>
      </c>
      <c r="AO11">
        <v>228.57</v>
      </c>
      <c r="AP11">
        <v>228.57</v>
      </c>
      <c r="AQ11">
        <v>228.57</v>
      </c>
      <c r="AR11">
        <v>228.57</v>
      </c>
      <c r="AS11">
        <v>228.57</v>
      </c>
      <c r="AT11">
        <v>228.57</v>
      </c>
      <c r="AU11">
        <v>228.57</v>
      </c>
      <c r="AV11">
        <v>228.57</v>
      </c>
      <c r="AW11">
        <v>228.57</v>
      </c>
      <c r="AX11">
        <v>228.57</v>
      </c>
      <c r="AY11">
        <v>228.57</v>
      </c>
      <c r="AZ11">
        <v>228.57</v>
      </c>
      <c r="BA11">
        <v>228.57</v>
      </c>
    </row>
    <row r="12" spans="1:53" ht="15" thickBot="1">
      <c r="A12" s="18" t="str">
        <f>A3</f>
        <v>drawks</v>
      </c>
      <c r="B12" s="42">
        <f>SUM(C12:BA12)</f>
        <v>1599.9899999999998</v>
      </c>
      <c r="C12" s="19">
        <f>IFERROR((C3/C$10)*C$11,0)</f>
        <v>0</v>
      </c>
      <c r="D12" s="19">
        <f t="shared" ref="D12:BA17" si="1">IFERROR((D3/D$10)*D$11,0)</f>
        <v>0</v>
      </c>
      <c r="E12" s="19">
        <f t="shared" si="1"/>
        <v>0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228.57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228.57</v>
      </c>
      <c r="R12" s="19">
        <f t="shared" si="1"/>
        <v>0</v>
      </c>
      <c r="S12" s="19">
        <f t="shared" si="1"/>
        <v>114.285</v>
      </c>
      <c r="T12" s="19">
        <f t="shared" si="1"/>
        <v>0</v>
      </c>
      <c r="U12" s="19">
        <f t="shared" si="1"/>
        <v>228.57</v>
      </c>
      <c r="V12" s="19">
        <f t="shared" si="1"/>
        <v>0</v>
      </c>
      <c r="W12" s="19">
        <f t="shared" si="1"/>
        <v>0</v>
      </c>
      <c r="X12" s="19">
        <f t="shared" si="1"/>
        <v>0</v>
      </c>
      <c r="Y12" s="19">
        <f t="shared" si="1"/>
        <v>0</v>
      </c>
      <c r="Z12" s="19">
        <f t="shared" si="1"/>
        <v>0</v>
      </c>
      <c r="AA12" s="19">
        <f t="shared" si="1"/>
        <v>114.285</v>
      </c>
      <c r="AB12" s="19">
        <f t="shared" si="1"/>
        <v>0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  <c r="AG12" s="19">
        <f t="shared" si="1"/>
        <v>0</v>
      </c>
      <c r="AH12" s="19">
        <f t="shared" si="1"/>
        <v>228.57</v>
      </c>
      <c r="AI12" s="19">
        <f t="shared" si="1"/>
        <v>0</v>
      </c>
      <c r="AJ12" s="19">
        <f t="shared" si="1"/>
        <v>0</v>
      </c>
      <c r="AK12" s="19">
        <f t="shared" si="1"/>
        <v>0</v>
      </c>
      <c r="AL12" s="19">
        <f t="shared" si="1"/>
        <v>0</v>
      </c>
      <c r="AM12" s="19">
        <f t="shared" si="1"/>
        <v>0</v>
      </c>
      <c r="AN12" s="19">
        <f t="shared" si="1"/>
        <v>0</v>
      </c>
      <c r="AO12" s="19">
        <f t="shared" si="1"/>
        <v>0</v>
      </c>
      <c r="AP12" s="19">
        <f t="shared" si="1"/>
        <v>0</v>
      </c>
      <c r="AQ12" s="19">
        <f t="shared" si="1"/>
        <v>228.57</v>
      </c>
      <c r="AR12" s="19">
        <f t="shared" si="1"/>
        <v>0</v>
      </c>
      <c r="AS12" s="19">
        <f t="shared" si="1"/>
        <v>0</v>
      </c>
      <c r="AT12" s="19">
        <f t="shared" si="1"/>
        <v>0</v>
      </c>
      <c r="AU12" s="19">
        <f t="shared" si="1"/>
        <v>0</v>
      </c>
      <c r="AV12" s="19">
        <f t="shared" si="1"/>
        <v>228.57</v>
      </c>
      <c r="AW12" s="19">
        <f t="shared" si="1"/>
        <v>0</v>
      </c>
      <c r="AX12" s="19">
        <f t="shared" si="1"/>
        <v>0</v>
      </c>
      <c r="AY12" s="19">
        <f t="shared" si="1"/>
        <v>0</v>
      </c>
      <c r="AZ12" s="19">
        <f t="shared" si="1"/>
        <v>0</v>
      </c>
      <c r="BA12" s="19">
        <f t="shared" si="1"/>
        <v>0</v>
      </c>
    </row>
    <row r="13" spans="1:53" ht="15" thickBot="1">
      <c r="A13" s="22" t="str">
        <f>A4</f>
        <v>Jack Lin</v>
      </c>
      <c r="B13" s="42">
        <f t="shared" ref="B13:B20" si="2">SUM(C13:BA13)</f>
        <v>1790.4650000000001</v>
      </c>
      <c r="C13" s="19">
        <f t="shared" ref="C13:R18" si="3">IFERROR((C4/C$10)*C$11,0)</f>
        <v>0</v>
      </c>
      <c r="D13" s="19">
        <f t="shared" si="3"/>
        <v>0</v>
      </c>
      <c r="E13" s="19">
        <f t="shared" si="3"/>
        <v>0</v>
      </c>
      <c r="F13" s="19">
        <f t="shared" si="3"/>
        <v>0</v>
      </c>
      <c r="G13" s="19">
        <f t="shared" si="3"/>
        <v>0</v>
      </c>
      <c r="H13" s="19">
        <f t="shared" si="3"/>
        <v>0</v>
      </c>
      <c r="I13" s="19">
        <f t="shared" si="3"/>
        <v>228.57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  <c r="R13" s="19">
        <f t="shared" si="3"/>
        <v>0</v>
      </c>
      <c r="S13" s="19">
        <f t="shared" si="1"/>
        <v>114.285</v>
      </c>
      <c r="T13" s="19">
        <f t="shared" si="1"/>
        <v>114.285</v>
      </c>
      <c r="U13" s="19">
        <f t="shared" si="1"/>
        <v>0</v>
      </c>
      <c r="V13" s="19">
        <f t="shared" si="1"/>
        <v>114.285</v>
      </c>
      <c r="W13" s="19">
        <f t="shared" si="1"/>
        <v>0</v>
      </c>
      <c r="X13" s="19">
        <f t="shared" si="1"/>
        <v>0</v>
      </c>
      <c r="Y13" s="19">
        <f t="shared" si="1"/>
        <v>0</v>
      </c>
      <c r="Z13" s="19">
        <f t="shared" si="1"/>
        <v>76.19</v>
      </c>
      <c r="AA13" s="19">
        <f t="shared" si="1"/>
        <v>114.285</v>
      </c>
      <c r="AB13" s="19">
        <f t="shared" si="1"/>
        <v>0</v>
      </c>
      <c r="AC13" s="19">
        <f t="shared" si="1"/>
        <v>228.57</v>
      </c>
      <c r="AD13" s="19">
        <f t="shared" si="1"/>
        <v>114.285</v>
      </c>
      <c r="AE13" s="19">
        <f t="shared" si="1"/>
        <v>114.285</v>
      </c>
      <c r="AF13" s="19">
        <f t="shared" si="1"/>
        <v>0</v>
      </c>
      <c r="AG13" s="19">
        <f t="shared" si="1"/>
        <v>0</v>
      </c>
      <c r="AH13" s="19">
        <f t="shared" si="1"/>
        <v>0</v>
      </c>
      <c r="AI13" s="19">
        <f t="shared" si="1"/>
        <v>0</v>
      </c>
      <c r="AJ13" s="19">
        <f t="shared" si="1"/>
        <v>0</v>
      </c>
      <c r="AK13" s="19">
        <f t="shared" si="1"/>
        <v>0</v>
      </c>
      <c r="AL13" s="19">
        <f t="shared" si="1"/>
        <v>0</v>
      </c>
      <c r="AM13" s="19">
        <f t="shared" si="1"/>
        <v>0</v>
      </c>
      <c r="AN13" s="19">
        <f t="shared" si="1"/>
        <v>0</v>
      </c>
      <c r="AO13" s="19">
        <f t="shared" si="1"/>
        <v>0</v>
      </c>
      <c r="AP13" s="19">
        <f t="shared" si="1"/>
        <v>228.57</v>
      </c>
      <c r="AQ13" s="19">
        <f t="shared" si="1"/>
        <v>0</v>
      </c>
      <c r="AR13" s="19">
        <f t="shared" si="1"/>
        <v>114.285</v>
      </c>
      <c r="AS13" s="19">
        <f t="shared" si="1"/>
        <v>0</v>
      </c>
      <c r="AT13" s="19">
        <f t="shared" si="1"/>
        <v>0</v>
      </c>
      <c r="AU13" s="19">
        <f t="shared" si="1"/>
        <v>0</v>
      </c>
      <c r="AV13" s="19">
        <f t="shared" si="1"/>
        <v>0</v>
      </c>
      <c r="AW13" s="19">
        <f t="shared" si="1"/>
        <v>0</v>
      </c>
      <c r="AX13" s="19">
        <f t="shared" si="1"/>
        <v>0</v>
      </c>
      <c r="AY13" s="19">
        <f t="shared" si="1"/>
        <v>0</v>
      </c>
      <c r="AZ13" s="19">
        <f t="shared" si="1"/>
        <v>0</v>
      </c>
      <c r="BA13" s="19">
        <f t="shared" si="1"/>
        <v>228.57</v>
      </c>
    </row>
    <row r="14" spans="1:53" ht="15" thickBot="1">
      <c r="A14" s="22" t="str">
        <f>A5</f>
        <v>Wade | The Passive Trust</v>
      </c>
      <c r="B14" s="42">
        <f t="shared" si="2"/>
        <v>0</v>
      </c>
      <c r="C14" s="19">
        <f t="shared" si="3"/>
        <v>0</v>
      </c>
      <c r="D14" s="19">
        <f t="shared" si="1"/>
        <v>0</v>
      </c>
      <c r="E14" s="19">
        <f t="shared" si="1"/>
        <v>0</v>
      </c>
      <c r="F14" s="19">
        <f t="shared" si="1"/>
        <v>0</v>
      </c>
      <c r="G14" s="19">
        <f t="shared" si="1"/>
        <v>0</v>
      </c>
      <c r="H14" s="19">
        <f t="shared" si="1"/>
        <v>0</v>
      </c>
      <c r="I14" s="19">
        <f t="shared" si="1"/>
        <v>0</v>
      </c>
      <c r="J14" s="19">
        <f t="shared" si="1"/>
        <v>0</v>
      </c>
      <c r="K14" s="19">
        <f t="shared" si="1"/>
        <v>0</v>
      </c>
      <c r="L14" s="19">
        <f t="shared" si="1"/>
        <v>0</v>
      </c>
      <c r="M14" s="19">
        <f t="shared" si="1"/>
        <v>0</v>
      </c>
      <c r="N14" s="19">
        <f t="shared" si="1"/>
        <v>0</v>
      </c>
      <c r="O14" s="19">
        <f t="shared" si="1"/>
        <v>0</v>
      </c>
      <c r="P14" s="19">
        <f t="shared" si="1"/>
        <v>0</v>
      </c>
      <c r="Q14" s="19">
        <f t="shared" si="1"/>
        <v>0</v>
      </c>
      <c r="R14" s="19">
        <f t="shared" si="1"/>
        <v>0</v>
      </c>
      <c r="S14" s="19">
        <f t="shared" si="1"/>
        <v>0</v>
      </c>
      <c r="T14" s="19">
        <f t="shared" si="1"/>
        <v>0</v>
      </c>
      <c r="U14" s="19">
        <f t="shared" si="1"/>
        <v>0</v>
      </c>
      <c r="V14" s="19">
        <f t="shared" si="1"/>
        <v>0</v>
      </c>
      <c r="W14" s="19">
        <f t="shared" si="1"/>
        <v>0</v>
      </c>
      <c r="X14" s="19">
        <f t="shared" si="1"/>
        <v>0</v>
      </c>
      <c r="Y14" s="19">
        <f t="shared" si="1"/>
        <v>0</v>
      </c>
      <c r="Z14" s="19">
        <f t="shared" si="1"/>
        <v>0</v>
      </c>
      <c r="AA14" s="19">
        <f t="shared" si="1"/>
        <v>0</v>
      </c>
      <c r="AB14" s="19">
        <f t="shared" si="1"/>
        <v>0</v>
      </c>
      <c r="AC14" s="19">
        <f t="shared" si="1"/>
        <v>0</v>
      </c>
      <c r="AD14" s="19">
        <f t="shared" si="1"/>
        <v>0</v>
      </c>
      <c r="AE14" s="19">
        <f t="shared" si="1"/>
        <v>0</v>
      </c>
      <c r="AF14" s="19">
        <f t="shared" si="1"/>
        <v>0</v>
      </c>
      <c r="AG14" s="19">
        <f t="shared" si="1"/>
        <v>0</v>
      </c>
      <c r="AH14" s="19">
        <f t="shared" si="1"/>
        <v>0</v>
      </c>
      <c r="AI14" s="19">
        <f t="shared" si="1"/>
        <v>0</v>
      </c>
      <c r="AJ14" s="19">
        <f t="shared" si="1"/>
        <v>0</v>
      </c>
      <c r="AK14" s="19">
        <f t="shared" si="1"/>
        <v>0</v>
      </c>
      <c r="AL14" s="19">
        <f t="shared" si="1"/>
        <v>0</v>
      </c>
      <c r="AM14" s="19">
        <f t="shared" si="1"/>
        <v>0</v>
      </c>
      <c r="AN14" s="19">
        <f t="shared" si="1"/>
        <v>0</v>
      </c>
      <c r="AO14" s="19">
        <f t="shared" si="1"/>
        <v>0</v>
      </c>
      <c r="AP14" s="19">
        <f t="shared" si="1"/>
        <v>0</v>
      </c>
      <c r="AQ14" s="19">
        <f t="shared" si="1"/>
        <v>0</v>
      </c>
      <c r="AR14" s="19">
        <f t="shared" si="1"/>
        <v>0</v>
      </c>
      <c r="AS14" s="19">
        <f t="shared" si="1"/>
        <v>0</v>
      </c>
      <c r="AT14" s="19">
        <f t="shared" si="1"/>
        <v>0</v>
      </c>
      <c r="AU14" s="19">
        <f t="shared" si="1"/>
        <v>0</v>
      </c>
      <c r="AV14" s="19">
        <f t="shared" si="1"/>
        <v>0</v>
      </c>
      <c r="AW14" s="19">
        <f t="shared" si="1"/>
        <v>0</v>
      </c>
      <c r="AX14" s="19">
        <f t="shared" si="1"/>
        <v>0</v>
      </c>
      <c r="AY14" s="19">
        <f t="shared" si="1"/>
        <v>0</v>
      </c>
      <c r="AZ14" s="19">
        <f t="shared" si="1"/>
        <v>0</v>
      </c>
      <c r="BA14" s="19">
        <f t="shared" si="1"/>
        <v>0</v>
      </c>
    </row>
    <row r="15" spans="1:53" ht="15" thickBot="1">
      <c r="A15" s="22" t="str">
        <f>A6</f>
        <v>Saturn</v>
      </c>
      <c r="B15" s="42">
        <f t="shared" si="2"/>
        <v>685.70999999999992</v>
      </c>
      <c r="C15" s="19">
        <f t="shared" si="3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19">
        <f t="shared" si="1"/>
        <v>0</v>
      </c>
      <c r="I15" s="19">
        <f t="shared" si="1"/>
        <v>0</v>
      </c>
      <c r="J15" s="19">
        <f t="shared" si="1"/>
        <v>0</v>
      </c>
      <c r="K15" s="19">
        <f t="shared" si="1"/>
        <v>0</v>
      </c>
      <c r="L15" s="19">
        <f t="shared" si="1"/>
        <v>0</v>
      </c>
      <c r="M15" s="19">
        <f t="shared" si="1"/>
        <v>0</v>
      </c>
      <c r="N15" s="19">
        <f t="shared" si="1"/>
        <v>0</v>
      </c>
      <c r="O15" s="19">
        <f t="shared" si="1"/>
        <v>0</v>
      </c>
      <c r="P15" s="19">
        <f t="shared" si="1"/>
        <v>228.57</v>
      </c>
      <c r="Q15" s="19">
        <f t="shared" si="1"/>
        <v>0</v>
      </c>
      <c r="R15" s="19">
        <f t="shared" si="1"/>
        <v>0</v>
      </c>
      <c r="S15" s="19">
        <f t="shared" si="1"/>
        <v>0</v>
      </c>
      <c r="T15" s="19">
        <f t="shared" si="1"/>
        <v>114.285</v>
      </c>
      <c r="U15" s="19">
        <f t="shared" si="1"/>
        <v>0</v>
      </c>
      <c r="V15" s="19">
        <f t="shared" si="1"/>
        <v>114.285</v>
      </c>
      <c r="W15" s="19">
        <f t="shared" si="1"/>
        <v>0</v>
      </c>
      <c r="X15" s="19">
        <f t="shared" si="1"/>
        <v>0</v>
      </c>
      <c r="Y15" s="19">
        <f t="shared" si="1"/>
        <v>0</v>
      </c>
      <c r="Z15" s="19">
        <f t="shared" si="1"/>
        <v>0</v>
      </c>
      <c r="AA15" s="19">
        <f t="shared" si="1"/>
        <v>0</v>
      </c>
      <c r="AB15" s="19">
        <f t="shared" si="1"/>
        <v>0</v>
      </c>
      <c r="AC15" s="19">
        <f t="shared" si="1"/>
        <v>0</v>
      </c>
      <c r="AD15" s="19">
        <f t="shared" si="1"/>
        <v>114.285</v>
      </c>
      <c r="AE15" s="19">
        <f t="shared" si="1"/>
        <v>0</v>
      </c>
      <c r="AF15" s="19">
        <f t="shared" si="1"/>
        <v>0</v>
      </c>
      <c r="AG15" s="19">
        <f t="shared" si="1"/>
        <v>0</v>
      </c>
      <c r="AH15" s="19">
        <f t="shared" si="1"/>
        <v>0</v>
      </c>
      <c r="AI15" s="19">
        <f t="shared" si="1"/>
        <v>0</v>
      </c>
      <c r="AJ15" s="19">
        <f t="shared" si="1"/>
        <v>0</v>
      </c>
      <c r="AK15" s="19">
        <f t="shared" si="1"/>
        <v>0</v>
      </c>
      <c r="AL15" s="19">
        <f t="shared" si="1"/>
        <v>0</v>
      </c>
      <c r="AM15" s="19">
        <f t="shared" si="1"/>
        <v>0</v>
      </c>
      <c r="AN15" s="19">
        <f t="shared" si="1"/>
        <v>0</v>
      </c>
      <c r="AO15" s="19">
        <f t="shared" si="1"/>
        <v>0</v>
      </c>
      <c r="AP15" s="19">
        <f t="shared" si="1"/>
        <v>0</v>
      </c>
      <c r="AQ15" s="19">
        <f t="shared" si="1"/>
        <v>0</v>
      </c>
      <c r="AR15" s="19">
        <f t="shared" si="1"/>
        <v>114.285</v>
      </c>
      <c r="AS15" s="19">
        <f t="shared" si="1"/>
        <v>0</v>
      </c>
      <c r="AT15" s="19">
        <f t="shared" si="1"/>
        <v>0</v>
      </c>
      <c r="AU15" s="19">
        <f t="shared" si="1"/>
        <v>0</v>
      </c>
      <c r="AV15" s="19">
        <f t="shared" si="1"/>
        <v>0</v>
      </c>
      <c r="AW15" s="19">
        <f t="shared" si="1"/>
        <v>0</v>
      </c>
      <c r="AX15" s="19">
        <f t="shared" si="1"/>
        <v>0</v>
      </c>
      <c r="AY15" s="19">
        <f t="shared" si="1"/>
        <v>0</v>
      </c>
      <c r="AZ15" s="19">
        <f t="shared" si="1"/>
        <v>0</v>
      </c>
      <c r="BA15" s="19">
        <f t="shared" si="1"/>
        <v>0</v>
      </c>
    </row>
    <row r="16" spans="1:53" ht="15" thickBot="1">
      <c r="A16" s="22" t="str">
        <f>A7</f>
        <v>_jt_</v>
      </c>
      <c r="B16" s="42">
        <f t="shared" si="2"/>
        <v>761.90000000000009</v>
      </c>
      <c r="C16" s="19">
        <f t="shared" si="3"/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228.57</v>
      </c>
      <c r="K16" s="19">
        <f t="shared" si="1"/>
        <v>228.57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19">
        <f t="shared" si="1"/>
        <v>0</v>
      </c>
      <c r="P16" s="19">
        <f t="shared" si="1"/>
        <v>0</v>
      </c>
      <c r="Q16" s="19">
        <f t="shared" si="1"/>
        <v>0</v>
      </c>
      <c r="R16" s="19">
        <f t="shared" si="1"/>
        <v>228.57</v>
      </c>
      <c r="S16" s="19">
        <f t="shared" si="1"/>
        <v>0</v>
      </c>
      <c r="T16" s="19">
        <f t="shared" si="1"/>
        <v>0</v>
      </c>
      <c r="U16" s="19">
        <f t="shared" si="1"/>
        <v>0</v>
      </c>
      <c r="V16" s="19">
        <f t="shared" si="1"/>
        <v>0</v>
      </c>
      <c r="W16" s="19">
        <f t="shared" si="1"/>
        <v>0</v>
      </c>
      <c r="X16" s="19">
        <f t="shared" si="1"/>
        <v>0</v>
      </c>
      <c r="Y16" s="19">
        <f t="shared" si="1"/>
        <v>0</v>
      </c>
      <c r="Z16" s="19">
        <f t="shared" si="1"/>
        <v>76.19</v>
      </c>
      <c r="AA16" s="19">
        <f t="shared" si="1"/>
        <v>0</v>
      </c>
      <c r="AB16" s="19">
        <f t="shared" si="1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9">
        <f t="shared" si="1"/>
        <v>0</v>
      </c>
      <c r="AG16" s="19">
        <f t="shared" si="1"/>
        <v>0</v>
      </c>
      <c r="AH16" s="19">
        <f t="shared" si="1"/>
        <v>0</v>
      </c>
      <c r="AI16" s="19">
        <f t="shared" si="1"/>
        <v>0</v>
      </c>
      <c r="AJ16" s="19">
        <f t="shared" si="1"/>
        <v>0</v>
      </c>
      <c r="AK16" s="19">
        <f t="shared" si="1"/>
        <v>0</v>
      </c>
      <c r="AL16" s="19">
        <f t="shared" si="1"/>
        <v>0</v>
      </c>
      <c r="AM16" s="19">
        <f t="shared" si="1"/>
        <v>0</v>
      </c>
      <c r="AN16" s="19">
        <f t="shared" si="1"/>
        <v>0</v>
      </c>
      <c r="AO16" s="19">
        <f t="shared" si="1"/>
        <v>0</v>
      </c>
      <c r="AP16" s="19">
        <f t="shared" si="1"/>
        <v>0</v>
      </c>
      <c r="AQ16" s="19">
        <f t="shared" si="1"/>
        <v>0</v>
      </c>
      <c r="AR16" s="19">
        <f t="shared" si="1"/>
        <v>0</v>
      </c>
      <c r="AS16" s="19">
        <f t="shared" si="1"/>
        <v>0</v>
      </c>
      <c r="AT16" s="19">
        <f t="shared" si="1"/>
        <v>0</v>
      </c>
      <c r="AU16" s="19">
        <f t="shared" si="1"/>
        <v>0</v>
      </c>
      <c r="AV16" s="19">
        <f t="shared" si="1"/>
        <v>0</v>
      </c>
      <c r="AW16" s="19">
        <f t="shared" si="1"/>
        <v>0</v>
      </c>
      <c r="AX16" s="19">
        <f t="shared" si="1"/>
        <v>0</v>
      </c>
      <c r="AY16" s="19">
        <f t="shared" si="1"/>
        <v>0</v>
      </c>
      <c r="AZ16" s="19">
        <f t="shared" si="1"/>
        <v>0</v>
      </c>
      <c r="BA16" s="19">
        <f t="shared" si="1"/>
        <v>0</v>
      </c>
    </row>
    <row r="17" spans="1:53" ht="15" thickBot="1">
      <c r="A17" s="22" t="str">
        <f>A8</f>
        <v>M0ot</v>
      </c>
      <c r="B17" s="42">
        <f t="shared" si="2"/>
        <v>0</v>
      </c>
      <c r="C17" s="19">
        <f t="shared" si="3"/>
        <v>0</v>
      </c>
      <c r="D17" s="19">
        <f t="shared" si="1"/>
        <v>0</v>
      </c>
      <c r="E17" s="19">
        <f t="shared" si="1"/>
        <v>0</v>
      </c>
      <c r="F17" s="19">
        <f t="shared" si="1"/>
        <v>0</v>
      </c>
      <c r="G17" s="19">
        <f t="shared" si="1"/>
        <v>0</v>
      </c>
      <c r="H17" s="19">
        <f t="shared" si="1"/>
        <v>0</v>
      </c>
      <c r="I17" s="19">
        <f t="shared" si="1"/>
        <v>0</v>
      </c>
      <c r="J17" s="19">
        <f t="shared" si="1"/>
        <v>0</v>
      </c>
      <c r="K17" s="19">
        <f t="shared" si="1"/>
        <v>0</v>
      </c>
      <c r="L17" s="19">
        <f t="shared" si="1"/>
        <v>0</v>
      </c>
      <c r="M17" s="19">
        <f t="shared" si="1"/>
        <v>0</v>
      </c>
      <c r="N17" s="19">
        <f t="shared" si="1"/>
        <v>0</v>
      </c>
      <c r="O17" s="19">
        <f t="shared" si="1"/>
        <v>0</v>
      </c>
      <c r="P17" s="19">
        <f t="shared" si="1"/>
        <v>0</v>
      </c>
      <c r="Q17" s="19">
        <f t="shared" si="1"/>
        <v>0</v>
      </c>
      <c r="R17" s="19">
        <f t="shared" si="1"/>
        <v>0</v>
      </c>
      <c r="S17" s="19">
        <f t="shared" si="1"/>
        <v>0</v>
      </c>
      <c r="T17" s="19">
        <f t="shared" si="1"/>
        <v>0</v>
      </c>
      <c r="U17" s="19">
        <f t="shared" si="1"/>
        <v>0</v>
      </c>
      <c r="V17" s="19">
        <f t="shared" si="1"/>
        <v>0</v>
      </c>
      <c r="W17" s="19">
        <f t="shared" si="1"/>
        <v>0</v>
      </c>
      <c r="X17" s="19">
        <f t="shared" ref="D17:BA18" si="4">IFERROR((X8/X$10)*X$11,0)</f>
        <v>0</v>
      </c>
      <c r="Y17" s="19">
        <f t="shared" si="4"/>
        <v>0</v>
      </c>
      <c r="Z17" s="19">
        <f t="shared" si="4"/>
        <v>0</v>
      </c>
      <c r="AA17" s="19">
        <f t="shared" si="4"/>
        <v>0</v>
      </c>
      <c r="AB17" s="19">
        <f t="shared" si="4"/>
        <v>0</v>
      </c>
      <c r="AC17" s="19">
        <f t="shared" si="4"/>
        <v>0</v>
      </c>
      <c r="AD17" s="19">
        <f t="shared" si="4"/>
        <v>0</v>
      </c>
      <c r="AE17" s="19">
        <f t="shared" si="4"/>
        <v>0</v>
      </c>
      <c r="AF17" s="19">
        <f t="shared" si="4"/>
        <v>0</v>
      </c>
      <c r="AG17" s="19">
        <f t="shared" si="4"/>
        <v>0</v>
      </c>
      <c r="AH17" s="19">
        <f t="shared" si="4"/>
        <v>0</v>
      </c>
      <c r="AI17" s="19">
        <f t="shared" si="4"/>
        <v>0</v>
      </c>
      <c r="AJ17" s="19">
        <f t="shared" si="4"/>
        <v>0</v>
      </c>
      <c r="AK17" s="19">
        <f t="shared" si="4"/>
        <v>0</v>
      </c>
      <c r="AL17" s="19">
        <f t="shared" si="4"/>
        <v>0</v>
      </c>
      <c r="AM17" s="19">
        <f t="shared" si="4"/>
        <v>0</v>
      </c>
      <c r="AN17" s="19">
        <f t="shared" si="4"/>
        <v>0</v>
      </c>
      <c r="AO17" s="19">
        <f t="shared" si="4"/>
        <v>0</v>
      </c>
      <c r="AP17" s="19">
        <f t="shared" si="4"/>
        <v>0</v>
      </c>
      <c r="AQ17" s="19">
        <f t="shared" si="4"/>
        <v>0</v>
      </c>
      <c r="AR17" s="19">
        <f t="shared" si="4"/>
        <v>0</v>
      </c>
      <c r="AS17" s="19">
        <f t="shared" si="4"/>
        <v>0</v>
      </c>
      <c r="AT17" s="19">
        <f t="shared" si="4"/>
        <v>0</v>
      </c>
      <c r="AU17" s="19">
        <f t="shared" si="4"/>
        <v>0</v>
      </c>
      <c r="AV17" s="19">
        <f t="shared" si="4"/>
        <v>0</v>
      </c>
      <c r="AW17" s="19">
        <f t="shared" si="4"/>
        <v>0</v>
      </c>
      <c r="AX17" s="19">
        <f t="shared" si="4"/>
        <v>0</v>
      </c>
      <c r="AY17" s="19">
        <f t="shared" si="4"/>
        <v>0</v>
      </c>
      <c r="AZ17" s="19">
        <f t="shared" si="4"/>
        <v>0</v>
      </c>
      <c r="BA17" s="19">
        <f t="shared" si="4"/>
        <v>0</v>
      </c>
    </row>
    <row r="18" spans="1:53" ht="15" thickBot="1">
      <c r="A18" s="22" t="str">
        <f>A9</f>
        <v>nour_space</v>
      </c>
      <c r="B18" s="42">
        <f t="shared" si="2"/>
        <v>419.04499999999996</v>
      </c>
      <c r="C18" s="19">
        <f t="shared" si="3"/>
        <v>0</v>
      </c>
      <c r="D18" s="19">
        <f t="shared" si="4"/>
        <v>0</v>
      </c>
      <c r="E18" s="19">
        <f t="shared" si="4"/>
        <v>0</v>
      </c>
      <c r="F18" s="19">
        <f t="shared" si="4"/>
        <v>0</v>
      </c>
      <c r="G18" s="19">
        <f t="shared" si="4"/>
        <v>0</v>
      </c>
      <c r="H18" s="19">
        <f t="shared" si="4"/>
        <v>0</v>
      </c>
      <c r="I18" s="19">
        <f t="shared" si="4"/>
        <v>0</v>
      </c>
      <c r="J18" s="19">
        <f t="shared" si="4"/>
        <v>0</v>
      </c>
      <c r="K18" s="19">
        <f t="shared" si="4"/>
        <v>0</v>
      </c>
      <c r="L18" s="19">
        <f t="shared" si="4"/>
        <v>0</v>
      </c>
      <c r="M18" s="19">
        <f t="shared" si="4"/>
        <v>0</v>
      </c>
      <c r="N18" s="19">
        <f t="shared" si="4"/>
        <v>0</v>
      </c>
      <c r="O18" s="19">
        <f t="shared" si="4"/>
        <v>0</v>
      </c>
      <c r="P18" s="19">
        <f t="shared" si="4"/>
        <v>0</v>
      </c>
      <c r="Q18" s="19">
        <f t="shared" si="4"/>
        <v>0</v>
      </c>
      <c r="R18" s="19">
        <f t="shared" si="4"/>
        <v>0</v>
      </c>
      <c r="S18" s="19">
        <f t="shared" si="4"/>
        <v>0</v>
      </c>
      <c r="T18" s="19">
        <f t="shared" si="4"/>
        <v>0</v>
      </c>
      <c r="U18" s="19">
        <f t="shared" si="4"/>
        <v>0</v>
      </c>
      <c r="V18" s="19">
        <f t="shared" si="4"/>
        <v>0</v>
      </c>
      <c r="W18" s="19">
        <f t="shared" si="4"/>
        <v>0</v>
      </c>
      <c r="X18" s="19">
        <f t="shared" si="4"/>
        <v>0</v>
      </c>
      <c r="Y18" s="19">
        <f t="shared" si="4"/>
        <v>0</v>
      </c>
      <c r="Z18" s="19">
        <f t="shared" si="4"/>
        <v>76.19</v>
      </c>
      <c r="AA18" s="19">
        <f t="shared" si="4"/>
        <v>0</v>
      </c>
      <c r="AB18" s="19">
        <f t="shared" si="4"/>
        <v>228.57</v>
      </c>
      <c r="AC18" s="19">
        <f t="shared" si="4"/>
        <v>0</v>
      </c>
      <c r="AD18" s="19">
        <f t="shared" si="4"/>
        <v>0</v>
      </c>
      <c r="AE18" s="19">
        <f t="shared" si="4"/>
        <v>114.285</v>
      </c>
      <c r="AF18" s="19">
        <f t="shared" si="4"/>
        <v>0</v>
      </c>
      <c r="AG18" s="19">
        <f t="shared" si="4"/>
        <v>0</v>
      </c>
      <c r="AH18" s="19">
        <f t="shared" si="4"/>
        <v>0</v>
      </c>
      <c r="AI18" s="19">
        <f t="shared" si="4"/>
        <v>0</v>
      </c>
      <c r="AJ18" s="19">
        <f t="shared" si="4"/>
        <v>0</v>
      </c>
      <c r="AK18" s="19">
        <f t="shared" si="4"/>
        <v>0</v>
      </c>
      <c r="AL18" s="19">
        <f t="shared" si="4"/>
        <v>0</v>
      </c>
      <c r="AM18" s="19">
        <f t="shared" si="4"/>
        <v>0</v>
      </c>
      <c r="AN18" s="19">
        <f t="shared" si="4"/>
        <v>0</v>
      </c>
      <c r="AO18" s="19">
        <f t="shared" si="4"/>
        <v>0</v>
      </c>
      <c r="AP18" s="19">
        <f t="shared" si="4"/>
        <v>0</v>
      </c>
      <c r="AQ18" s="19">
        <f t="shared" si="4"/>
        <v>0</v>
      </c>
      <c r="AR18" s="19">
        <f t="shared" si="4"/>
        <v>0</v>
      </c>
      <c r="AS18" s="19">
        <f t="shared" si="4"/>
        <v>0</v>
      </c>
      <c r="AT18" s="19">
        <f t="shared" si="4"/>
        <v>0</v>
      </c>
      <c r="AU18" s="19">
        <f t="shared" si="4"/>
        <v>0</v>
      </c>
      <c r="AV18" s="19">
        <f t="shared" si="4"/>
        <v>0</v>
      </c>
      <c r="AW18" s="19">
        <f t="shared" si="4"/>
        <v>0</v>
      </c>
      <c r="AX18" s="19">
        <f t="shared" si="4"/>
        <v>0</v>
      </c>
      <c r="AY18" s="19">
        <f t="shared" si="4"/>
        <v>0</v>
      </c>
      <c r="AZ18" s="19">
        <f t="shared" si="4"/>
        <v>0</v>
      </c>
      <c r="BA18" s="19">
        <f t="shared" si="4"/>
        <v>0</v>
      </c>
    </row>
    <row r="19" spans="1:53" ht="15" thickBot="1">
      <c r="A19" t="s">
        <v>6</v>
      </c>
      <c r="B19" s="42">
        <f>SUM(C19:BA19)</f>
        <v>5257.11</v>
      </c>
      <c r="C19" s="115">
        <f>SUM(C12:C18)</f>
        <v>0</v>
      </c>
      <c r="D19" s="115">
        <f t="shared" ref="D19:BA19" si="5">SUM(D12:D18)</f>
        <v>0</v>
      </c>
      <c r="E19" s="115">
        <f t="shared" si="5"/>
        <v>0</v>
      </c>
      <c r="F19" s="115">
        <f t="shared" si="5"/>
        <v>0</v>
      </c>
      <c r="G19" s="115">
        <f t="shared" si="5"/>
        <v>0</v>
      </c>
      <c r="H19" s="115">
        <f t="shared" si="5"/>
        <v>0</v>
      </c>
      <c r="I19" s="115">
        <f t="shared" si="5"/>
        <v>228.57</v>
      </c>
      <c r="J19" s="115">
        <f t="shared" si="5"/>
        <v>228.57</v>
      </c>
      <c r="K19" s="115">
        <f t="shared" si="5"/>
        <v>228.57</v>
      </c>
      <c r="L19" s="115">
        <f t="shared" si="5"/>
        <v>228.57</v>
      </c>
      <c r="M19" s="115">
        <f t="shared" si="5"/>
        <v>0</v>
      </c>
      <c r="N19" s="115">
        <f t="shared" si="5"/>
        <v>0</v>
      </c>
      <c r="O19" s="115">
        <f t="shared" si="5"/>
        <v>0</v>
      </c>
      <c r="P19" s="115">
        <f t="shared" si="5"/>
        <v>228.57</v>
      </c>
      <c r="Q19" s="115">
        <f t="shared" si="5"/>
        <v>228.57</v>
      </c>
      <c r="R19" s="115">
        <f t="shared" si="5"/>
        <v>228.57</v>
      </c>
      <c r="S19" s="115">
        <f t="shared" si="5"/>
        <v>228.57</v>
      </c>
      <c r="T19" s="115">
        <f t="shared" si="5"/>
        <v>228.57</v>
      </c>
      <c r="U19" s="115">
        <f t="shared" si="5"/>
        <v>228.57</v>
      </c>
      <c r="V19" s="115">
        <f t="shared" si="5"/>
        <v>228.57</v>
      </c>
      <c r="W19" s="115">
        <f t="shared" si="5"/>
        <v>0</v>
      </c>
      <c r="X19" s="115">
        <f t="shared" si="5"/>
        <v>0</v>
      </c>
      <c r="Y19" s="115">
        <f t="shared" si="5"/>
        <v>0</v>
      </c>
      <c r="Z19" s="115">
        <f t="shared" si="5"/>
        <v>228.57</v>
      </c>
      <c r="AA19" s="115">
        <f t="shared" si="5"/>
        <v>228.57</v>
      </c>
      <c r="AB19" s="115">
        <f t="shared" si="5"/>
        <v>228.57</v>
      </c>
      <c r="AC19" s="115">
        <f t="shared" si="5"/>
        <v>228.57</v>
      </c>
      <c r="AD19" s="115">
        <f t="shared" si="5"/>
        <v>228.57</v>
      </c>
      <c r="AE19" s="115">
        <f t="shared" si="5"/>
        <v>228.57</v>
      </c>
      <c r="AF19" s="115">
        <f t="shared" si="5"/>
        <v>0</v>
      </c>
      <c r="AG19" s="115">
        <f t="shared" si="5"/>
        <v>0</v>
      </c>
      <c r="AH19" s="115">
        <f t="shared" si="5"/>
        <v>228.57</v>
      </c>
      <c r="AI19" s="115">
        <f t="shared" si="5"/>
        <v>0</v>
      </c>
      <c r="AJ19" s="115">
        <f t="shared" si="5"/>
        <v>0</v>
      </c>
      <c r="AK19" s="115">
        <f t="shared" si="5"/>
        <v>0</v>
      </c>
      <c r="AL19" s="115">
        <f t="shared" si="5"/>
        <v>0</v>
      </c>
      <c r="AM19" s="115">
        <f t="shared" si="5"/>
        <v>0</v>
      </c>
      <c r="AN19" s="115">
        <f t="shared" si="5"/>
        <v>0</v>
      </c>
      <c r="AO19" s="115">
        <f t="shared" si="5"/>
        <v>0</v>
      </c>
      <c r="AP19" s="115">
        <f t="shared" si="5"/>
        <v>228.57</v>
      </c>
      <c r="AQ19" s="115">
        <f t="shared" si="5"/>
        <v>228.57</v>
      </c>
      <c r="AR19" s="115">
        <f t="shared" si="5"/>
        <v>228.57</v>
      </c>
      <c r="AS19" s="115">
        <f t="shared" si="5"/>
        <v>0</v>
      </c>
      <c r="AT19" s="115">
        <f t="shared" si="5"/>
        <v>0</v>
      </c>
      <c r="AU19" s="115">
        <f t="shared" si="5"/>
        <v>0</v>
      </c>
      <c r="AV19" s="115">
        <f t="shared" si="5"/>
        <v>228.57</v>
      </c>
      <c r="AW19" s="115">
        <f t="shared" si="5"/>
        <v>0</v>
      </c>
      <c r="AX19" s="115">
        <f t="shared" si="5"/>
        <v>0</v>
      </c>
      <c r="AY19" s="115">
        <f t="shared" si="5"/>
        <v>0</v>
      </c>
      <c r="AZ19" s="115">
        <f t="shared" si="5"/>
        <v>0</v>
      </c>
      <c r="BA19" s="115">
        <f t="shared" si="5"/>
        <v>228.57</v>
      </c>
    </row>
    <row r="20" spans="1:53">
      <c r="A20" t="s">
        <v>31</v>
      </c>
      <c r="B20" s="42">
        <f t="shared" si="2"/>
        <v>6399.9599999999982</v>
      </c>
      <c r="C20" s="115">
        <f>C11-C19</f>
        <v>228.57</v>
      </c>
      <c r="D20" s="115">
        <f t="shared" ref="D20:BA20" si="6">D11-D19</f>
        <v>228.57</v>
      </c>
      <c r="E20" s="115">
        <f t="shared" si="6"/>
        <v>228.57</v>
      </c>
      <c r="F20" s="115">
        <f t="shared" si="6"/>
        <v>228.57</v>
      </c>
      <c r="G20" s="115">
        <f t="shared" si="6"/>
        <v>228.57</v>
      </c>
      <c r="H20" s="115">
        <f t="shared" si="6"/>
        <v>228.57</v>
      </c>
      <c r="I20" s="115">
        <f t="shared" si="6"/>
        <v>0</v>
      </c>
      <c r="J20" s="115">
        <f t="shared" si="6"/>
        <v>0</v>
      </c>
      <c r="K20" s="115">
        <f t="shared" si="6"/>
        <v>0</v>
      </c>
      <c r="L20" s="115">
        <f t="shared" si="6"/>
        <v>0</v>
      </c>
      <c r="M20" s="115">
        <f t="shared" si="6"/>
        <v>228.57</v>
      </c>
      <c r="N20" s="115">
        <f t="shared" si="6"/>
        <v>228.57</v>
      </c>
      <c r="O20" s="115">
        <f t="shared" si="6"/>
        <v>228.57</v>
      </c>
      <c r="P20" s="115">
        <f t="shared" si="6"/>
        <v>0</v>
      </c>
      <c r="Q20" s="115">
        <f t="shared" si="6"/>
        <v>0</v>
      </c>
      <c r="R20" s="115">
        <f t="shared" si="6"/>
        <v>0</v>
      </c>
      <c r="S20" s="115">
        <f t="shared" si="6"/>
        <v>0</v>
      </c>
      <c r="T20" s="115">
        <f t="shared" si="6"/>
        <v>0</v>
      </c>
      <c r="U20" s="115">
        <f t="shared" si="6"/>
        <v>0</v>
      </c>
      <c r="V20" s="115">
        <f t="shared" si="6"/>
        <v>0</v>
      </c>
      <c r="W20" s="115">
        <f t="shared" si="6"/>
        <v>228.57</v>
      </c>
      <c r="X20" s="115">
        <f t="shared" si="6"/>
        <v>228.57</v>
      </c>
      <c r="Y20" s="115">
        <f t="shared" si="6"/>
        <v>228.57</v>
      </c>
      <c r="Z20" s="115">
        <f t="shared" si="6"/>
        <v>0</v>
      </c>
      <c r="AA20" s="115">
        <f t="shared" si="6"/>
        <v>0</v>
      </c>
      <c r="AB20" s="115">
        <f t="shared" si="6"/>
        <v>0</v>
      </c>
      <c r="AC20" s="115">
        <f t="shared" si="6"/>
        <v>0</v>
      </c>
      <c r="AD20" s="115">
        <f t="shared" si="6"/>
        <v>0</v>
      </c>
      <c r="AE20" s="115">
        <f t="shared" si="6"/>
        <v>0</v>
      </c>
      <c r="AF20" s="115">
        <f t="shared" si="6"/>
        <v>228.57</v>
      </c>
      <c r="AG20" s="115">
        <f t="shared" si="6"/>
        <v>228.57</v>
      </c>
      <c r="AH20" s="115">
        <f t="shared" si="6"/>
        <v>0</v>
      </c>
      <c r="AI20" s="115">
        <f t="shared" si="6"/>
        <v>228.57</v>
      </c>
      <c r="AJ20" s="115">
        <f t="shared" si="6"/>
        <v>228.57</v>
      </c>
      <c r="AK20" s="115">
        <f t="shared" si="6"/>
        <v>228.57</v>
      </c>
      <c r="AL20" s="115">
        <f t="shared" si="6"/>
        <v>228.57</v>
      </c>
      <c r="AM20" s="115">
        <f t="shared" si="6"/>
        <v>228.57</v>
      </c>
      <c r="AN20" s="115">
        <f t="shared" si="6"/>
        <v>228.57</v>
      </c>
      <c r="AO20" s="115">
        <f t="shared" si="6"/>
        <v>228.57</v>
      </c>
      <c r="AP20" s="115">
        <f t="shared" si="6"/>
        <v>0</v>
      </c>
      <c r="AQ20" s="115">
        <f t="shared" si="6"/>
        <v>0</v>
      </c>
      <c r="AR20" s="115">
        <f t="shared" si="6"/>
        <v>0</v>
      </c>
      <c r="AS20" s="115">
        <f t="shared" si="6"/>
        <v>228.57</v>
      </c>
      <c r="AT20" s="115">
        <f t="shared" si="6"/>
        <v>228.57</v>
      </c>
      <c r="AU20" s="115">
        <f t="shared" si="6"/>
        <v>228.57</v>
      </c>
      <c r="AV20" s="115">
        <f t="shared" si="6"/>
        <v>0</v>
      </c>
      <c r="AW20" s="115">
        <f t="shared" si="6"/>
        <v>228.57</v>
      </c>
      <c r="AX20" s="115">
        <f t="shared" si="6"/>
        <v>228.57</v>
      </c>
      <c r="AY20" s="115">
        <f t="shared" si="6"/>
        <v>228.57</v>
      </c>
      <c r="AZ20" s="115">
        <f t="shared" si="6"/>
        <v>228.57</v>
      </c>
      <c r="BA20" s="115">
        <f t="shared" si="6"/>
        <v>0</v>
      </c>
    </row>
    <row r="21" spans="1:53">
      <c r="B21" s="119">
        <f>B20/8</f>
        <v>799.99499999999978</v>
      </c>
    </row>
    <row r="23" spans="1:53">
      <c r="A23" s="4"/>
      <c r="B23" s="4" t="s">
        <v>6</v>
      </c>
      <c r="C23" s="4" t="s">
        <v>7</v>
      </c>
      <c r="D23" s="4" t="s">
        <v>8</v>
      </c>
      <c r="E23" s="4" t="s">
        <v>9</v>
      </c>
      <c r="F23" s="4" t="s">
        <v>27</v>
      </c>
      <c r="G23" s="4" t="s">
        <v>28</v>
      </c>
      <c r="H23" s="4" t="s">
        <v>29</v>
      </c>
      <c r="I23" s="35" t="s">
        <v>30</v>
      </c>
    </row>
    <row r="24" spans="1:53">
      <c r="A24" s="4" t="s">
        <v>33</v>
      </c>
      <c r="B24" s="4">
        <f>SUM(C24:I24)</f>
        <v>2800</v>
      </c>
      <c r="C24" s="4">
        <v>400</v>
      </c>
      <c r="D24" s="4">
        <v>400</v>
      </c>
      <c r="E24" s="4">
        <v>400</v>
      </c>
      <c r="F24" s="4">
        <v>400</v>
      </c>
      <c r="G24" s="4">
        <v>400</v>
      </c>
      <c r="H24" s="4">
        <v>400</v>
      </c>
      <c r="I24" s="4">
        <v>400</v>
      </c>
    </row>
    <row r="25" spans="1:53">
      <c r="A25" s="4" t="s">
        <v>34</v>
      </c>
      <c r="B25" s="4">
        <f>B24/8</f>
        <v>350</v>
      </c>
      <c r="C25" s="4"/>
      <c r="D25" s="4"/>
      <c r="E25" s="4"/>
      <c r="F25" s="4"/>
      <c r="G25" s="4"/>
      <c r="H25" s="4"/>
      <c r="I25" s="4"/>
    </row>
    <row r="26" spans="1:53" ht="15" thickBot="1"/>
    <row r="27" spans="1:53">
      <c r="A27" s="93" t="s">
        <v>39</v>
      </c>
      <c r="B27" s="104"/>
      <c r="C27" s="104"/>
      <c r="D27" s="105"/>
    </row>
    <row r="28" spans="1:53">
      <c r="A28" s="11"/>
      <c r="B28" s="4" t="s">
        <v>37</v>
      </c>
      <c r="C28" s="4" t="s">
        <v>38</v>
      </c>
      <c r="D28" s="106" t="s">
        <v>6</v>
      </c>
    </row>
    <row r="29" spans="1:53">
      <c r="A29" s="11" t="s">
        <v>0</v>
      </c>
      <c r="B29" s="4">
        <v>350</v>
      </c>
      <c r="C29" s="103">
        <f>B12+$B$21</f>
        <v>2399.9849999999997</v>
      </c>
      <c r="D29" s="107">
        <f>B29+C29</f>
        <v>2749.9849999999997</v>
      </c>
    </row>
    <row r="30" spans="1:53">
      <c r="A30" s="11" t="s">
        <v>1</v>
      </c>
      <c r="B30" s="4">
        <v>350</v>
      </c>
      <c r="C30" s="103">
        <f t="shared" ref="C30:C34" si="7">B13+$B$21</f>
        <v>2590.46</v>
      </c>
      <c r="D30" s="107">
        <f t="shared" ref="D30:D36" si="8">B30+C30</f>
        <v>2940.46</v>
      </c>
    </row>
    <row r="31" spans="1:53">
      <c r="A31" s="11" t="s">
        <v>2</v>
      </c>
      <c r="B31" s="4">
        <v>350</v>
      </c>
      <c r="C31" s="103">
        <f t="shared" si="7"/>
        <v>799.99499999999978</v>
      </c>
      <c r="D31" s="107">
        <f t="shared" si="8"/>
        <v>1149.9949999999999</v>
      </c>
    </row>
    <row r="32" spans="1:53">
      <c r="A32" s="11" t="s">
        <v>3</v>
      </c>
      <c r="B32" s="4">
        <v>350</v>
      </c>
      <c r="C32" s="103">
        <f t="shared" si="7"/>
        <v>1485.7049999999997</v>
      </c>
      <c r="D32" s="107">
        <f t="shared" si="8"/>
        <v>1835.7049999999997</v>
      </c>
    </row>
    <row r="33" spans="1:4">
      <c r="A33" s="11" t="s">
        <v>4</v>
      </c>
      <c r="B33" s="4">
        <v>350</v>
      </c>
      <c r="C33" s="103">
        <f t="shared" si="7"/>
        <v>1561.895</v>
      </c>
      <c r="D33" s="107">
        <f t="shared" si="8"/>
        <v>1911.895</v>
      </c>
    </row>
    <row r="34" spans="1:4">
      <c r="A34" s="11" t="s">
        <v>5</v>
      </c>
      <c r="B34" s="4">
        <v>350</v>
      </c>
      <c r="C34" s="103">
        <f t="shared" si="7"/>
        <v>799.99499999999978</v>
      </c>
      <c r="D34" s="107">
        <f t="shared" si="8"/>
        <v>1149.9949999999999</v>
      </c>
    </row>
    <row r="35" spans="1:4">
      <c r="A35" s="11" t="s">
        <v>35</v>
      </c>
      <c r="B35" s="4">
        <v>350</v>
      </c>
      <c r="C35" s="103">
        <f>B21</f>
        <v>799.99499999999978</v>
      </c>
      <c r="D35" s="107">
        <f t="shared" si="8"/>
        <v>1149.9949999999999</v>
      </c>
    </row>
    <row r="36" spans="1:4" ht="15" thickBot="1">
      <c r="A36" s="16" t="s">
        <v>36</v>
      </c>
      <c r="B36" s="17">
        <v>350</v>
      </c>
      <c r="C36" s="110">
        <f>B18+$B$21</f>
        <v>1219.0399999999997</v>
      </c>
      <c r="D36" s="107">
        <f t="shared" si="8"/>
        <v>1569.0399999999997</v>
      </c>
    </row>
  </sheetData>
  <mergeCells count="9">
    <mergeCell ref="A27:D27"/>
    <mergeCell ref="Z1:AF1"/>
    <mergeCell ref="AG1:AM1"/>
    <mergeCell ref="AN1:AT1"/>
    <mergeCell ref="AU1:BA1"/>
    <mergeCell ref="C1:D1"/>
    <mergeCell ref="E1:K1"/>
    <mergeCell ref="L1:R1"/>
    <mergeCell ref="S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Payment</vt:lpstr>
      <vt:lpstr>Tech Consolidated</vt:lpstr>
      <vt:lpstr>Onboarding Help co Consolidated</vt:lpstr>
      <vt:lpstr>Community &amp; social Consolidated</vt:lpstr>
      <vt:lpstr>Dev-CARPE - 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2021-12-08T13:57:30Z</dcterms:created>
  <dcterms:modified xsi:type="dcterms:W3CDTF">2022-01-11T16:52:33Z</dcterms:modified>
</cp:coreProperties>
</file>