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PK-AHPSAW-Celina\"/>
    </mc:Choice>
  </mc:AlternateContent>
  <xr:revisionPtr revIDLastSave="0" documentId="13_ncr:1_{B1CE895D-AA74-4641-A1F3-C11A24C4497A}" xr6:coauthVersionLast="47" xr6:coauthVersionMax="47" xr10:uidLastSave="{00000000-0000-0000-0000-000000000000}"/>
  <bookViews>
    <workbookView minimized="1" xWindow="3348" yWindow="3348" windowWidth="17280" windowHeight="8964" xr2:uid="{00000000-000D-0000-FFFF-FFFF00000000}"/>
  </bookViews>
  <sheets>
    <sheet name="KRITERIA" sheetId="1" r:id="rId1"/>
    <sheet name="ALTERNATIF K1" sheetId="2" r:id="rId2"/>
    <sheet name="ALTERNATIF K2" sheetId="3" r:id="rId3"/>
    <sheet name="ALTERNATIF K3" sheetId="4" r:id="rId4"/>
    <sheet name="ALTERNATIF K4" sheetId="5" r:id="rId5"/>
    <sheet name="ALTERNATIF K5" sheetId="6" r:id="rId6"/>
    <sheet name="ALTERNATIF K6" sheetId="7" r:id="rId7"/>
    <sheet name="PERANGKINGAN" sheetId="8" r:id="rId8"/>
  </sheets>
  <calcPr calcId="191029"/>
</workbook>
</file>

<file path=xl/calcChain.xml><?xml version="1.0" encoding="utf-8"?>
<calcChain xmlns="http://schemas.openxmlformats.org/spreadsheetml/2006/main">
  <c r="N14" i="1" l="1"/>
  <c r="N15" i="1"/>
  <c r="N16" i="1"/>
  <c r="N17" i="1"/>
  <c r="N18" i="1"/>
  <c r="N19" i="1"/>
  <c r="J5" i="8" l="1" a="1"/>
  <c r="J5" i="8" s="1"/>
  <c r="L24" i="7"/>
  <c r="J25" i="7"/>
  <c r="J24" i="7"/>
  <c r="H24" i="7"/>
  <c r="B14" i="7" a="1"/>
  <c r="B14" i="7" s="1"/>
  <c r="L24" i="6"/>
  <c r="J24" i="6"/>
  <c r="J25" i="6" s="1"/>
  <c r="H24" i="6"/>
  <c r="B14" i="6" a="1"/>
  <c r="C14" i="6" s="1"/>
  <c r="L24" i="5"/>
  <c r="J24" i="5"/>
  <c r="J25" i="5" s="1"/>
  <c r="H24" i="5"/>
  <c r="B14" i="5" a="1"/>
  <c r="D14" i="5" s="1"/>
  <c r="L24" i="4"/>
  <c r="J25" i="4"/>
  <c r="J24" i="4"/>
  <c r="H24" i="4"/>
  <c r="B14" i="4" a="1"/>
  <c r="D14" i="4" s="1"/>
  <c r="L24" i="3"/>
  <c r="J24" i="3"/>
  <c r="J25" i="3" s="1"/>
  <c r="H24" i="3"/>
  <c r="B14" i="3" a="1"/>
  <c r="F14" i="3" s="1"/>
  <c r="L24" i="2"/>
  <c r="E18" i="7" l="1"/>
  <c r="B15" i="7"/>
  <c r="F18" i="3"/>
  <c r="D17" i="3"/>
  <c r="B16" i="3"/>
  <c r="C19" i="4"/>
  <c r="D17" i="4"/>
  <c r="E15" i="4"/>
  <c r="E19" i="5"/>
  <c r="G16" i="5"/>
  <c r="E15" i="5"/>
  <c r="C14" i="5"/>
  <c r="C17" i="6"/>
  <c r="E14" i="6"/>
  <c r="E18" i="3"/>
  <c r="G15" i="3"/>
  <c r="E14" i="3"/>
  <c r="G18" i="4"/>
  <c r="C17" i="4"/>
  <c r="D15" i="4"/>
  <c r="D19" i="5"/>
  <c r="F16" i="5"/>
  <c r="D15" i="5"/>
  <c r="D19" i="6"/>
  <c r="C19" i="7"/>
  <c r="F18" i="4"/>
  <c r="G16" i="4"/>
  <c r="C15" i="4"/>
  <c r="C19" i="5"/>
  <c r="G17" i="5"/>
  <c r="E16" i="5"/>
  <c r="C15" i="5"/>
  <c r="B19" i="5"/>
  <c r="F17" i="5"/>
  <c r="D16" i="5"/>
  <c r="B15" i="5"/>
  <c r="F18" i="6"/>
  <c r="B16" i="6"/>
  <c r="G17" i="7"/>
  <c r="E14" i="7"/>
  <c r="J10" i="8"/>
  <c r="C19" i="6"/>
  <c r="E16" i="6"/>
  <c r="E19" i="3"/>
  <c r="C18" i="3"/>
  <c r="G16" i="3"/>
  <c r="E15" i="3"/>
  <c r="C14" i="3"/>
  <c r="E18" i="4"/>
  <c r="F16" i="4"/>
  <c r="G14" i="4"/>
  <c r="D19" i="3"/>
  <c r="B18" i="3"/>
  <c r="F16" i="3"/>
  <c r="D15" i="3"/>
  <c r="B14" i="3"/>
  <c r="C18" i="4"/>
  <c r="E16" i="4"/>
  <c r="F14" i="4"/>
  <c r="G18" i="5"/>
  <c r="E17" i="5"/>
  <c r="C16" i="5"/>
  <c r="G14" i="5"/>
  <c r="E18" i="6"/>
  <c r="G15" i="6"/>
  <c r="C17" i="7"/>
  <c r="D14" i="7"/>
  <c r="J9" i="8"/>
  <c r="J8" i="8"/>
  <c r="C18" i="5"/>
  <c r="G19" i="6"/>
  <c r="G19" i="7"/>
  <c r="F15" i="7"/>
  <c r="G19" i="3"/>
  <c r="C17" i="3"/>
  <c r="B18" i="5"/>
  <c r="B14" i="5"/>
  <c r="F16" i="6"/>
  <c r="B14" i="6"/>
  <c r="H14" i="6" s="1"/>
  <c r="C15" i="7"/>
  <c r="F19" i="3"/>
  <c r="D18" i="3"/>
  <c r="B17" i="3"/>
  <c r="F15" i="3"/>
  <c r="D14" i="3"/>
  <c r="C19" i="3"/>
  <c r="G17" i="3"/>
  <c r="E16" i="3"/>
  <c r="C15" i="3"/>
  <c r="B18" i="4"/>
  <c r="E14" i="4"/>
  <c r="E16" i="7"/>
  <c r="B19" i="3"/>
  <c r="F17" i="3"/>
  <c r="D16" i="3"/>
  <c r="B15" i="3"/>
  <c r="E19" i="4"/>
  <c r="G17" i="4"/>
  <c r="B16" i="4"/>
  <c r="C14" i="4"/>
  <c r="G19" i="5"/>
  <c r="E18" i="5"/>
  <c r="C17" i="5"/>
  <c r="G15" i="5"/>
  <c r="E14" i="5"/>
  <c r="G17" i="6"/>
  <c r="C15" i="6"/>
  <c r="D16" i="7"/>
  <c r="J7" i="8"/>
  <c r="G19" i="4"/>
  <c r="C16" i="4"/>
  <c r="F18" i="5"/>
  <c r="D17" i="5"/>
  <c r="B16" i="5"/>
  <c r="F14" i="5"/>
  <c r="B18" i="6"/>
  <c r="D15" i="6"/>
  <c r="G18" i="3"/>
  <c r="E17" i="3"/>
  <c r="C16" i="3"/>
  <c r="G14" i="3"/>
  <c r="D19" i="4"/>
  <c r="E17" i="4"/>
  <c r="G15" i="4"/>
  <c r="B14" i="4"/>
  <c r="H14" i="4" s="1"/>
  <c r="F19" i="5"/>
  <c r="D18" i="5"/>
  <c r="B17" i="5"/>
  <c r="F15" i="5"/>
  <c r="D17" i="6"/>
  <c r="F14" i="6"/>
  <c r="G15" i="7"/>
  <c r="J6" i="8"/>
  <c r="F19" i="7"/>
  <c r="B19" i="7"/>
  <c r="H19" i="7" s="1"/>
  <c r="D18" i="7"/>
  <c r="F17" i="7"/>
  <c r="B17" i="7"/>
  <c r="E19" i="7"/>
  <c r="G18" i="7"/>
  <c r="C18" i="7"/>
  <c r="E17" i="7"/>
  <c r="G16" i="7"/>
  <c r="C16" i="7"/>
  <c r="E15" i="7"/>
  <c r="G14" i="7"/>
  <c r="C14" i="7"/>
  <c r="H14" i="7" s="1"/>
  <c r="D19" i="7"/>
  <c r="F18" i="7"/>
  <c r="B18" i="7"/>
  <c r="H18" i="7" s="1"/>
  <c r="D17" i="7"/>
  <c r="F16" i="7"/>
  <c r="B16" i="7"/>
  <c r="D15" i="7"/>
  <c r="F14" i="7"/>
  <c r="F19" i="6"/>
  <c r="B19" i="6"/>
  <c r="D18" i="6"/>
  <c r="F17" i="6"/>
  <c r="B17" i="6"/>
  <c r="D16" i="6"/>
  <c r="F15" i="6"/>
  <c r="B15" i="6"/>
  <c r="D14" i="6"/>
  <c r="E19" i="6"/>
  <c r="G18" i="6"/>
  <c r="C18" i="6"/>
  <c r="E17" i="6"/>
  <c r="G16" i="6"/>
  <c r="C16" i="6"/>
  <c r="E15" i="6"/>
  <c r="G14" i="6"/>
  <c r="F19" i="4"/>
  <c r="B19" i="4"/>
  <c r="H19" i="4" s="1"/>
  <c r="D18" i="4"/>
  <c r="F17" i="4"/>
  <c r="B17" i="4"/>
  <c r="D16" i="4"/>
  <c r="F15" i="4"/>
  <c r="B15" i="4"/>
  <c r="H15" i="4" s="1"/>
  <c r="H16" i="6" l="1"/>
  <c r="H18" i="3"/>
  <c r="H16" i="3"/>
  <c r="H19" i="3"/>
  <c r="H18" i="6"/>
  <c r="H18" i="5"/>
  <c r="H15" i="5"/>
  <c r="H19" i="6"/>
  <c r="H15" i="6"/>
  <c r="H16" i="4"/>
  <c r="H17" i="3"/>
  <c r="H17" i="7"/>
  <c r="H16" i="5"/>
  <c r="H18" i="4"/>
  <c r="H15" i="7"/>
  <c r="H17" i="4"/>
  <c r="H16" i="7"/>
  <c r="H19" i="5"/>
  <c r="H14" i="5"/>
  <c r="H17" i="6"/>
  <c r="H17" i="5"/>
  <c r="H15" i="3"/>
  <c r="H14" i="3"/>
  <c r="H20" i="7"/>
  <c r="I14" i="7" s="1"/>
  <c r="H20" i="6"/>
  <c r="I14" i="6" s="1"/>
  <c r="I16" i="7" l="1"/>
  <c r="I14" i="3"/>
  <c r="J14" i="3" s="1" a="1"/>
  <c r="I18" i="3"/>
  <c r="I16" i="3"/>
  <c r="I19" i="6"/>
  <c r="I19" i="3"/>
  <c r="I16" i="4"/>
  <c r="H20" i="3"/>
  <c r="I16" i="6"/>
  <c r="I17" i="4"/>
  <c r="I15" i="6"/>
  <c r="J14" i="6" s="1" a="1"/>
  <c r="I15" i="7"/>
  <c r="J14" i="7" s="1" a="1"/>
  <c r="I17" i="6"/>
  <c r="I20" i="6" s="1" a="1"/>
  <c r="I20" i="6" s="1"/>
  <c r="I18" i="4"/>
  <c r="I15" i="5"/>
  <c r="H20" i="4"/>
  <c r="I16" i="5"/>
  <c r="I18" i="5"/>
  <c r="I17" i="3"/>
  <c r="I18" i="7"/>
  <c r="I15" i="3"/>
  <c r="I17" i="5"/>
  <c r="H20" i="5"/>
  <c r="I19" i="5" s="1"/>
  <c r="I19" i="7"/>
  <c r="I17" i="7"/>
  <c r="I18" i="6"/>
  <c r="J14" i="7" l="1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19" i="6"/>
  <c r="K19" i="6" s="1"/>
  <c r="J18" i="6"/>
  <c r="K18" i="6" s="1"/>
  <c r="J14" i="6"/>
  <c r="K14" i="6" s="1"/>
  <c r="J15" i="6"/>
  <c r="K15" i="6" s="1"/>
  <c r="J17" i="6"/>
  <c r="K17" i="6" s="1"/>
  <c r="J16" i="6"/>
  <c r="K16" i="6" s="1"/>
  <c r="J14" i="3"/>
  <c r="K14" i="3" s="1"/>
  <c r="J15" i="3"/>
  <c r="K15" i="3" s="1"/>
  <c r="J18" i="3"/>
  <c r="K18" i="3" s="1"/>
  <c r="J16" i="3"/>
  <c r="K16" i="3" s="1"/>
  <c r="J17" i="3"/>
  <c r="K17" i="3" s="1"/>
  <c r="J19" i="3"/>
  <c r="K19" i="3" s="1"/>
  <c r="I14" i="5"/>
  <c r="I19" i="4"/>
  <c r="I15" i="4"/>
  <c r="I14" i="4"/>
  <c r="I20" i="7" a="1"/>
  <c r="I20" i="7" s="1"/>
  <c r="I20" i="3" a="1"/>
  <c r="I20" i="3" s="1"/>
  <c r="J14" i="4" l="1" a="1"/>
  <c r="I20" i="4" a="1"/>
  <c r="I20" i="4" s="1"/>
  <c r="J14" i="5" a="1"/>
  <c r="I20" i="5" a="1"/>
  <c r="I20" i="5" s="1"/>
  <c r="J24" i="2"/>
  <c r="J25" i="2" s="1"/>
  <c r="H24" i="2"/>
  <c r="B14" i="2" a="1"/>
  <c r="C14" i="2" s="1"/>
  <c r="L24" i="1"/>
  <c r="F18" i="2" l="1"/>
  <c r="G15" i="2"/>
  <c r="D15" i="2"/>
  <c r="G17" i="2"/>
  <c r="C15" i="2"/>
  <c r="E16" i="2"/>
  <c r="B16" i="2"/>
  <c r="H16" i="2" s="1"/>
  <c r="E18" i="2"/>
  <c r="D17" i="2"/>
  <c r="J19" i="5"/>
  <c r="K19" i="5" s="1"/>
  <c r="J18" i="5"/>
  <c r="K18" i="5" s="1"/>
  <c r="J14" i="5"/>
  <c r="K14" i="5" s="1"/>
  <c r="J16" i="5"/>
  <c r="K16" i="5" s="1"/>
  <c r="J15" i="5"/>
  <c r="K15" i="5" s="1"/>
  <c r="J17" i="5"/>
  <c r="K17" i="5" s="1"/>
  <c r="F14" i="2"/>
  <c r="G19" i="2"/>
  <c r="C17" i="2"/>
  <c r="E14" i="2"/>
  <c r="C19" i="2"/>
  <c r="B18" i="2"/>
  <c r="D19" i="2"/>
  <c r="F16" i="2"/>
  <c r="B14" i="2"/>
  <c r="H14" i="2" s="1"/>
  <c r="J17" i="4"/>
  <c r="K17" i="4" s="1"/>
  <c r="J19" i="4"/>
  <c r="K19" i="4" s="1"/>
  <c r="J18" i="4"/>
  <c r="K18" i="4" s="1"/>
  <c r="J15" i="4"/>
  <c r="K15" i="4" s="1"/>
  <c r="J16" i="4"/>
  <c r="K16" i="4" s="1"/>
  <c r="J14" i="4"/>
  <c r="K14" i="4" s="1"/>
  <c r="F19" i="2"/>
  <c r="B19" i="2"/>
  <c r="H19" i="2" s="1"/>
  <c r="D18" i="2"/>
  <c r="F17" i="2"/>
  <c r="B17" i="2"/>
  <c r="D16" i="2"/>
  <c r="F15" i="2"/>
  <c r="B15" i="2"/>
  <c r="D14" i="2"/>
  <c r="E19" i="2"/>
  <c r="G18" i="2"/>
  <c r="C18" i="2"/>
  <c r="E17" i="2"/>
  <c r="G16" i="2"/>
  <c r="C16" i="2"/>
  <c r="E15" i="2"/>
  <c r="G14" i="2"/>
  <c r="J24" i="1"/>
  <c r="J25" i="1" s="1"/>
  <c r="H24" i="1"/>
  <c r="B14" i="1" a="1"/>
  <c r="B14" i="1" s="1"/>
  <c r="H15" i="2" l="1"/>
  <c r="H18" i="2"/>
  <c r="H17" i="2"/>
  <c r="D19" i="1"/>
  <c r="B18" i="1"/>
  <c r="F16" i="1"/>
  <c r="D15" i="1"/>
  <c r="G19" i="1"/>
  <c r="E18" i="1"/>
  <c r="C17" i="1"/>
  <c r="G15" i="1"/>
  <c r="E14" i="1"/>
  <c r="F19" i="1"/>
  <c r="B19" i="1"/>
  <c r="D18" i="1"/>
  <c r="F17" i="1"/>
  <c r="B17" i="1"/>
  <c r="D16" i="1"/>
  <c r="F15" i="1"/>
  <c r="B15" i="1"/>
  <c r="D14" i="1"/>
  <c r="F18" i="1"/>
  <c r="D17" i="1"/>
  <c r="B16" i="1"/>
  <c r="F14" i="1"/>
  <c r="C19" i="1"/>
  <c r="G17" i="1"/>
  <c r="E16" i="1"/>
  <c r="C15" i="1"/>
  <c r="E19" i="1"/>
  <c r="G18" i="1"/>
  <c r="C18" i="1"/>
  <c r="E17" i="1"/>
  <c r="G16" i="1"/>
  <c r="C16" i="1"/>
  <c r="E15" i="1"/>
  <c r="G14" i="1"/>
  <c r="C14" i="1"/>
  <c r="H14" i="1" l="1"/>
  <c r="H19" i="1"/>
  <c r="H17" i="1"/>
  <c r="H18" i="1"/>
  <c r="H16" i="1"/>
  <c r="H15" i="1"/>
  <c r="H20" i="2"/>
  <c r="I15" i="2" s="1"/>
  <c r="I18" i="2" l="1"/>
  <c r="I16" i="2"/>
  <c r="I14" i="2"/>
  <c r="J14" i="2" s="1" a="1"/>
  <c r="I19" i="2"/>
  <c r="I17" i="2"/>
  <c r="H20" i="1"/>
  <c r="I20" i="2" a="1"/>
  <c r="I20" i="2" s="1"/>
  <c r="J17" i="2" l="1"/>
  <c r="K17" i="2" s="1"/>
  <c r="J18" i="2"/>
  <c r="K18" i="2" s="1"/>
  <c r="J19" i="2"/>
  <c r="K19" i="2" s="1"/>
  <c r="J14" i="2"/>
  <c r="K14" i="2" s="1"/>
  <c r="J16" i="2"/>
  <c r="K16" i="2" s="1"/>
  <c r="J15" i="2"/>
  <c r="K15" i="2" s="1"/>
  <c r="I14" i="1"/>
  <c r="I20" i="1" s="1" a="1"/>
  <c r="I19" i="1"/>
  <c r="I17" i="1"/>
  <c r="I15" i="1"/>
  <c r="I16" i="1"/>
  <c r="I18" i="1"/>
  <c r="I20" i="1" l="1"/>
  <c r="J14" i="1" a="1"/>
  <c r="J15" i="1" l="1"/>
  <c r="K15" i="1" s="1"/>
  <c r="J19" i="1"/>
  <c r="K19" i="1" s="1"/>
  <c r="J16" i="1"/>
  <c r="K16" i="1" s="1"/>
  <c r="J17" i="1"/>
  <c r="K17" i="1" s="1"/>
  <c r="J14" i="1"/>
  <c r="K14" i="1" s="1"/>
  <c r="J18" i="1"/>
  <c r="K18" i="1" s="1"/>
</calcChain>
</file>

<file path=xl/sharedStrings.xml><?xml version="1.0" encoding="utf-8"?>
<sst xmlns="http://schemas.openxmlformats.org/spreadsheetml/2006/main" count="300" uniqueCount="45">
  <si>
    <t>PERHITUNGAN KRITERIA</t>
  </si>
  <si>
    <t>KRITERIA</t>
  </si>
  <si>
    <t>X</t>
  </si>
  <si>
    <t>Hasil Jml Baris</t>
  </si>
  <si>
    <t>Bobot Eigenvector</t>
  </si>
  <si>
    <t>Hasil Total Baris</t>
  </si>
  <si>
    <t>Hasil Total Bobot</t>
  </si>
  <si>
    <t>Hasil Kali Eigen</t>
  </si>
  <si>
    <t>Hasil Bagi Eigen</t>
  </si>
  <si>
    <t>Menghitung Consistency Vector Nil Rata2</t>
  </si>
  <si>
    <t>Menghitung Consistency Vector</t>
  </si>
  <si>
    <t>Hasil</t>
  </si>
  <si>
    <t>Menghitung Consistency Index</t>
  </si>
  <si>
    <t>PERHITUNGAN ALTERNATIF KRITERIA PENGETAHUAN PEKERJAAN</t>
  </si>
  <si>
    <t>ALTERNATIF</t>
  </si>
  <si>
    <t>A1</t>
  </si>
  <si>
    <t>A2</t>
  </si>
  <si>
    <t>A3</t>
  </si>
  <si>
    <t>A4</t>
  </si>
  <si>
    <t>A5</t>
  </si>
  <si>
    <t>A6</t>
  </si>
  <si>
    <t>PERHITUNGAN ALTERNATIF KRITERIA KEMAMPUAN KOMUNIKASI</t>
  </si>
  <si>
    <t>PERHITUNGAN ALTERNATIF KRITERIA MOTIVASI</t>
  </si>
  <si>
    <t>PERHITUNGAN ALTERNATIF KRITERIA INISIATIF</t>
  </si>
  <si>
    <t>PERHITUNGAN ALTERNATIF KRITERIA KEJUJURAN</t>
  </si>
  <si>
    <t>PERHITUNGAN ALTERNATIF KRITERIA TANGGUNG JAWAB</t>
  </si>
  <si>
    <t>BOBOT ALTERNATIF</t>
  </si>
  <si>
    <t>BOBOT KRITERIA</t>
  </si>
  <si>
    <t>HASIL RANKING</t>
  </si>
  <si>
    <t>KET RANKING</t>
  </si>
  <si>
    <t>PERHITUNGAN PERANGKINGAN</t>
  </si>
  <si>
    <t>RANK 1</t>
  </si>
  <si>
    <t>RANK 2</t>
  </si>
  <si>
    <t>RANK 3</t>
  </si>
  <si>
    <t>RANK 4</t>
  </si>
  <si>
    <t>RANK 5</t>
  </si>
  <si>
    <t>RANK 6</t>
  </si>
  <si>
    <t>Hasil Perkalian Matriks 6 X 6</t>
  </si>
  <si>
    <t>Nilai Kehadiran</t>
  </si>
  <si>
    <t>Nilai Sikap</t>
  </si>
  <si>
    <t>Nilai Skill</t>
  </si>
  <si>
    <t>Nilai Prestasi</t>
  </si>
  <si>
    <t>Nilai Project</t>
  </si>
  <si>
    <t>Nilai Maintenance</t>
  </si>
  <si>
    <t>harus dibawah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</si>
</sst>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22"/>
      <color theme="1"/>
      <name val="Times New Roman"/>
      <family val="1"/>
    </font>
    <font>
      <sz val="28"/>
      <color theme="1"/>
      <name val="Times New Roman"/>
      <family val="1"/>
    </font>
    <font>
      <sz val="11"/>
      <color theme="1"/>
      <name val="Times New Roman"/>
      <family val="1"/>
    </font>
    <font>
      <sz val="7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4" fillId="0" borderId="0" xfId="0" applyNumberFormat="1" applyFont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03" zoomScaleNormal="85" workbookViewId="0">
      <selection activeCell="C5" sqref="C5"/>
    </sheetView>
  </sheetViews>
  <sheetFormatPr defaultColWidth="9.109375" defaultRowHeight="13.2" x14ac:dyDescent="0.3"/>
  <cols>
    <col min="1" max="1" width="16.109375" style="4" customWidth="1"/>
    <col min="2" max="2" width="13.88671875" style="4" customWidth="1"/>
    <col min="3" max="3" width="11.109375" style="4" customWidth="1"/>
    <col min="4" max="4" width="10.44140625" style="4" customWidth="1"/>
    <col min="5" max="5" width="13" style="4" customWidth="1"/>
    <col min="6" max="6" width="12.88671875" style="4" customWidth="1"/>
    <col min="7" max="7" width="16.6640625" style="4" customWidth="1"/>
    <col min="8" max="8" width="20.5546875" style="4" customWidth="1"/>
    <col min="9" max="9" width="16.88671875" style="4" customWidth="1"/>
    <col min="10" max="10" width="13.5546875" style="4" customWidth="1"/>
    <col min="11" max="11" width="14.88671875" style="4" customWidth="1"/>
    <col min="12" max="12" width="9.44140625" style="4" customWidth="1"/>
    <col min="13" max="13" width="11" style="4" customWidth="1"/>
    <col min="14" max="14" width="11.44140625" style="4" customWidth="1"/>
    <col min="15" max="15" width="16.5546875" style="4" customWidth="1"/>
    <col min="16" max="16384" width="9.109375" style="4"/>
  </cols>
  <sheetData>
    <row r="1" spans="1:15" ht="1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3">
      <c r="A4" s="5" t="s">
        <v>1</v>
      </c>
      <c r="B4" s="13" t="s">
        <v>38</v>
      </c>
      <c r="C4" s="13" t="s">
        <v>39</v>
      </c>
      <c r="D4" s="13" t="s">
        <v>40</v>
      </c>
      <c r="E4" s="13" t="s">
        <v>41</v>
      </c>
      <c r="F4" s="13" t="s">
        <v>42</v>
      </c>
      <c r="G4" s="13" t="s">
        <v>43</v>
      </c>
      <c r="H4" s="22" t="s">
        <v>2</v>
      </c>
      <c r="I4" s="5" t="s">
        <v>1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</row>
    <row r="5" spans="1:15" x14ac:dyDescent="0.3">
      <c r="A5" s="5" t="s">
        <v>38</v>
      </c>
      <c r="B5" s="14">
        <v>1</v>
      </c>
      <c r="C5" s="15">
        <v>3</v>
      </c>
      <c r="D5" s="15">
        <v>2</v>
      </c>
      <c r="E5" s="15">
        <v>2</v>
      </c>
      <c r="F5" s="15">
        <v>3</v>
      </c>
      <c r="G5" s="15">
        <v>5</v>
      </c>
      <c r="H5" s="22"/>
      <c r="I5" s="13" t="s">
        <v>38</v>
      </c>
      <c r="J5" s="14">
        <v>1</v>
      </c>
      <c r="K5" s="15">
        <v>3</v>
      </c>
      <c r="L5" s="15">
        <v>2</v>
      </c>
      <c r="M5" s="15">
        <v>2</v>
      </c>
      <c r="N5" s="15">
        <v>3</v>
      </c>
      <c r="O5" s="15">
        <v>5</v>
      </c>
    </row>
    <row r="6" spans="1:15" x14ac:dyDescent="0.3">
      <c r="A6" s="5" t="s">
        <v>39</v>
      </c>
      <c r="B6" s="15">
        <v>0.33329999999999999</v>
      </c>
      <c r="C6" s="14">
        <v>1</v>
      </c>
      <c r="D6" s="15">
        <v>2</v>
      </c>
      <c r="E6" s="15">
        <v>3</v>
      </c>
      <c r="F6" s="15">
        <v>2</v>
      </c>
      <c r="G6" s="15">
        <v>3</v>
      </c>
      <c r="H6" s="22"/>
      <c r="I6" s="13" t="s">
        <v>39</v>
      </c>
      <c r="J6" s="15">
        <v>0.33329999999999999</v>
      </c>
      <c r="K6" s="14">
        <v>1</v>
      </c>
      <c r="L6" s="15">
        <v>2</v>
      </c>
      <c r="M6" s="15">
        <v>3</v>
      </c>
      <c r="N6" s="15">
        <v>2</v>
      </c>
      <c r="O6" s="15">
        <v>3</v>
      </c>
    </row>
    <row r="7" spans="1:15" x14ac:dyDescent="0.3">
      <c r="A7" s="5" t="s">
        <v>40</v>
      </c>
      <c r="B7" s="15">
        <v>0.5</v>
      </c>
      <c r="C7" s="15">
        <v>0.5</v>
      </c>
      <c r="D7" s="14">
        <v>1</v>
      </c>
      <c r="E7" s="15">
        <v>3</v>
      </c>
      <c r="F7" s="15">
        <v>3</v>
      </c>
      <c r="G7" s="15">
        <v>2</v>
      </c>
      <c r="H7" s="22"/>
      <c r="I7" s="13" t="s">
        <v>40</v>
      </c>
      <c r="J7" s="15">
        <v>0.5</v>
      </c>
      <c r="K7" s="15">
        <v>0.5</v>
      </c>
      <c r="L7" s="14">
        <v>1</v>
      </c>
      <c r="M7" s="15">
        <v>3</v>
      </c>
      <c r="N7" s="15">
        <v>3</v>
      </c>
      <c r="O7" s="15">
        <v>2</v>
      </c>
    </row>
    <row r="8" spans="1:15" x14ac:dyDescent="0.3">
      <c r="A8" s="5" t="s">
        <v>41</v>
      </c>
      <c r="B8" s="15">
        <v>0.5</v>
      </c>
      <c r="C8" s="15">
        <v>0.33300000000000002</v>
      </c>
      <c r="D8" s="15">
        <v>0.33329999999999999</v>
      </c>
      <c r="E8" s="14">
        <v>1</v>
      </c>
      <c r="F8" s="15">
        <v>2</v>
      </c>
      <c r="G8" s="15">
        <v>3</v>
      </c>
      <c r="H8" s="22"/>
      <c r="I8" s="13" t="s">
        <v>41</v>
      </c>
      <c r="J8" s="15">
        <v>0.5</v>
      </c>
      <c r="K8" s="15">
        <v>0.33300000000000002</v>
      </c>
      <c r="L8" s="15">
        <v>0.33329999999999999</v>
      </c>
      <c r="M8" s="14">
        <v>1</v>
      </c>
      <c r="N8" s="15">
        <v>2</v>
      </c>
      <c r="O8" s="15">
        <v>3</v>
      </c>
    </row>
    <row r="9" spans="1:15" x14ac:dyDescent="0.3">
      <c r="A9" s="5" t="s">
        <v>42</v>
      </c>
      <c r="B9" s="15">
        <v>0.33329999999999999</v>
      </c>
      <c r="C9" s="15">
        <v>0.5</v>
      </c>
      <c r="D9" s="15">
        <v>0.33329999999999999</v>
      </c>
      <c r="E9" s="15">
        <v>0.5</v>
      </c>
      <c r="F9" s="14">
        <v>1</v>
      </c>
      <c r="G9" s="15">
        <v>2</v>
      </c>
      <c r="H9" s="22"/>
      <c r="I9" s="13" t="s">
        <v>42</v>
      </c>
      <c r="J9" s="15">
        <v>0.33329999999999999</v>
      </c>
      <c r="K9" s="15">
        <v>0.5</v>
      </c>
      <c r="L9" s="15">
        <v>0.33329999999999999</v>
      </c>
      <c r="M9" s="15">
        <v>0.5</v>
      </c>
      <c r="N9" s="14">
        <v>1</v>
      </c>
      <c r="O9" s="15">
        <v>2</v>
      </c>
    </row>
    <row r="10" spans="1:15" x14ac:dyDescent="0.3">
      <c r="A10" s="5" t="s">
        <v>43</v>
      </c>
      <c r="B10" s="15">
        <v>0.2</v>
      </c>
      <c r="C10" s="15">
        <v>0.33300000000000002</v>
      </c>
      <c r="D10" s="15">
        <v>0.5</v>
      </c>
      <c r="E10" s="15">
        <v>0.33329999999999999</v>
      </c>
      <c r="F10" s="15">
        <v>0.5</v>
      </c>
      <c r="G10" s="14">
        <v>1</v>
      </c>
      <c r="H10" s="22"/>
      <c r="I10" s="13" t="s">
        <v>43</v>
      </c>
      <c r="J10" s="15">
        <v>0.2</v>
      </c>
      <c r="K10" s="15">
        <v>0.33300000000000002</v>
      </c>
      <c r="L10" s="15">
        <v>0.5</v>
      </c>
      <c r="M10" s="15">
        <v>0.33329999999999999</v>
      </c>
      <c r="N10" s="15">
        <v>0.5</v>
      </c>
      <c r="O10" s="14">
        <v>1</v>
      </c>
    </row>
    <row r="12" spans="1:15" x14ac:dyDescent="0.3">
      <c r="J12" s="21" t="s">
        <v>10</v>
      </c>
      <c r="K12" s="21"/>
    </row>
    <row r="13" spans="1:15" x14ac:dyDescent="0.3">
      <c r="B13" s="21" t="s">
        <v>37</v>
      </c>
      <c r="C13" s="21"/>
      <c r="D13" s="21"/>
      <c r="E13" s="21"/>
      <c r="F13" s="21"/>
      <c r="G13" s="24"/>
      <c r="H13" s="5" t="s">
        <v>3</v>
      </c>
      <c r="I13" s="5" t="s">
        <v>4</v>
      </c>
      <c r="J13" s="5" t="s">
        <v>7</v>
      </c>
      <c r="K13" s="5" t="s">
        <v>8</v>
      </c>
    </row>
    <row r="14" spans="1:15" x14ac:dyDescent="0.3">
      <c r="B14" s="15">
        <f t="array" ref="B14:G19">MMULT(B5:G10,J5:O10)</f>
        <v>5.9998000000000005</v>
      </c>
      <c r="C14" s="15">
        <v>10.831</v>
      </c>
      <c r="D14" s="15">
        <v>14.166500000000001</v>
      </c>
      <c r="E14" s="15">
        <v>22.166499999999999</v>
      </c>
      <c r="F14" s="15">
        <v>24.5</v>
      </c>
      <c r="G14" s="16">
        <v>35</v>
      </c>
      <c r="H14" s="15">
        <f t="shared" ref="H14:H19" si="0">SUM(B14:G14)</f>
        <v>112.66380000000001</v>
      </c>
      <c r="I14" s="18">
        <f>H14/H20</f>
        <v>0.32967583259174993</v>
      </c>
      <c r="J14" s="18">
        <f t="array" ref="J14:J19">MMULT(B5:G10,I14:I19)</f>
        <v>2.1475808495553523</v>
      </c>
      <c r="K14" s="18">
        <f>J14/I14</f>
        <v>6.5142198403568852</v>
      </c>
      <c r="L14" s="19">
        <v>0.33</v>
      </c>
      <c r="M14" s="19">
        <v>2.1480000000000001</v>
      </c>
      <c r="N14" s="19">
        <f>M14/L14</f>
        <v>6.5090909090909088</v>
      </c>
    </row>
    <row r="15" spans="1:15" x14ac:dyDescent="0.3">
      <c r="B15" s="15">
        <v>4.4331999999999994</v>
      </c>
      <c r="C15" s="15">
        <v>5.9979000000000013</v>
      </c>
      <c r="D15" s="15">
        <v>7.8331</v>
      </c>
      <c r="E15" s="15">
        <v>14.666499999999999</v>
      </c>
      <c r="F15" s="15">
        <v>18.4999</v>
      </c>
      <c r="G15" s="16">
        <v>24.666499999999999</v>
      </c>
      <c r="H15" s="15">
        <f t="shared" si="0"/>
        <v>76.097099999999998</v>
      </c>
      <c r="I15" s="18">
        <f>H15/H20</f>
        <v>0.22267467279035191</v>
      </c>
      <c r="J15" s="18">
        <v>1.4027457725493437</v>
      </c>
      <c r="K15" s="18">
        <f t="shared" ref="K15:K19" si="1">J15/I15</f>
        <v>6.299529959880207</v>
      </c>
      <c r="L15" s="19">
        <v>0.223</v>
      </c>
      <c r="M15" s="19">
        <v>1.403</v>
      </c>
      <c r="N15" s="19">
        <f t="shared" ref="N15:N19" si="2">M15/L15</f>
        <v>6.2914798206278029</v>
      </c>
    </row>
    <row r="16" spans="1:15" x14ac:dyDescent="0.3">
      <c r="B16" s="15">
        <v>4.0665500000000003</v>
      </c>
      <c r="C16" s="15">
        <v>5.6650000000000009</v>
      </c>
      <c r="D16" s="15">
        <v>5.9998000000000005</v>
      </c>
      <c r="E16" s="15">
        <v>10.666600000000001</v>
      </c>
      <c r="F16" s="15">
        <v>15.5</v>
      </c>
      <c r="G16" s="16">
        <v>23</v>
      </c>
      <c r="H16" s="15">
        <f t="shared" si="0"/>
        <v>64.897950000000009</v>
      </c>
      <c r="I16" s="18">
        <f>H16/H20</f>
        <v>0.18990381737299611</v>
      </c>
      <c r="J16" s="18">
        <v>1.1820736059213488</v>
      </c>
      <c r="K16" s="18">
        <f t="shared" si="1"/>
        <v>6.224591070750308</v>
      </c>
      <c r="L16" s="19">
        <v>0.19</v>
      </c>
      <c r="M16" s="19">
        <v>1.1819999999999999</v>
      </c>
      <c r="N16" s="19">
        <f t="shared" si="2"/>
        <v>6.2210526315789467</v>
      </c>
    </row>
    <row r="17" spans="2:14" x14ac:dyDescent="0.3">
      <c r="B17" s="15">
        <v>2.5442388999999999</v>
      </c>
      <c r="C17" s="15">
        <v>4.3316499999999998</v>
      </c>
      <c r="D17" s="15">
        <v>4.4992000000000001</v>
      </c>
      <c r="E17" s="15">
        <v>5.9988000000000001</v>
      </c>
      <c r="F17" s="15">
        <v>8.6659000000000006</v>
      </c>
      <c r="G17" s="16">
        <v>14.165600000000001</v>
      </c>
      <c r="H17" s="15">
        <f t="shared" si="0"/>
        <v>40.205388900000003</v>
      </c>
      <c r="I17" s="18">
        <f>H17/H20</f>
        <v>0.11764865964296074</v>
      </c>
      <c r="J17" s="18">
        <v>0.7573687153897295</v>
      </c>
      <c r="K17" s="18">
        <f t="shared" si="1"/>
        <v>6.437546485341918</v>
      </c>
      <c r="L17" s="19">
        <v>0.11799999999999999</v>
      </c>
      <c r="M17" s="19">
        <v>0.75700000000000001</v>
      </c>
      <c r="N17" s="19">
        <f t="shared" si="2"/>
        <v>6.4152542372881358</v>
      </c>
    </row>
    <row r="18" spans="2:14" x14ac:dyDescent="0.3">
      <c r="B18" s="15">
        <v>1.6499000000000001</v>
      </c>
      <c r="C18" s="15">
        <v>2.99905</v>
      </c>
      <c r="D18" s="15">
        <v>3.4998499999999999</v>
      </c>
      <c r="E18" s="15">
        <v>4.8331</v>
      </c>
      <c r="F18" s="15">
        <v>5.9998000000000005</v>
      </c>
      <c r="G18" s="16">
        <v>9.3331</v>
      </c>
      <c r="H18" s="15">
        <f t="shared" si="0"/>
        <v>28.314799999999998</v>
      </c>
      <c r="I18" s="18">
        <f>H18/H20</f>
        <v>8.2854521724536889E-2</v>
      </c>
      <c r="J18" s="18">
        <v>0.54067707702925194</v>
      </c>
      <c r="K18" s="18">
        <f t="shared" si="1"/>
        <v>6.5256194324169705</v>
      </c>
      <c r="L18" s="19">
        <v>8.3000000000000004E-2</v>
      </c>
      <c r="M18" s="19">
        <v>0.54100000000000004</v>
      </c>
      <c r="N18" s="19">
        <f t="shared" si="2"/>
        <v>6.5180722891566267</v>
      </c>
    </row>
    <row r="19" spans="2:14" x14ac:dyDescent="0.3">
      <c r="B19" s="15">
        <v>1.0942889</v>
      </c>
      <c r="C19" s="15">
        <v>1.8769889</v>
      </c>
      <c r="D19" s="15">
        <v>2.34373889</v>
      </c>
      <c r="E19" s="15">
        <v>3.8155999999999999</v>
      </c>
      <c r="F19" s="15">
        <v>4.4325999999999999</v>
      </c>
      <c r="G19" s="16">
        <v>5.9988999999999999</v>
      </c>
      <c r="H19" s="15">
        <f t="shared" si="0"/>
        <v>19.56211669</v>
      </c>
      <c r="I19" s="18">
        <f>H19/H20</f>
        <v>5.7242495877404424E-2</v>
      </c>
      <c r="J19" s="18">
        <v>0.37291979624270694</v>
      </c>
      <c r="K19" s="18">
        <f t="shared" si="1"/>
        <v>6.5147368319051786</v>
      </c>
      <c r="L19" s="19">
        <v>5.7000000000000002E-2</v>
      </c>
      <c r="M19" s="19">
        <v>0.373</v>
      </c>
      <c r="N19" s="19">
        <f t="shared" si="2"/>
        <v>6.5438596491228065</v>
      </c>
    </row>
    <row r="20" spans="2:14" x14ac:dyDescent="0.3">
      <c r="H20" s="17">
        <f>SUM(H14:H19)</f>
        <v>341.74115559000001</v>
      </c>
      <c r="I20" s="17">
        <f t="array" ref="I20">SUM(I14:I19)</f>
        <v>1</v>
      </c>
    </row>
    <row r="21" spans="2:14" x14ac:dyDescent="0.3">
      <c r="H21" s="8" t="s">
        <v>5</v>
      </c>
      <c r="I21" s="8" t="s">
        <v>6</v>
      </c>
    </row>
    <row r="23" spans="2:14" x14ac:dyDescent="0.3">
      <c r="B23" s="21" t="s">
        <v>9</v>
      </c>
      <c r="C23" s="21"/>
      <c r="D23" s="21"/>
      <c r="E23" s="21"/>
      <c r="F23" s="21"/>
      <c r="G23" s="21"/>
      <c r="H23" s="5" t="s">
        <v>11</v>
      </c>
      <c r="I23" s="21" t="s">
        <v>12</v>
      </c>
      <c r="J23" s="21"/>
      <c r="K23" s="21" t="s">
        <v>10</v>
      </c>
      <c r="L23" s="21"/>
    </row>
    <row r="24" spans="2:14" x14ac:dyDescent="0.3">
      <c r="B24" s="15">
        <v>6.5090000000000003</v>
      </c>
      <c r="C24" s="15">
        <v>6.2910000000000004</v>
      </c>
      <c r="D24" s="15">
        <v>6.2210000000000001</v>
      </c>
      <c r="E24" s="15">
        <v>6.415</v>
      </c>
      <c r="F24" s="15">
        <v>6.5179999999999998</v>
      </c>
      <c r="G24" s="15">
        <v>6.5439999999999996</v>
      </c>
      <c r="H24" s="20">
        <f>SUM(B24:G24)/B25</f>
        <v>6.4163333333333332</v>
      </c>
      <c r="I24" s="15">
        <v>6.4160000000000004</v>
      </c>
      <c r="J24" s="15">
        <f>I24-I25</f>
        <v>0.41600000000000037</v>
      </c>
      <c r="K24" s="15">
        <v>8.3000000000000004E-2</v>
      </c>
      <c r="L24" s="20">
        <f>K24/K25</f>
        <v>6.6935483870967746E-2</v>
      </c>
    </row>
    <row r="25" spans="2:14" x14ac:dyDescent="0.3">
      <c r="B25" s="20">
        <v>6</v>
      </c>
      <c r="C25" s="20"/>
      <c r="D25" s="20"/>
      <c r="E25" s="20"/>
      <c r="F25" s="20"/>
      <c r="G25" s="20"/>
      <c r="H25" s="20"/>
      <c r="I25" s="15">
        <v>6</v>
      </c>
      <c r="J25" s="15">
        <f>J24/5</f>
        <v>8.3200000000000079E-2</v>
      </c>
      <c r="K25" s="15">
        <v>1.24</v>
      </c>
      <c r="L25" s="20"/>
    </row>
    <row r="27" spans="2:14" x14ac:dyDescent="0.3">
      <c r="L27" s="4" t="s">
        <v>44</v>
      </c>
    </row>
  </sheetData>
  <mergeCells count="10">
    <mergeCell ref="H4:H10"/>
    <mergeCell ref="A1:O3"/>
    <mergeCell ref="B13:G13"/>
    <mergeCell ref="B23:G23"/>
    <mergeCell ref="J12:K12"/>
    <mergeCell ref="B25:G25"/>
    <mergeCell ref="H24:H25"/>
    <mergeCell ref="I23:J23"/>
    <mergeCell ref="K23:L23"/>
    <mergeCell ref="L24:L25"/>
  </mergeCells>
  <pageMargins left="0.12" right="0.7" top="0.75" bottom="0.75" header="0.3" footer="0.3"/>
  <pageSetup paperSize="9" scale="9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O19" sqref="O19"/>
    </sheetView>
  </sheetViews>
  <sheetFormatPr defaultColWidth="9.109375" defaultRowHeight="13.2" x14ac:dyDescent="0.3"/>
  <cols>
    <col min="1" max="1" width="12.44140625" style="4" customWidth="1"/>
    <col min="2" max="2" width="6.44140625" style="4" customWidth="1"/>
    <col min="3" max="3" width="6.5546875" style="4" customWidth="1"/>
    <col min="4" max="4" width="6.44140625" style="4" customWidth="1"/>
    <col min="5" max="5" width="7" style="4" customWidth="1"/>
    <col min="6" max="6" width="7.109375" style="4" customWidth="1"/>
    <col min="7" max="7" width="5.6640625" style="4" customWidth="1"/>
    <col min="8" max="8" width="13" style="4" customWidth="1"/>
    <col min="9" max="9" width="15.6640625" style="4" customWidth="1"/>
    <col min="10" max="10" width="12.6640625" style="4" customWidth="1"/>
    <col min="11" max="12" width="13.33203125" style="4" customWidth="1"/>
    <col min="13" max="16384" width="9.109375" style="4"/>
  </cols>
  <sheetData>
    <row r="1" spans="1:15" ht="15" customHeight="1" x14ac:dyDescent="0.3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22" t="s">
        <v>2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</row>
    <row r="5" spans="1:15" x14ac:dyDescent="0.3">
      <c r="A5" s="5" t="s">
        <v>15</v>
      </c>
      <c r="B5" s="5">
        <v>1</v>
      </c>
      <c r="C5" s="6">
        <v>1</v>
      </c>
      <c r="D5" s="6">
        <v>4</v>
      </c>
      <c r="E5" s="6">
        <v>3</v>
      </c>
      <c r="F5" s="6">
        <v>1</v>
      </c>
      <c r="G5" s="6">
        <v>0.5</v>
      </c>
      <c r="H5" s="22"/>
      <c r="I5" s="5" t="s">
        <v>15</v>
      </c>
      <c r="J5" s="5">
        <v>1</v>
      </c>
      <c r="K5" s="6">
        <v>1</v>
      </c>
      <c r="L5" s="6">
        <v>4</v>
      </c>
      <c r="M5" s="6">
        <v>3</v>
      </c>
      <c r="N5" s="6">
        <v>1</v>
      </c>
      <c r="O5" s="6">
        <v>0.5</v>
      </c>
    </row>
    <row r="6" spans="1:15" x14ac:dyDescent="0.3">
      <c r="A6" s="5" t="s">
        <v>16</v>
      </c>
      <c r="B6" s="6">
        <v>1</v>
      </c>
      <c r="C6" s="5">
        <v>1</v>
      </c>
      <c r="D6" s="6">
        <v>4</v>
      </c>
      <c r="E6" s="6">
        <v>3</v>
      </c>
      <c r="F6" s="6">
        <v>2</v>
      </c>
      <c r="G6" s="6">
        <v>1</v>
      </c>
      <c r="H6" s="22"/>
      <c r="I6" s="5" t="s">
        <v>16</v>
      </c>
      <c r="J6" s="6">
        <v>1</v>
      </c>
      <c r="K6" s="5">
        <v>1</v>
      </c>
      <c r="L6" s="6">
        <v>4</v>
      </c>
      <c r="M6" s="6">
        <v>3</v>
      </c>
      <c r="N6" s="6">
        <v>2</v>
      </c>
      <c r="O6" s="6">
        <v>1</v>
      </c>
    </row>
    <row r="7" spans="1:15" x14ac:dyDescent="0.3">
      <c r="A7" s="5" t="s">
        <v>17</v>
      </c>
      <c r="B7" s="6">
        <v>0.25</v>
      </c>
      <c r="C7" s="6">
        <v>0.25</v>
      </c>
      <c r="D7" s="5">
        <v>1</v>
      </c>
      <c r="E7" s="6">
        <v>0.5</v>
      </c>
      <c r="F7" s="6">
        <v>2</v>
      </c>
      <c r="G7" s="6">
        <v>0.33333333333333331</v>
      </c>
      <c r="H7" s="22"/>
      <c r="I7" s="5" t="s">
        <v>17</v>
      </c>
      <c r="J7" s="6">
        <v>0.25</v>
      </c>
      <c r="K7" s="6">
        <v>0.25</v>
      </c>
      <c r="L7" s="5">
        <v>1</v>
      </c>
      <c r="M7" s="6">
        <v>0.5</v>
      </c>
      <c r="N7" s="6">
        <v>2</v>
      </c>
      <c r="O7" s="6">
        <v>0.33333333333333331</v>
      </c>
    </row>
    <row r="8" spans="1:15" x14ac:dyDescent="0.3">
      <c r="A8" s="5" t="s">
        <v>18</v>
      </c>
      <c r="B8" s="6">
        <v>0.33333333333333331</v>
      </c>
      <c r="C8" s="6">
        <v>0.33333333333333331</v>
      </c>
      <c r="D8" s="6">
        <v>2</v>
      </c>
      <c r="E8" s="5">
        <v>1</v>
      </c>
      <c r="F8" s="6">
        <v>3</v>
      </c>
      <c r="G8" s="6">
        <v>0.5</v>
      </c>
      <c r="H8" s="22"/>
      <c r="I8" s="5" t="s">
        <v>18</v>
      </c>
      <c r="J8" s="6">
        <v>0.33333333333333331</v>
      </c>
      <c r="K8" s="6">
        <v>0.33333333333333331</v>
      </c>
      <c r="L8" s="6">
        <v>2</v>
      </c>
      <c r="M8" s="5">
        <v>1</v>
      </c>
      <c r="N8" s="6">
        <v>3</v>
      </c>
      <c r="O8" s="6">
        <v>0.5</v>
      </c>
    </row>
    <row r="9" spans="1:15" x14ac:dyDescent="0.3">
      <c r="A9" s="5" t="s">
        <v>19</v>
      </c>
      <c r="B9" s="6">
        <v>1</v>
      </c>
      <c r="C9" s="6">
        <v>0.5</v>
      </c>
      <c r="D9" s="6">
        <v>0.5</v>
      </c>
      <c r="E9" s="6">
        <v>0.33333333333333331</v>
      </c>
      <c r="F9" s="5">
        <v>1</v>
      </c>
      <c r="G9" s="6">
        <v>0.5</v>
      </c>
      <c r="H9" s="22"/>
      <c r="I9" s="5" t="s">
        <v>19</v>
      </c>
      <c r="J9" s="6">
        <v>1</v>
      </c>
      <c r="K9" s="6">
        <v>0.5</v>
      </c>
      <c r="L9" s="6">
        <v>0.5</v>
      </c>
      <c r="M9" s="6">
        <v>0.33333333333333331</v>
      </c>
      <c r="N9" s="5">
        <v>1</v>
      </c>
      <c r="O9" s="6">
        <v>0.5</v>
      </c>
    </row>
    <row r="10" spans="1:15" x14ac:dyDescent="0.3">
      <c r="A10" s="5" t="s">
        <v>20</v>
      </c>
      <c r="B10" s="6">
        <v>2</v>
      </c>
      <c r="C10" s="6">
        <v>1</v>
      </c>
      <c r="D10" s="6">
        <v>3</v>
      </c>
      <c r="E10" s="6">
        <v>2</v>
      </c>
      <c r="F10" s="6">
        <v>2</v>
      </c>
      <c r="G10" s="5">
        <v>1</v>
      </c>
      <c r="H10" s="22"/>
      <c r="I10" s="5" t="s">
        <v>20</v>
      </c>
      <c r="J10" s="6">
        <v>2</v>
      </c>
      <c r="K10" s="6">
        <v>1</v>
      </c>
      <c r="L10" s="6">
        <v>3</v>
      </c>
      <c r="M10" s="6">
        <v>2</v>
      </c>
      <c r="N10" s="6">
        <v>2</v>
      </c>
      <c r="O10" s="5">
        <v>1</v>
      </c>
    </row>
    <row r="12" spans="1:15" x14ac:dyDescent="0.3">
      <c r="J12" s="21" t="s">
        <v>10</v>
      </c>
      <c r="K12" s="21"/>
    </row>
    <row r="13" spans="1:15" x14ac:dyDescent="0.3">
      <c r="B13" s="21" t="s">
        <v>37</v>
      </c>
      <c r="C13" s="21"/>
      <c r="D13" s="21"/>
      <c r="E13" s="21"/>
      <c r="F13" s="21"/>
      <c r="G13" s="24"/>
      <c r="H13" s="5" t="s">
        <v>3</v>
      </c>
      <c r="I13" s="5" t="s">
        <v>4</v>
      </c>
      <c r="J13" s="5" t="s">
        <v>7</v>
      </c>
      <c r="K13" s="5" t="s">
        <v>8</v>
      </c>
    </row>
    <row r="14" spans="1:15" x14ac:dyDescent="0.3">
      <c r="B14" s="6">
        <f t="array" ref="B14:G19">MMULT(B5:G10,J5:O10)</f>
        <v>6</v>
      </c>
      <c r="C14" s="6">
        <v>5</v>
      </c>
      <c r="D14" s="6">
        <v>20</v>
      </c>
      <c r="E14" s="6">
        <v>12.333333333333334</v>
      </c>
      <c r="F14" s="6">
        <v>22</v>
      </c>
      <c r="G14" s="7">
        <v>5.333333333333333</v>
      </c>
      <c r="H14" s="6">
        <f t="shared" ref="H14:H19" si="0">SUM(B14:G14)</f>
        <v>70.666666666666671</v>
      </c>
      <c r="I14" s="6">
        <f>H14/H20</f>
        <v>0.21725949015756438</v>
      </c>
      <c r="J14" s="6">
        <f t="array" ref="J14:J19">MMULT(B5:G10,I14:I19)</f>
        <v>1.3559929971390752</v>
      </c>
      <c r="K14" s="6">
        <f t="shared" ref="K14:K19" si="1">J14/I14</f>
        <v>6.2413522012578619</v>
      </c>
    </row>
    <row r="15" spans="1:15" x14ac:dyDescent="0.3">
      <c r="B15" s="6">
        <v>8</v>
      </c>
      <c r="C15" s="6">
        <v>6</v>
      </c>
      <c r="D15" s="6">
        <v>22</v>
      </c>
      <c r="E15" s="6">
        <v>13.666666666666666</v>
      </c>
      <c r="F15" s="6">
        <v>24</v>
      </c>
      <c r="G15" s="7">
        <v>6.333333333333333</v>
      </c>
      <c r="H15" s="6">
        <f t="shared" si="0"/>
        <v>79.999999999999986</v>
      </c>
      <c r="I15" s="6">
        <f>H15/H20</f>
        <v>0.24595413980101621</v>
      </c>
      <c r="J15" s="6">
        <v>1.5708612664930186</v>
      </c>
      <c r="K15" s="6">
        <f t="shared" si="1"/>
        <v>6.3868055555555578</v>
      </c>
    </row>
    <row r="16" spans="1:15" x14ac:dyDescent="0.3">
      <c r="B16" s="6">
        <v>3.583333333333333</v>
      </c>
      <c r="C16" s="6">
        <v>2.25</v>
      </c>
      <c r="D16" s="6">
        <v>6</v>
      </c>
      <c r="E16" s="6">
        <v>3.833333333333333</v>
      </c>
      <c r="F16" s="6">
        <v>6.916666666666667</v>
      </c>
      <c r="G16" s="7">
        <v>2.2916666666666665</v>
      </c>
      <c r="H16" s="6">
        <f t="shared" si="0"/>
        <v>24.875</v>
      </c>
      <c r="I16" s="6">
        <f>H16/H20</f>
        <v>7.6476365344378489E-2</v>
      </c>
      <c r="J16" s="6">
        <v>0.52209744224774757</v>
      </c>
      <c r="K16" s="6">
        <f t="shared" si="1"/>
        <v>6.8269123394751547</v>
      </c>
    </row>
    <row r="17" spans="2:12" x14ac:dyDescent="0.3">
      <c r="B17" s="6">
        <v>5.5</v>
      </c>
      <c r="C17" s="6">
        <v>3.5</v>
      </c>
      <c r="D17" s="6">
        <v>9.6666666666666661</v>
      </c>
      <c r="E17" s="6">
        <v>6</v>
      </c>
      <c r="F17" s="6">
        <v>12</v>
      </c>
      <c r="G17" s="7">
        <v>3.6666666666666665</v>
      </c>
      <c r="H17" s="6">
        <f t="shared" si="0"/>
        <v>40.333333333333329</v>
      </c>
      <c r="I17" s="6">
        <f>H17/H20</f>
        <v>0.12400187881634568</v>
      </c>
      <c r="J17" s="6">
        <v>0.83308424783295609</v>
      </c>
      <c r="K17" s="6">
        <f t="shared" si="1"/>
        <v>6.7183195592286511</v>
      </c>
    </row>
    <row r="18" spans="2:12" x14ac:dyDescent="0.3">
      <c r="B18" s="6">
        <v>3.7361111111111112</v>
      </c>
      <c r="C18" s="6">
        <v>2.7361111111111112</v>
      </c>
      <c r="D18" s="6">
        <v>9.1666666666666679</v>
      </c>
      <c r="E18" s="6">
        <v>6.4166666666666661</v>
      </c>
      <c r="F18" s="6">
        <v>6</v>
      </c>
      <c r="G18" s="7">
        <v>2.3333333333333335</v>
      </c>
      <c r="H18" s="6">
        <f t="shared" si="0"/>
        <v>30.388888888888889</v>
      </c>
      <c r="I18" s="6">
        <f>H18/H20</f>
        <v>9.3428412827191595E-2</v>
      </c>
      <c r="J18" s="6">
        <v>0.63467697168965365</v>
      </c>
      <c r="K18" s="6">
        <f t="shared" si="1"/>
        <v>6.7931901279707487</v>
      </c>
    </row>
    <row r="19" spans="2:12" x14ac:dyDescent="0.3">
      <c r="B19" s="6">
        <v>8.4166666666666679</v>
      </c>
      <c r="C19" s="6">
        <v>6.416666666666667</v>
      </c>
      <c r="D19" s="6">
        <v>23</v>
      </c>
      <c r="E19" s="6">
        <v>15.166666666666666</v>
      </c>
      <c r="F19" s="6">
        <v>20</v>
      </c>
      <c r="G19" s="7">
        <v>6</v>
      </c>
      <c r="H19" s="6">
        <f t="shared" si="0"/>
        <v>79</v>
      </c>
      <c r="I19" s="6">
        <f>H19/H20</f>
        <v>0.24287971305350356</v>
      </c>
      <c r="J19" s="6">
        <v>1.5876425124898585</v>
      </c>
      <c r="K19" s="6">
        <f t="shared" si="1"/>
        <v>6.536744022503516</v>
      </c>
    </row>
    <row r="20" spans="2:12" x14ac:dyDescent="0.3">
      <c r="H20" s="8">
        <f>SUM(H14:H19)</f>
        <v>325.26388888888891</v>
      </c>
      <c r="I20" s="8">
        <f t="array" ref="I20">SUM(I14:I19)</f>
        <v>1</v>
      </c>
    </row>
    <row r="21" spans="2:12" x14ac:dyDescent="0.3">
      <c r="H21" s="8" t="s">
        <v>5</v>
      </c>
      <c r="I21" s="8" t="s">
        <v>6</v>
      </c>
    </row>
    <row r="23" spans="2:12" x14ac:dyDescent="0.3">
      <c r="B23" s="21" t="s">
        <v>9</v>
      </c>
      <c r="C23" s="21"/>
      <c r="D23" s="21"/>
      <c r="E23" s="21"/>
      <c r="F23" s="21"/>
      <c r="G23" s="21"/>
      <c r="H23" s="5" t="s">
        <v>11</v>
      </c>
      <c r="I23" s="21" t="s">
        <v>12</v>
      </c>
      <c r="J23" s="21"/>
      <c r="K23" s="21" t="s">
        <v>10</v>
      </c>
      <c r="L23" s="21"/>
    </row>
    <row r="24" spans="2:12" x14ac:dyDescent="0.3">
      <c r="B24" s="6">
        <v>6.2413522012578619</v>
      </c>
      <c r="C24" s="6">
        <v>6.3868055555555578</v>
      </c>
      <c r="D24" s="6">
        <v>6.8269123394751547</v>
      </c>
      <c r="E24" s="6">
        <v>6.7183195592286511</v>
      </c>
      <c r="F24" s="6">
        <v>6.7931901279707487</v>
      </c>
      <c r="G24" s="6">
        <v>6.536744022503516</v>
      </c>
      <c r="H24" s="25">
        <f>SUM(B24:G24)/B25</f>
        <v>6.5838873009985805</v>
      </c>
      <c r="I24" s="6">
        <v>6.5838873009985805</v>
      </c>
      <c r="J24" s="6">
        <f>I24-I25</f>
        <v>0.58388730099858055</v>
      </c>
      <c r="K24" s="6">
        <v>0.1167774601997161</v>
      </c>
      <c r="L24" s="25">
        <f>K24/K25</f>
        <v>9.4175371128803309E-2</v>
      </c>
    </row>
    <row r="25" spans="2:12" x14ac:dyDescent="0.3">
      <c r="B25" s="25">
        <v>6</v>
      </c>
      <c r="C25" s="25"/>
      <c r="D25" s="25"/>
      <c r="E25" s="25"/>
      <c r="F25" s="25"/>
      <c r="G25" s="25"/>
      <c r="H25" s="25"/>
      <c r="I25" s="6">
        <v>6</v>
      </c>
      <c r="J25" s="6">
        <f>J24/5</f>
        <v>0.1167774601997161</v>
      </c>
      <c r="K25" s="6">
        <v>1.24</v>
      </c>
      <c r="L25" s="25"/>
    </row>
  </sheetData>
  <mergeCells count="10">
    <mergeCell ref="H24:H25"/>
    <mergeCell ref="L24:L25"/>
    <mergeCell ref="B25:G25"/>
    <mergeCell ref="A1:O3"/>
    <mergeCell ref="H4:H10"/>
    <mergeCell ref="J12:K12"/>
    <mergeCell ref="B13:G13"/>
    <mergeCell ref="B23:G23"/>
    <mergeCell ref="I23:J23"/>
    <mergeCell ref="K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H27" sqref="H27"/>
    </sheetView>
  </sheetViews>
  <sheetFormatPr defaultColWidth="9.109375" defaultRowHeight="13.2" x14ac:dyDescent="0.3"/>
  <cols>
    <col min="1" max="1" width="12.44140625" style="4" customWidth="1"/>
    <col min="2" max="2" width="7.109375" style="4" customWidth="1"/>
    <col min="3" max="3" width="6.44140625" style="4" customWidth="1"/>
    <col min="4" max="4" width="7" style="4" customWidth="1"/>
    <col min="5" max="5" width="7.33203125" style="4" customWidth="1"/>
    <col min="6" max="6" width="7" style="4" customWidth="1"/>
    <col min="7" max="7" width="6.44140625" style="4" customWidth="1"/>
    <col min="8" max="8" width="13.109375" style="4" customWidth="1"/>
    <col min="9" max="9" width="15.5546875" style="4" customWidth="1"/>
    <col min="10" max="10" width="13.5546875" style="4" customWidth="1"/>
    <col min="11" max="11" width="12.5546875" style="4" customWidth="1"/>
    <col min="12" max="12" width="12.88671875" style="4" customWidth="1"/>
    <col min="13" max="13" width="6.88671875" style="4" customWidth="1"/>
    <col min="14" max="14" width="6.5546875" style="4" customWidth="1"/>
    <col min="15" max="15" width="6.44140625" style="4" customWidth="1"/>
    <col min="16" max="16384" width="9.109375" style="4"/>
  </cols>
  <sheetData>
    <row r="1" spans="1:15" ht="15" customHeight="1" x14ac:dyDescent="0.3">
      <c r="A1" s="23" t="s">
        <v>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22" t="s">
        <v>2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</row>
    <row r="5" spans="1:15" x14ac:dyDescent="0.3">
      <c r="A5" s="5" t="s">
        <v>15</v>
      </c>
      <c r="B5" s="5">
        <v>1</v>
      </c>
      <c r="C5" s="6">
        <v>1</v>
      </c>
      <c r="D5" s="6">
        <v>1</v>
      </c>
      <c r="E5" s="6">
        <v>4</v>
      </c>
      <c r="F5" s="6">
        <v>2</v>
      </c>
      <c r="G5" s="6">
        <v>1</v>
      </c>
      <c r="H5" s="22"/>
      <c r="I5" s="5" t="s">
        <v>15</v>
      </c>
      <c r="J5" s="5">
        <v>1</v>
      </c>
      <c r="K5" s="6">
        <v>1</v>
      </c>
      <c r="L5" s="6">
        <v>1</v>
      </c>
      <c r="M5" s="6">
        <v>4</v>
      </c>
      <c r="N5" s="6">
        <v>2</v>
      </c>
      <c r="O5" s="6">
        <v>1</v>
      </c>
    </row>
    <row r="6" spans="1:15" x14ac:dyDescent="0.3">
      <c r="A6" s="5" t="s">
        <v>16</v>
      </c>
      <c r="B6" s="6">
        <v>1</v>
      </c>
      <c r="C6" s="5">
        <v>1</v>
      </c>
      <c r="D6" s="6">
        <v>1</v>
      </c>
      <c r="E6" s="6">
        <v>1</v>
      </c>
      <c r="F6" s="6">
        <v>0.33333333333333331</v>
      </c>
      <c r="G6" s="6">
        <v>0.33333333333333331</v>
      </c>
      <c r="H6" s="22"/>
      <c r="I6" s="5" t="s">
        <v>16</v>
      </c>
      <c r="J6" s="6">
        <v>1</v>
      </c>
      <c r="K6" s="5">
        <v>1</v>
      </c>
      <c r="L6" s="6">
        <v>1</v>
      </c>
      <c r="M6" s="6">
        <v>1</v>
      </c>
      <c r="N6" s="6">
        <v>0.33333333333333331</v>
      </c>
      <c r="O6" s="6">
        <v>0.33333333333333331</v>
      </c>
    </row>
    <row r="7" spans="1:15" x14ac:dyDescent="0.3">
      <c r="A7" s="5" t="s">
        <v>17</v>
      </c>
      <c r="B7" s="6">
        <v>1</v>
      </c>
      <c r="C7" s="6">
        <v>1</v>
      </c>
      <c r="D7" s="5">
        <v>1</v>
      </c>
      <c r="E7" s="6">
        <v>1</v>
      </c>
      <c r="F7" s="6">
        <v>2</v>
      </c>
      <c r="G7" s="6">
        <v>0.33333333333333331</v>
      </c>
      <c r="H7" s="22"/>
      <c r="I7" s="5" t="s">
        <v>17</v>
      </c>
      <c r="J7" s="6">
        <v>1</v>
      </c>
      <c r="K7" s="6">
        <v>1</v>
      </c>
      <c r="L7" s="5">
        <v>1</v>
      </c>
      <c r="M7" s="6">
        <v>1</v>
      </c>
      <c r="N7" s="6">
        <v>2</v>
      </c>
      <c r="O7" s="6">
        <v>0.33333333333333331</v>
      </c>
    </row>
    <row r="8" spans="1:15" x14ac:dyDescent="0.3">
      <c r="A8" s="5" t="s">
        <v>18</v>
      </c>
      <c r="B8" s="6">
        <v>0.25</v>
      </c>
      <c r="C8" s="6">
        <v>1</v>
      </c>
      <c r="D8" s="6">
        <v>1</v>
      </c>
      <c r="E8" s="5">
        <v>1</v>
      </c>
      <c r="F8" s="6">
        <v>1</v>
      </c>
      <c r="G8" s="6">
        <v>1</v>
      </c>
      <c r="H8" s="22"/>
      <c r="I8" s="5" t="s">
        <v>18</v>
      </c>
      <c r="J8" s="6">
        <v>0.25</v>
      </c>
      <c r="K8" s="6">
        <v>1</v>
      </c>
      <c r="L8" s="6">
        <v>1</v>
      </c>
      <c r="M8" s="5">
        <v>1</v>
      </c>
      <c r="N8" s="6">
        <v>1</v>
      </c>
      <c r="O8" s="6">
        <v>1</v>
      </c>
    </row>
    <row r="9" spans="1:15" x14ac:dyDescent="0.3">
      <c r="A9" s="5" t="s">
        <v>19</v>
      </c>
      <c r="B9" s="6">
        <v>0.5</v>
      </c>
      <c r="C9" s="6">
        <v>3</v>
      </c>
      <c r="D9" s="6">
        <v>0.5</v>
      </c>
      <c r="E9" s="6">
        <v>1</v>
      </c>
      <c r="F9" s="5">
        <v>1</v>
      </c>
      <c r="G9" s="6">
        <v>0.5</v>
      </c>
      <c r="H9" s="22"/>
      <c r="I9" s="5" t="s">
        <v>19</v>
      </c>
      <c r="J9" s="6">
        <v>0.5</v>
      </c>
      <c r="K9" s="6">
        <v>3</v>
      </c>
      <c r="L9" s="6">
        <v>0.5</v>
      </c>
      <c r="M9" s="6">
        <v>1</v>
      </c>
      <c r="N9" s="5">
        <v>1</v>
      </c>
      <c r="O9" s="6">
        <v>0.5</v>
      </c>
    </row>
    <row r="10" spans="1:15" x14ac:dyDescent="0.3">
      <c r="A10" s="5" t="s">
        <v>20</v>
      </c>
      <c r="B10" s="6">
        <v>1</v>
      </c>
      <c r="C10" s="6">
        <v>3</v>
      </c>
      <c r="D10" s="6">
        <v>3</v>
      </c>
      <c r="E10" s="6">
        <v>1</v>
      </c>
      <c r="F10" s="6">
        <v>2</v>
      </c>
      <c r="G10" s="5">
        <v>1</v>
      </c>
      <c r="H10" s="22"/>
      <c r="I10" s="5" t="s">
        <v>20</v>
      </c>
      <c r="J10" s="6">
        <v>1</v>
      </c>
      <c r="K10" s="6">
        <v>3</v>
      </c>
      <c r="L10" s="6">
        <v>3</v>
      </c>
      <c r="M10" s="6">
        <v>1</v>
      </c>
      <c r="N10" s="6">
        <v>2</v>
      </c>
      <c r="O10" s="5">
        <v>1</v>
      </c>
    </row>
    <row r="12" spans="1:15" x14ac:dyDescent="0.3">
      <c r="J12" s="21" t="s">
        <v>10</v>
      </c>
      <c r="K12" s="21"/>
    </row>
    <row r="13" spans="1:15" x14ac:dyDescent="0.3">
      <c r="B13" s="21" t="s">
        <v>37</v>
      </c>
      <c r="C13" s="21"/>
      <c r="D13" s="21"/>
      <c r="E13" s="21"/>
      <c r="F13" s="21"/>
      <c r="G13" s="24"/>
      <c r="H13" s="5" t="s">
        <v>3</v>
      </c>
      <c r="I13" s="5" t="s">
        <v>4</v>
      </c>
      <c r="J13" s="5" t="s">
        <v>7</v>
      </c>
      <c r="K13" s="5" t="s">
        <v>8</v>
      </c>
    </row>
    <row r="14" spans="1:15" x14ac:dyDescent="0.3">
      <c r="B14" s="6">
        <f t="array" ref="B14:G19">MMULT(B5:G10,J5:O10)</f>
        <v>6</v>
      </c>
      <c r="C14" s="6">
        <v>16</v>
      </c>
      <c r="D14" s="6">
        <v>11</v>
      </c>
      <c r="E14" s="6">
        <v>13</v>
      </c>
      <c r="F14" s="6">
        <v>12.333333333333334</v>
      </c>
      <c r="G14" s="7">
        <v>7.6666666666666661</v>
      </c>
      <c r="H14" s="6">
        <f t="shared" ref="H14:H19" si="0">SUM(B14:G14)</f>
        <v>66</v>
      </c>
      <c r="I14" s="6">
        <f>H14/H20</f>
        <v>0.22843957311796945</v>
      </c>
      <c r="J14" s="6">
        <f t="array" ref="J14:J19">MMULT(B5:G10,I14:I19)</f>
        <v>1.5128353042976639</v>
      </c>
      <c r="K14" s="6">
        <f t="shared" ref="K14:K19" si="1">J14/I14</f>
        <v>6.6224747474747474</v>
      </c>
    </row>
    <row r="15" spans="1:15" x14ac:dyDescent="0.3">
      <c r="B15" s="6">
        <v>3.75</v>
      </c>
      <c r="C15" s="6">
        <v>6</v>
      </c>
      <c r="D15" s="6">
        <v>5.166666666666667</v>
      </c>
      <c r="E15" s="6">
        <v>7.6666666666666661</v>
      </c>
      <c r="F15" s="6">
        <v>6.3333333333333339</v>
      </c>
      <c r="G15" s="7">
        <v>3.1666666666666665</v>
      </c>
      <c r="H15" s="6">
        <f t="shared" si="0"/>
        <v>32.083333333333336</v>
      </c>
      <c r="I15" s="6">
        <f>H15/H20</f>
        <v>0.11104701471012406</v>
      </c>
      <c r="J15" s="6">
        <v>0.7423324680319201</v>
      </c>
      <c r="K15" s="6">
        <f t="shared" si="1"/>
        <v>6.6848484848484837</v>
      </c>
    </row>
    <row r="16" spans="1:15" x14ac:dyDescent="0.3">
      <c r="B16" s="6">
        <v>4.583333333333333</v>
      </c>
      <c r="C16" s="6">
        <v>11</v>
      </c>
      <c r="D16" s="6">
        <v>6</v>
      </c>
      <c r="E16" s="6">
        <v>9.3333333333333339</v>
      </c>
      <c r="F16" s="6">
        <v>8</v>
      </c>
      <c r="G16" s="7">
        <v>4</v>
      </c>
      <c r="H16" s="6">
        <f t="shared" si="0"/>
        <v>42.916666666666664</v>
      </c>
      <c r="I16" s="6">
        <f>H16/H20</f>
        <v>0.14854340928756851</v>
      </c>
      <c r="J16" s="6">
        <v>0.96971445053360261</v>
      </c>
      <c r="K16" s="6">
        <f t="shared" si="1"/>
        <v>6.5281553398058252</v>
      </c>
    </row>
    <row r="17" spans="2:12" x14ac:dyDescent="0.3">
      <c r="B17" s="6">
        <v>4</v>
      </c>
      <c r="C17" s="6">
        <v>9.25</v>
      </c>
      <c r="D17" s="6">
        <v>6.75</v>
      </c>
      <c r="E17" s="6">
        <v>6</v>
      </c>
      <c r="F17" s="6">
        <v>6.833333333333333</v>
      </c>
      <c r="G17" s="7">
        <v>3.4166666666666665</v>
      </c>
      <c r="H17" s="6">
        <f t="shared" si="0"/>
        <v>36.25</v>
      </c>
      <c r="I17" s="6">
        <f>H17/H20</f>
        <v>0.12546870493221807</v>
      </c>
      <c r="J17" s="6">
        <v>0.82867032016152298</v>
      </c>
      <c r="K17" s="6">
        <f t="shared" si="1"/>
        <v>6.6045977011494248</v>
      </c>
    </row>
    <row r="18" spans="2:12" x14ac:dyDescent="0.3">
      <c r="B18" s="6">
        <v>5.25</v>
      </c>
      <c r="C18" s="6">
        <v>9.5</v>
      </c>
      <c r="D18" s="6">
        <v>7</v>
      </c>
      <c r="E18" s="6">
        <v>8</v>
      </c>
      <c r="F18" s="6">
        <v>6</v>
      </c>
      <c r="G18" s="7">
        <v>3.666666666666667</v>
      </c>
      <c r="H18" s="6">
        <f t="shared" si="0"/>
        <v>39.416666666666664</v>
      </c>
      <c r="I18" s="6">
        <f>H18/H20</f>
        <v>0.13642918950100952</v>
      </c>
      <c r="J18" s="6">
        <v>0.90856648399192408</v>
      </c>
      <c r="K18" s="6">
        <f t="shared" si="1"/>
        <v>6.659619450317126</v>
      </c>
    </row>
    <row r="19" spans="2:12" x14ac:dyDescent="0.3">
      <c r="B19" s="6">
        <v>9.25</v>
      </c>
      <c r="C19" s="6">
        <v>17</v>
      </c>
      <c r="D19" s="6">
        <v>12</v>
      </c>
      <c r="E19" s="6">
        <v>14</v>
      </c>
      <c r="F19" s="6">
        <v>14</v>
      </c>
      <c r="G19" s="7">
        <v>6</v>
      </c>
      <c r="H19" s="6">
        <f t="shared" si="0"/>
        <v>72.25</v>
      </c>
      <c r="I19" s="6">
        <f>H19/H20</f>
        <v>0.2500721084511105</v>
      </c>
      <c r="J19" s="6">
        <v>1.6556100374963947</v>
      </c>
      <c r="K19" s="6">
        <f t="shared" si="1"/>
        <v>6.6205305651672433</v>
      </c>
    </row>
    <row r="20" spans="2:12" x14ac:dyDescent="0.3">
      <c r="H20" s="8">
        <f>SUM(H14:H19)</f>
        <v>288.91666666666663</v>
      </c>
      <c r="I20" s="8">
        <f t="array" ref="I20">SUM(I14:I19)</f>
        <v>1</v>
      </c>
    </row>
    <row r="21" spans="2:12" x14ac:dyDescent="0.3">
      <c r="H21" s="8" t="s">
        <v>5</v>
      </c>
      <c r="I21" s="8" t="s">
        <v>6</v>
      </c>
    </row>
    <row r="23" spans="2:12" x14ac:dyDescent="0.3">
      <c r="B23" s="21" t="s">
        <v>9</v>
      </c>
      <c r="C23" s="21"/>
      <c r="D23" s="21"/>
      <c r="E23" s="21"/>
      <c r="F23" s="21"/>
      <c r="G23" s="21"/>
      <c r="H23" s="5" t="s">
        <v>11</v>
      </c>
      <c r="I23" s="21" t="s">
        <v>12</v>
      </c>
      <c r="J23" s="21"/>
      <c r="K23" s="21" t="s">
        <v>10</v>
      </c>
      <c r="L23" s="21"/>
    </row>
    <row r="24" spans="2:12" x14ac:dyDescent="0.3">
      <c r="B24" s="6">
        <v>6.6224747474747474</v>
      </c>
      <c r="C24" s="6">
        <v>6.6848484848484837</v>
      </c>
      <c r="D24" s="6">
        <v>6.5281553398058252</v>
      </c>
      <c r="E24" s="6">
        <v>6.6045977011494248</v>
      </c>
      <c r="F24" s="6">
        <v>6.659619450317126</v>
      </c>
      <c r="G24" s="6">
        <v>6.6205305651672433</v>
      </c>
      <c r="H24" s="25">
        <f>SUM(B24:G24)/B25</f>
        <v>6.6200377147938072</v>
      </c>
      <c r="I24" s="6">
        <v>6.6200377147938072</v>
      </c>
      <c r="J24" s="6">
        <f>I24-I25</f>
        <v>0.6200377147938072</v>
      </c>
      <c r="K24" s="6">
        <v>0.12400754295876144</v>
      </c>
      <c r="L24" s="25">
        <f>K24/K25</f>
        <v>0.10000608303125923</v>
      </c>
    </row>
    <row r="25" spans="2:12" x14ac:dyDescent="0.3">
      <c r="B25" s="25">
        <v>6</v>
      </c>
      <c r="C25" s="25"/>
      <c r="D25" s="25"/>
      <c r="E25" s="25"/>
      <c r="F25" s="25"/>
      <c r="G25" s="25"/>
      <c r="H25" s="25"/>
      <c r="I25" s="6">
        <v>6</v>
      </c>
      <c r="J25" s="6">
        <f>J24/5</f>
        <v>0.12400754295876144</v>
      </c>
      <c r="K25" s="6">
        <v>1.24</v>
      </c>
      <c r="L25" s="25"/>
    </row>
  </sheetData>
  <mergeCells count="10">
    <mergeCell ref="H24:H25"/>
    <mergeCell ref="L24:L25"/>
    <mergeCell ref="B25:G25"/>
    <mergeCell ref="A1:O3"/>
    <mergeCell ref="H4:H10"/>
    <mergeCell ref="J12:K12"/>
    <mergeCell ref="B13:G13"/>
    <mergeCell ref="B23:G23"/>
    <mergeCell ref="I23:J23"/>
    <mergeCell ref="K23:L23"/>
  </mergeCells>
  <pageMargins left="0.12" right="0.7" top="0.75" bottom="0.75" header="0.3" footer="0.3"/>
  <pageSetup paperSize="9" scale="9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selection activeCell="P18" sqref="P18"/>
    </sheetView>
  </sheetViews>
  <sheetFormatPr defaultColWidth="9.109375" defaultRowHeight="13.2" x14ac:dyDescent="0.3"/>
  <cols>
    <col min="1" max="1" width="12.44140625" style="4" customWidth="1"/>
    <col min="2" max="2" width="6.44140625" style="4" customWidth="1"/>
    <col min="3" max="3" width="6.5546875" style="4" customWidth="1"/>
    <col min="4" max="4" width="6.44140625" style="4" customWidth="1"/>
    <col min="5" max="5" width="7" style="4" customWidth="1"/>
    <col min="6" max="6" width="7.109375" style="4" customWidth="1"/>
    <col min="7" max="7" width="5.6640625" style="4" customWidth="1"/>
    <col min="8" max="8" width="13.109375" style="4" customWidth="1"/>
    <col min="9" max="9" width="15.5546875" style="4" customWidth="1"/>
    <col min="10" max="10" width="12.6640625" style="4" customWidth="1"/>
    <col min="11" max="12" width="13.33203125" style="4" customWidth="1"/>
    <col min="13" max="16384" width="9.109375" style="4"/>
  </cols>
  <sheetData>
    <row r="1" spans="1:15" ht="15" customHeight="1" x14ac:dyDescent="0.3">
      <c r="A1" s="23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22" t="s">
        <v>2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</row>
    <row r="5" spans="1:15" x14ac:dyDescent="0.3">
      <c r="A5" s="5" t="s">
        <v>15</v>
      </c>
      <c r="B5" s="5">
        <v>1</v>
      </c>
      <c r="C5" s="6">
        <v>4</v>
      </c>
      <c r="D5" s="6">
        <v>2</v>
      </c>
      <c r="E5" s="6">
        <v>1</v>
      </c>
      <c r="F5" s="6">
        <v>1</v>
      </c>
      <c r="G5" s="6">
        <v>1</v>
      </c>
      <c r="H5" s="22"/>
      <c r="I5" s="5" t="s">
        <v>15</v>
      </c>
      <c r="J5" s="5">
        <v>1</v>
      </c>
      <c r="K5" s="6">
        <v>4</v>
      </c>
      <c r="L5" s="6">
        <v>2</v>
      </c>
      <c r="M5" s="6">
        <v>1</v>
      </c>
      <c r="N5" s="6">
        <v>1</v>
      </c>
      <c r="O5" s="6">
        <v>1</v>
      </c>
    </row>
    <row r="6" spans="1:15" x14ac:dyDescent="0.3">
      <c r="A6" s="5" t="s">
        <v>16</v>
      </c>
      <c r="B6" s="6">
        <v>0.25</v>
      </c>
      <c r="C6" s="5">
        <v>1</v>
      </c>
      <c r="D6" s="6">
        <v>2</v>
      </c>
      <c r="E6" s="6">
        <v>2</v>
      </c>
      <c r="F6" s="6">
        <v>2</v>
      </c>
      <c r="G6" s="6">
        <v>1</v>
      </c>
      <c r="H6" s="22"/>
      <c r="I6" s="5" t="s">
        <v>16</v>
      </c>
      <c r="J6" s="6">
        <v>0.25</v>
      </c>
      <c r="K6" s="5">
        <v>1</v>
      </c>
      <c r="L6" s="6">
        <v>2</v>
      </c>
      <c r="M6" s="6">
        <v>2</v>
      </c>
      <c r="N6" s="6">
        <v>2</v>
      </c>
      <c r="O6" s="6">
        <v>1</v>
      </c>
    </row>
    <row r="7" spans="1:15" x14ac:dyDescent="0.3">
      <c r="A7" s="5" t="s">
        <v>17</v>
      </c>
      <c r="B7" s="6">
        <v>0.5</v>
      </c>
      <c r="C7" s="6">
        <v>0.5</v>
      </c>
      <c r="D7" s="5">
        <v>1</v>
      </c>
      <c r="E7" s="6">
        <v>0.5</v>
      </c>
      <c r="F7" s="6">
        <v>1</v>
      </c>
      <c r="G7" s="6">
        <v>0.5</v>
      </c>
      <c r="H7" s="22"/>
      <c r="I7" s="5" t="s">
        <v>17</v>
      </c>
      <c r="J7" s="6">
        <v>0.5</v>
      </c>
      <c r="K7" s="6">
        <v>0.5</v>
      </c>
      <c r="L7" s="5">
        <v>1</v>
      </c>
      <c r="M7" s="6">
        <v>0.5</v>
      </c>
      <c r="N7" s="6">
        <v>1</v>
      </c>
      <c r="O7" s="6">
        <v>0.5</v>
      </c>
    </row>
    <row r="8" spans="1:15" x14ac:dyDescent="0.3">
      <c r="A8" s="5" t="s">
        <v>18</v>
      </c>
      <c r="B8" s="6">
        <v>1</v>
      </c>
      <c r="C8" s="6">
        <v>0.5</v>
      </c>
      <c r="D8" s="6">
        <v>2</v>
      </c>
      <c r="E8" s="5">
        <v>1</v>
      </c>
      <c r="F8" s="6">
        <v>3</v>
      </c>
      <c r="G8" s="6">
        <v>1</v>
      </c>
      <c r="H8" s="22"/>
      <c r="I8" s="5" t="s">
        <v>18</v>
      </c>
      <c r="J8" s="6">
        <v>1</v>
      </c>
      <c r="K8" s="6">
        <v>0.5</v>
      </c>
      <c r="L8" s="6">
        <v>2</v>
      </c>
      <c r="M8" s="5">
        <v>1</v>
      </c>
      <c r="N8" s="6">
        <v>3</v>
      </c>
      <c r="O8" s="6">
        <v>1</v>
      </c>
    </row>
    <row r="9" spans="1:15" x14ac:dyDescent="0.3">
      <c r="A9" s="5" t="s">
        <v>19</v>
      </c>
      <c r="B9" s="6">
        <v>1</v>
      </c>
      <c r="C9" s="6">
        <v>0.5</v>
      </c>
      <c r="D9" s="6">
        <v>1</v>
      </c>
      <c r="E9" s="6">
        <v>0.33333333333333331</v>
      </c>
      <c r="F9" s="5">
        <v>1</v>
      </c>
      <c r="G9" s="6">
        <v>0.33333333333333331</v>
      </c>
      <c r="H9" s="22"/>
      <c r="I9" s="5" t="s">
        <v>19</v>
      </c>
      <c r="J9" s="6">
        <v>1</v>
      </c>
      <c r="K9" s="6">
        <v>0.5</v>
      </c>
      <c r="L9" s="6">
        <v>1</v>
      </c>
      <c r="M9" s="6">
        <v>0.33333333333333331</v>
      </c>
      <c r="N9" s="5">
        <v>1</v>
      </c>
      <c r="O9" s="6">
        <v>0.33333333333333331</v>
      </c>
    </row>
    <row r="10" spans="1:15" x14ac:dyDescent="0.3">
      <c r="A10" s="5" t="s">
        <v>20</v>
      </c>
      <c r="B10" s="6">
        <v>1</v>
      </c>
      <c r="C10" s="6">
        <v>1</v>
      </c>
      <c r="D10" s="6">
        <v>2</v>
      </c>
      <c r="E10" s="6">
        <v>1</v>
      </c>
      <c r="F10" s="6">
        <v>3</v>
      </c>
      <c r="G10" s="5">
        <v>1</v>
      </c>
      <c r="H10" s="22"/>
      <c r="I10" s="5" t="s">
        <v>20</v>
      </c>
      <c r="J10" s="6">
        <v>1</v>
      </c>
      <c r="K10" s="6">
        <v>1</v>
      </c>
      <c r="L10" s="6">
        <v>2</v>
      </c>
      <c r="M10" s="6">
        <v>1</v>
      </c>
      <c r="N10" s="6">
        <v>3</v>
      </c>
      <c r="O10" s="5">
        <v>1</v>
      </c>
    </row>
    <row r="12" spans="1:15" x14ac:dyDescent="0.3">
      <c r="J12" s="21" t="s">
        <v>10</v>
      </c>
      <c r="K12" s="21"/>
    </row>
    <row r="13" spans="1:15" x14ac:dyDescent="0.3">
      <c r="B13" s="21" t="s">
        <v>37</v>
      </c>
      <c r="C13" s="21"/>
      <c r="D13" s="21"/>
      <c r="E13" s="21"/>
      <c r="F13" s="21"/>
      <c r="G13" s="24"/>
      <c r="H13" s="5" t="s">
        <v>3</v>
      </c>
      <c r="I13" s="5" t="s">
        <v>4</v>
      </c>
      <c r="J13" s="5" t="s">
        <v>7</v>
      </c>
      <c r="K13" s="5" t="s">
        <v>8</v>
      </c>
    </row>
    <row r="14" spans="1:15" x14ac:dyDescent="0.3">
      <c r="B14" s="6">
        <f t="array" ref="B14:G19">MMULT(B5:G10,J5:O10)</f>
        <v>6</v>
      </c>
      <c r="C14" s="6">
        <v>11</v>
      </c>
      <c r="D14" s="6">
        <v>17</v>
      </c>
      <c r="E14" s="6">
        <v>12.333333333333334</v>
      </c>
      <c r="F14" s="6">
        <v>18</v>
      </c>
      <c r="G14" s="7">
        <v>8.3333333333333321</v>
      </c>
      <c r="H14" s="6">
        <f t="shared" ref="H14:H19" si="0">SUM(B14:G14)</f>
        <v>72.666666666666671</v>
      </c>
      <c r="I14" s="6">
        <f>H14/H20</f>
        <v>0.25205954617719328</v>
      </c>
      <c r="J14" s="6">
        <f t="array" ref="J14:J19">MMULT(B5:G10,I14:I19)</f>
        <v>1.642722936840584</v>
      </c>
      <c r="K14" s="6">
        <f t="shared" ref="K14:K19" si="1">J14/I14</f>
        <v>6.5172018348623846</v>
      </c>
    </row>
    <row r="15" spans="1:15" x14ac:dyDescent="0.3">
      <c r="B15" s="6">
        <v>6.5</v>
      </c>
      <c r="C15" s="6">
        <v>6</v>
      </c>
      <c r="D15" s="6">
        <v>12.5</v>
      </c>
      <c r="E15" s="6">
        <v>6.916666666666667</v>
      </c>
      <c r="F15" s="6">
        <v>15.25</v>
      </c>
      <c r="G15" s="7">
        <v>5.916666666666667</v>
      </c>
      <c r="H15" s="6">
        <f t="shared" si="0"/>
        <v>53.083333333333336</v>
      </c>
      <c r="I15" s="6">
        <f>H15/H20</f>
        <v>0.18413065471889004</v>
      </c>
      <c r="J15" s="6">
        <v>1.1796502384737679</v>
      </c>
      <c r="K15" s="6">
        <f t="shared" si="1"/>
        <v>6.406593406593406</v>
      </c>
    </row>
    <row r="16" spans="1:15" x14ac:dyDescent="0.3">
      <c r="B16" s="6">
        <v>3.125</v>
      </c>
      <c r="C16" s="6">
        <v>4.25</v>
      </c>
      <c r="D16" s="6">
        <v>6</v>
      </c>
      <c r="E16" s="6">
        <v>3.3333333333333335</v>
      </c>
      <c r="F16" s="6">
        <v>6.5</v>
      </c>
      <c r="G16" s="7">
        <v>2.8333333333333335</v>
      </c>
      <c r="H16" s="6">
        <f t="shared" si="0"/>
        <v>26.041666666666664</v>
      </c>
      <c r="I16" s="6">
        <f>H16/H20</f>
        <v>9.0330972683913865E-2</v>
      </c>
      <c r="J16" s="6">
        <v>0.59394421159127042</v>
      </c>
      <c r="K16" s="6">
        <f t="shared" si="1"/>
        <v>6.5751999999999997</v>
      </c>
    </row>
    <row r="17" spans="2:12" x14ac:dyDescent="0.3">
      <c r="B17" s="6">
        <v>7.125</v>
      </c>
      <c r="C17" s="6">
        <v>8.5</v>
      </c>
      <c r="D17" s="6">
        <v>12</v>
      </c>
      <c r="E17" s="6">
        <v>6</v>
      </c>
      <c r="F17" s="6">
        <v>13</v>
      </c>
      <c r="G17" s="7">
        <v>5.5</v>
      </c>
      <c r="H17" s="6">
        <f t="shared" si="0"/>
        <v>52.125</v>
      </c>
      <c r="I17" s="6">
        <f>H17/H20</f>
        <v>0.180806474924122</v>
      </c>
      <c r="J17" s="6">
        <v>1.1933805463217229</v>
      </c>
      <c r="K17" s="6">
        <f t="shared" si="1"/>
        <v>6.6003197442046364</v>
      </c>
    </row>
    <row r="18" spans="2:12" x14ac:dyDescent="0.3">
      <c r="B18" s="6">
        <v>3.2916666666666665</v>
      </c>
      <c r="C18" s="6">
        <v>6</v>
      </c>
      <c r="D18" s="6">
        <v>6.3333333333333339</v>
      </c>
      <c r="E18" s="6">
        <v>3.5000000000000004</v>
      </c>
      <c r="F18" s="6">
        <v>6</v>
      </c>
      <c r="G18" s="7">
        <v>3.0000000000000004</v>
      </c>
      <c r="H18" s="6">
        <f t="shared" si="0"/>
        <v>28.125</v>
      </c>
      <c r="I18" s="6">
        <f>H18/H20</f>
        <v>9.7557450498626977E-2</v>
      </c>
      <c r="J18" s="6">
        <v>0.65732042202630447</v>
      </c>
      <c r="K18" s="6">
        <f t="shared" si="1"/>
        <v>6.7377777777777785</v>
      </c>
    </row>
    <row r="19" spans="2:12" x14ac:dyDescent="0.3">
      <c r="B19" s="6">
        <v>7.25</v>
      </c>
      <c r="C19" s="6">
        <v>9</v>
      </c>
      <c r="D19" s="6">
        <v>13</v>
      </c>
      <c r="E19" s="6">
        <v>7</v>
      </c>
      <c r="F19" s="6">
        <v>14</v>
      </c>
      <c r="G19" s="7">
        <v>6</v>
      </c>
      <c r="H19" s="6">
        <f t="shared" si="0"/>
        <v>56.25</v>
      </c>
      <c r="I19" s="6">
        <f>H19/H20</f>
        <v>0.19511490099725395</v>
      </c>
      <c r="J19" s="6">
        <v>1.2854458736811678</v>
      </c>
      <c r="K19" s="6">
        <f t="shared" si="1"/>
        <v>6.5881481481481474</v>
      </c>
    </row>
    <row r="20" spans="2:12" x14ac:dyDescent="0.3">
      <c r="H20" s="8">
        <f>SUM(H14:H19)</f>
        <v>288.29166666666663</v>
      </c>
      <c r="I20" s="8">
        <f t="array" ref="I20">SUM(I14:I19)</f>
        <v>1</v>
      </c>
    </row>
    <row r="21" spans="2:12" x14ac:dyDescent="0.3">
      <c r="H21" s="8" t="s">
        <v>5</v>
      </c>
      <c r="I21" s="8" t="s">
        <v>6</v>
      </c>
    </row>
    <row r="23" spans="2:12" x14ac:dyDescent="0.3">
      <c r="B23" s="21" t="s">
        <v>9</v>
      </c>
      <c r="C23" s="21"/>
      <c r="D23" s="21"/>
      <c r="E23" s="21"/>
      <c r="F23" s="21"/>
      <c r="G23" s="21"/>
      <c r="H23" s="5" t="s">
        <v>11</v>
      </c>
      <c r="I23" s="21" t="s">
        <v>12</v>
      </c>
      <c r="J23" s="21"/>
      <c r="K23" s="21" t="s">
        <v>10</v>
      </c>
      <c r="L23" s="21"/>
    </row>
    <row r="24" spans="2:12" x14ac:dyDescent="0.3">
      <c r="B24" s="6">
        <v>6.5172018348623846</v>
      </c>
      <c r="C24" s="6">
        <v>6.406593406593406</v>
      </c>
      <c r="D24" s="6">
        <v>6.5751999999999997</v>
      </c>
      <c r="E24" s="6">
        <v>6.6003197442046364</v>
      </c>
      <c r="F24" s="6">
        <v>6.7377777777777785</v>
      </c>
      <c r="G24" s="6">
        <v>6.5881481481481474</v>
      </c>
      <c r="H24" s="25">
        <f>SUM(B24:G24)/B25</f>
        <v>6.5708734852643929</v>
      </c>
      <c r="I24" s="6">
        <v>6.5708734852643929</v>
      </c>
      <c r="J24" s="6">
        <f>I24-I25</f>
        <v>0.57087348526439285</v>
      </c>
      <c r="K24" s="6">
        <v>0.11417469705287857</v>
      </c>
      <c r="L24" s="25">
        <f>K24/K25</f>
        <v>9.2076368591031105E-2</v>
      </c>
    </row>
    <row r="25" spans="2:12" x14ac:dyDescent="0.3">
      <c r="B25" s="25">
        <v>6</v>
      </c>
      <c r="C25" s="25"/>
      <c r="D25" s="25"/>
      <c r="E25" s="25"/>
      <c r="F25" s="25"/>
      <c r="G25" s="25"/>
      <c r="H25" s="25"/>
      <c r="I25" s="6">
        <v>6</v>
      </c>
      <c r="J25" s="6">
        <f>J24/5</f>
        <v>0.11417469705287857</v>
      </c>
      <c r="K25" s="6">
        <v>1.24</v>
      </c>
      <c r="L25" s="25"/>
    </row>
  </sheetData>
  <mergeCells count="10">
    <mergeCell ref="H24:H25"/>
    <mergeCell ref="L24:L25"/>
    <mergeCell ref="B25:G25"/>
    <mergeCell ref="A1:O3"/>
    <mergeCell ref="H4:H10"/>
    <mergeCell ref="J12:K12"/>
    <mergeCell ref="B13:G13"/>
    <mergeCell ref="B23:G23"/>
    <mergeCell ref="I23:J23"/>
    <mergeCell ref="K23:L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>
      <selection activeCell="B13" sqref="B13:G13"/>
    </sheetView>
  </sheetViews>
  <sheetFormatPr defaultColWidth="9.109375" defaultRowHeight="13.2" x14ac:dyDescent="0.3"/>
  <cols>
    <col min="1" max="1" width="12.44140625" style="4" customWidth="1"/>
    <col min="2" max="2" width="6.44140625" style="4" customWidth="1"/>
    <col min="3" max="3" width="6.5546875" style="4" customWidth="1"/>
    <col min="4" max="4" width="6.44140625" style="4" customWidth="1"/>
    <col min="5" max="5" width="7" style="4" customWidth="1"/>
    <col min="6" max="6" width="7.109375" style="4" customWidth="1"/>
    <col min="7" max="7" width="5.6640625" style="4" customWidth="1"/>
    <col min="8" max="8" width="13.109375" style="4" customWidth="1"/>
    <col min="9" max="9" width="15.5546875" style="4" customWidth="1"/>
    <col min="10" max="10" width="12.44140625" style="4" customWidth="1"/>
    <col min="11" max="12" width="13.33203125" style="4" customWidth="1"/>
    <col min="13" max="16384" width="9.109375" style="4"/>
  </cols>
  <sheetData>
    <row r="1" spans="1:15" ht="15" customHeight="1" x14ac:dyDescent="0.3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22" t="s">
        <v>2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</row>
    <row r="5" spans="1:15" x14ac:dyDescent="0.3">
      <c r="A5" s="5" t="s">
        <v>15</v>
      </c>
      <c r="B5" s="5">
        <v>1</v>
      </c>
      <c r="C5" s="6">
        <v>1</v>
      </c>
      <c r="D5" s="6">
        <v>4</v>
      </c>
      <c r="E5" s="6">
        <v>3</v>
      </c>
      <c r="F5" s="6">
        <v>3</v>
      </c>
      <c r="G5" s="6">
        <v>1</v>
      </c>
      <c r="H5" s="22"/>
      <c r="I5" s="5" t="s">
        <v>15</v>
      </c>
      <c r="J5" s="5">
        <v>1</v>
      </c>
      <c r="K5" s="6">
        <v>1</v>
      </c>
      <c r="L5" s="6">
        <v>4</v>
      </c>
      <c r="M5" s="6">
        <v>3</v>
      </c>
      <c r="N5" s="6">
        <v>3</v>
      </c>
      <c r="O5" s="6">
        <v>1</v>
      </c>
    </row>
    <row r="6" spans="1:15" x14ac:dyDescent="0.3">
      <c r="A6" s="5" t="s">
        <v>16</v>
      </c>
      <c r="B6" s="6">
        <v>1</v>
      </c>
      <c r="C6" s="5">
        <v>1</v>
      </c>
      <c r="D6" s="6">
        <v>2</v>
      </c>
      <c r="E6" s="6">
        <v>3</v>
      </c>
      <c r="F6" s="6">
        <v>2</v>
      </c>
      <c r="G6" s="6">
        <v>1</v>
      </c>
      <c r="H6" s="22"/>
      <c r="I6" s="5" t="s">
        <v>16</v>
      </c>
      <c r="J6" s="6">
        <v>1</v>
      </c>
      <c r="K6" s="5">
        <v>1</v>
      </c>
      <c r="L6" s="6">
        <v>2</v>
      </c>
      <c r="M6" s="6">
        <v>3</v>
      </c>
      <c r="N6" s="6">
        <v>2</v>
      </c>
      <c r="O6" s="6">
        <v>1</v>
      </c>
    </row>
    <row r="7" spans="1:15" x14ac:dyDescent="0.3">
      <c r="A7" s="5" t="s">
        <v>17</v>
      </c>
      <c r="B7" s="6">
        <v>0.25</v>
      </c>
      <c r="C7" s="6">
        <v>0.5</v>
      </c>
      <c r="D7" s="5">
        <v>1</v>
      </c>
      <c r="E7" s="6">
        <v>1</v>
      </c>
      <c r="F7" s="6">
        <v>2</v>
      </c>
      <c r="G7" s="6">
        <v>0.5</v>
      </c>
      <c r="H7" s="22"/>
      <c r="I7" s="5" t="s">
        <v>17</v>
      </c>
      <c r="J7" s="6">
        <v>0.25</v>
      </c>
      <c r="K7" s="6">
        <v>0.5</v>
      </c>
      <c r="L7" s="5">
        <v>1</v>
      </c>
      <c r="M7" s="6">
        <v>1</v>
      </c>
      <c r="N7" s="6">
        <v>2</v>
      </c>
      <c r="O7" s="6">
        <v>0.5</v>
      </c>
    </row>
    <row r="8" spans="1:15" x14ac:dyDescent="0.3">
      <c r="A8" s="5" t="s">
        <v>18</v>
      </c>
      <c r="B8" s="6">
        <v>0.33333333333333331</v>
      </c>
      <c r="C8" s="6">
        <v>0.33333333333333331</v>
      </c>
      <c r="D8" s="6">
        <v>1</v>
      </c>
      <c r="E8" s="5">
        <v>1</v>
      </c>
      <c r="F8" s="6">
        <v>3</v>
      </c>
      <c r="G8" s="6">
        <v>0.5</v>
      </c>
      <c r="H8" s="22"/>
      <c r="I8" s="5" t="s">
        <v>18</v>
      </c>
      <c r="J8" s="6">
        <v>0.33333333333333331</v>
      </c>
      <c r="K8" s="6">
        <v>0.33333333333333331</v>
      </c>
      <c r="L8" s="6">
        <v>1</v>
      </c>
      <c r="M8" s="5">
        <v>1</v>
      </c>
      <c r="N8" s="6">
        <v>3</v>
      </c>
      <c r="O8" s="6">
        <v>0.5</v>
      </c>
    </row>
    <row r="9" spans="1:15" x14ac:dyDescent="0.3">
      <c r="A9" s="5" t="s">
        <v>19</v>
      </c>
      <c r="B9" s="6">
        <v>0.33333333333333331</v>
      </c>
      <c r="C9" s="6">
        <v>0.5</v>
      </c>
      <c r="D9" s="6">
        <v>0.5</v>
      </c>
      <c r="E9" s="6">
        <v>0.33333333333333331</v>
      </c>
      <c r="F9" s="5">
        <v>1</v>
      </c>
      <c r="G9" s="6">
        <v>0.33333333333333331</v>
      </c>
      <c r="H9" s="22"/>
      <c r="I9" s="5" t="s">
        <v>19</v>
      </c>
      <c r="J9" s="6">
        <v>0.33333333333333331</v>
      </c>
      <c r="K9" s="6">
        <v>0.5</v>
      </c>
      <c r="L9" s="6">
        <v>0.5</v>
      </c>
      <c r="M9" s="6">
        <v>0.33333333333333331</v>
      </c>
      <c r="N9" s="5">
        <v>1</v>
      </c>
      <c r="O9" s="6">
        <v>0.33333333333333331</v>
      </c>
    </row>
    <row r="10" spans="1:15" x14ac:dyDescent="0.3">
      <c r="A10" s="5" t="s">
        <v>20</v>
      </c>
      <c r="B10" s="6">
        <v>1</v>
      </c>
      <c r="C10" s="6">
        <v>1</v>
      </c>
      <c r="D10" s="6">
        <v>2</v>
      </c>
      <c r="E10" s="6">
        <v>2</v>
      </c>
      <c r="F10" s="6">
        <v>3</v>
      </c>
      <c r="G10" s="5">
        <v>1</v>
      </c>
      <c r="H10" s="22"/>
      <c r="I10" s="5" t="s">
        <v>20</v>
      </c>
      <c r="J10" s="6">
        <v>1</v>
      </c>
      <c r="K10" s="6">
        <v>1</v>
      </c>
      <c r="L10" s="6">
        <v>2</v>
      </c>
      <c r="M10" s="6">
        <v>2</v>
      </c>
      <c r="N10" s="6">
        <v>3</v>
      </c>
      <c r="O10" s="5">
        <v>1</v>
      </c>
    </row>
    <row r="12" spans="1:15" x14ac:dyDescent="0.3">
      <c r="J12" s="21" t="s">
        <v>10</v>
      </c>
      <c r="K12" s="21"/>
    </row>
    <row r="13" spans="1:15" x14ac:dyDescent="0.3">
      <c r="B13" s="21" t="s">
        <v>37</v>
      </c>
      <c r="C13" s="21"/>
      <c r="D13" s="21"/>
      <c r="E13" s="21"/>
      <c r="F13" s="21"/>
      <c r="G13" s="24"/>
      <c r="H13" s="5" t="s">
        <v>3</v>
      </c>
      <c r="I13" s="5" t="s">
        <v>4</v>
      </c>
      <c r="J13" s="5" t="s">
        <v>7</v>
      </c>
      <c r="K13" s="5" t="s">
        <v>8</v>
      </c>
    </row>
    <row r="14" spans="1:15" x14ac:dyDescent="0.3">
      <c r="B14" s="6">
        <f t="array" ref="B14:G19">MMULT(B5:G10,J5:O10)</f>
        <v>6</v>
      </c>
      <c r="C14" s="6">
        <v>7.5</v>
      </c>
      <c r="D14" s="6">
        <v>16.5</v>
      </c>
      <c r="E14" s="6">
        <v>16</v>
      </c>
      <c r="F14" s="6">
        <v>28</v>
      </c>
      <c r="G14" s="7">
        <v>7.5</v>
      </c>
      <c r="H14" s="6">
        <f t="shared" ref="H14:H19" si="0">SUM(B14:G14)</f>
        <v>81.5</v>
      </c>
      <c r="I14" s="6">
        <f>H14/H20</f>
        <v>0.27309535998510731</v>
      </c>
      <c r="J14" s="6">
        <f t="array" ref="J14:J19">MMULT(B5:G10,I14:I19)</f>
        <v>1.6663564015451204</v>
      </c>
      <c r="K14" s="6">
        <f t="shared" ref="K14:K19" si="1">J14/I14</f>
        <v>6.1017382413087935</v>
      </c>
    </row>
    <row r="15" spans="1:15" x14ac:dyDescent="0.3">
      <c r="B15" s="6">
        <v>5.166666666666667</v>
      </c>
      <c r="C15" s="6">
        <v>6</v>
      </c>
      <c r="D15" s="6">
        <v>14</v>
      </c>
      <c r="E15" s="6">
        <v>13.666666666666666</v>
      </c>
      <c r="F15" s="6">
        <v>23</v>
      </c>
      <c r="G15" s="7">
        <v>6.166666666666667</v>
      </c>
      <c r="H15" s="6">
        <f t="shared" si="0"/>
        <v>68</v>
      </c>
      <c r="I15" s="6">
        <f>H15/H20</f>
        <v>0.22785870526364779</v>
      </c>
      <c r="J15" s="6">
        <v>1.3926560245729978</v>
      </c>
      <c r="K15" s="6">
        <f t="shared" si="1"/>
        <v>6.1119281045751634</v>
      </c>
    </row>
    <row r="16" spans="1:15" x14ac:dyDescent="0.3">
      <c r="B16" s="6">
        <v>2.5</v>
      </c>
      <c r="C16" s="6">
        <v>3.083333333333333</v>
      </c>
      <c r="D16" s="6">
        <v>6</v>
      </c>
      <c r="E16" s="6">
        <v>5.916666666666667</v>
      </c>
      <c r="F16" s="6">
        <v>10.25</v>
      </c>
      <c r="G16" s="7">
        <v>2.9166666666666665</v>
      </c>
      <c r="H16" s="6">
        <f t="shared" si="0"/>
        <v>30.666666666666668</v>
      </c>
      <c r="I16" s="6">
        <f>H16/H20</f>
        <v>0.1027598082561549</v>
      </c>
      <c r="J16" s="6">
        <v>0.64080606878577751</v>
      </c>
      <c r="K16" s="6">
        <f t="shared" si="1"/>
        <v>6.2359601449275361</v>
      </c>
    </row>
    <row r="17" spans="2:12" x14ac:dyDescent="0.3">
      <c r="B17" s="6">
        <v>2.75</v>
      </c>
      <c r="C17" s="6">
        <v>3.5</v>
      </c>
      <c r="D17" s="6">
        <v>6.5</v>
      </c>
      <c r="E17" s="6">
        <v>6</v>
      </c>
      <c r="F17" s="6">
        <v>11.166666666666666</v>
      </c>
      <c r="G17" s="7">
        <v>3.1666666666666665</v>
      </c>
      <c r="H17" s="6">
        <f t="shared" si="0"/>
        <v>33.083333333333329</v>
      </c>
      <c r="I17" s="6">
        <f>H17/H20</f>
        <v>0.11085772792851491</v>
      </c>
      <c r="J17" s="6">
        <v>0.69376832503374131</v>
      </c>
      <c r="K17" s="6">
        <f t="shared" si="1"/>
        <v>6.2581863979848871</v>
      </c>
    </row>
    <row r="18" spans="2:12" x14ac:dyDescent="0.3">
      <c r="B18" s="6">
        <v>1.7361111111111109</v>
      </c>
      <c r="C18" s="6">
        <v>2.0277777777777777</v>
      </c>
      <c r="D18" s="6">
        <v>4.333333333333333</v>
      </c>
      <c r="E18" s="6">
        <v>4.3333333333333339</v>
      </c>
      <c r="F18" s="6">
        <v>6</v>
      </c>
      <c r="G18" s="7">
        <v>1.9166666666666665</v>
      </c>
      <c r="H18" s="6">
        <f t="shared" si="0"/>
        <v>20.347222222222225</v>
      </c>
      <c r="I18" s="6">
        <f>H18/H20</f>
        <v>6.8180760459812917E-2</v>
      </c>
      <c r="J18" s="6">
        <v>0.43389025922650909</v>
      </c>
      <c r="K18" s="6">
        <f t="shared" si="1"/>
        <v>6.3638225255972696</v>
      </c>
    </row>
    <row r="19" spans="2:12" x14ac:dyDescent="0.3">
      <c r="B19" s="6">
        <v>5.1666666666666661</v>
      </c>
      <c r="C19" s="6">
        <v>6.1666666666666661</v>
      </c>
      <c r="D19" s="6">
        <v>13.5</v>
      </c>
      <c r="E19" s="6">
        <v>13</v>
      </c>
      <c r="F19" s="6">
        <v>21</v>
      </c>
      <c r="G19" s="7">
        <v>6</v>
      </c>
      <c r="H19" s="6">
        <f t="shared" si="0"/>
        <v>64.833333333333329</v>
      </c>
      <c r="I19" s="6">
        <f>H19/H20</f>
        <v>0.21724763810676223</v>
      </c>
      <c r="J19" s="6">
        <v>1.3499790571042956</v>
      </c>
      <c r="K19" s="6">
        <f t="shared" si="1"/>
        <v>6.214010282776349</v>
      </c>
    </row>
    <row r="20" spans="2:12" x14ac:dyDescent="0.3">
      <c r="H20" s="8">
        <f>SUM(H14:H19)</f>
        <v>298.43055555555554</v>
      </c>
      <c r="I20" s="8">
        <f t="array" ref="I20">SUM(I14:I19)</f>
        <v>1</v>
      </c>
    </row>
    <row r="21" spans="2:12" x14ac:dyDescent="0.3">
      <c r="H21" s="8" t="s">
        <v>5</v>
      </c>
      <c r="I21" s="8" t="s">
        <v>6</v>
      </c>
    </row>
    <row r="23" spans="2:12" x14ac:dyDescent="0.3">
      <c r="B23" s="21" t="s">
        <v>9</v>
      </c>
      <c r="C23" s="21"/>
      <c r="D23" s="21"/>
      <c r="E23" s="21"/>
      <c r="F23" s="21"/>
      <c r="G23" s="21"/>
      <c r="H23" s="5" t="s">
        <v>11</v>
      </c>
      <c r="I23" s="21" t="s">
        <v>12</v>
      </c>
      <c r="J23" s="21"/>
      <c r="K23" s="21" t="s">
        <v>10</v>
      </c>
      <c r="L23" s="21"/>
    </row>
    <row r="24" spans="2:12" x14ac:dyDescent="0.3">
      <c r="B24" s="6">
        <v>6.1017382413087935</v>
      </c>
      <c r="C24" s="6">
        <v>6.1119281045751634</v>
      </c>
      <c r="D24" s="6">
        <v>6.2359601449275361</v>
      </c>
      <c r="E24" s="6">
        <v>6.2581863979848871</v>
      </c>
      <c r="F24" s="6">
        <v>6.3638225255972696</v>
      </c>
      <c r="G24" s="6">
        <v>6.214010282776349</v>
      </c>
      <c r="H24" s="25">
        <f>SUM(B24:G24)/B25</f>
        <v>6.2142742828616662</v>
      </c>
      <c r="I24" s="6">
        <v>6.2142742828616662</v>
      </c>
      <c r="J24" s="6">
        <f>I24-I25</f>
        <v>0.21427428286166617</v>
      </c>
      <c r="K24" s="6">
        <v>4.2854856572333233E-2</v>
      </c>
      <c r="L24" s="25">
        <f>K24/K25</f>
        <v>3.4560368203494542E-2</v>
      </c>
    </row>
    <row r="25" spans="2:12" x14ac:dyDescent="0.3">
      <c r="B25" s="25">
        <v>6</v>
      </c>
      <c r="C25" s="25"/>
      <c r="D25" s="25"/>
      <c r="E25" s="25"/>
      <c r="F25" s="25"/>
      <c r="G25" s="25"/>
      <c r="H25" s="25"/>
      <c r="I25" s="6">
        <v>6</v>
      </c>
      <c r="J25" s="6">
        <f>J24/5</f>
        <v>4.2854856572333233E-2</v>
      </c>
      <c r="K25" s="6">
        <v>1.24</v>
      </c>
      <c r="L25" s="25"/>
    </row>
  </sheetData>
  <mergeCells count="10">
    <mergeCell ref="H24:H25"/>
    <mergeCell ref="L24:L25"/>
    <mergeCell ref="B25:G25"/>
    <mergeCell ref="A1:O3"/>
    <mergeCell ref="H4:H10"/>
    <mergeCell ref="J12:K12"/>
    <mergeCell ref="B13:G13"/>
    <mergeCell ref="B23:G23"/>
    <mergeCell ref="I23:J23"/>
    <mergeCell ref="K23:L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>
      <selection activeCell="B13" sqref="B13:G13"/>
    </sheetView>
  </sheetViews>
  <sheetFormatPr defaultColWidth="9.109375" defaultRowHeight="13.2" x14ac:dyDescent="0.3"/>
  <cols>
    <col min="1" max="1" width="12.44140625" style="4" customWidth="1"/>
    <col min="2" max="2" width="6.44140625" style="4" customWidth="1"/>
    <col min="3" max="3" width="6.5546875" style="4" customWidth="1"/>
    <col min="4" max="4" width="6.44140625" style="4" customWidth="1"/>
    <col min="5" max="5" width="7" style="4" customWidth="1"/>
    <col min="6" max="6" width="7.109375" style="4" customWidth="1"/>
    <col min="7" max="7" width="5.6640625" style="4" customWidth="1"/>
    <col min="8" max="8" width="13.109375" style="4" customWidth="1"/>
    <col min="9" max="9" width="15.5546875" style="4" customWidth="1"/>
    <col min="10" max="10" width="12.6640625" style="4" customWidth="1"/>
    <col min="11" max="12" width="13.33203125" style="4" customWidth="1"/>
    <col min="13" max="16384" width="9.109375" style="4"/>
  </cols>
  <sheetData>
    <row r="1" spans="1:15" ht="15" customHeight="1" x14ac:dyDescent="0.3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22" t="s">
        <v>2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</row>
    <row r="5" spans="1:15" x14ac:dyDescent="0.3">
      <c r="A5" s="5" t="s">
        <v>15</v>
      </c>
      <c r="B5" s="5">
        <v>1</v>
      </c>
      <c r="C5" s="6">
        <v>1</v>
      </c>
      <c r="D5" s="6">
        <v>1</v>
      </c>
      <c r="E5" s="6">
        <v>4</v>
      </c>
      <c r="F5" s="6">
        <v>1</v>
      </c>
      <c r="G5" s="6">
        <v>0.33333333333333331</v>
      </c>
      <c r="H5" s="22"/>
      <c r="I5" s="5" t="s">
        <v>15</v>
      </c>
      <c r="J5" s="5">
        <v>1</v>
      </c>
      <c r="K5" s="6">
        <v>1</v>
      </c>
      <c r="L5" s="6">
        <v>1</v>
      </c>
      <c r="M5" s="6">
        <v>4</v>
      </c>
      <c r="N5" s="6">
        <v>1</v>
      </c>
      <c r="O5" s="6">
        <v>0.33333333333333331</v>
      </c>
    </row>
    <row r="6" spans="1:15" x14ac:dyDescent="0.3">
      <c r="A6" s="5" t="s">
        <v>16</v>
      </c>
      <c r="B6" s="6">
        <v>1</v>
      </c>
      <c r="C6" s="5">
        <v>1</v>
      </c>
      <c r="D6" s="6">
        <v>0.33333333333333331</v>
      </c>
      <c r="E6" s="6">
        <v>2</v>
      </c>
      <c r="F6" s="6">
        <v>1</v>
      </c>
      <c r="G6" s="6">
        <v>1</v>
      </c>
      <c r="H6" s="22"/>
      <c r="I6" s="5" t="s">
        <v>16</v>
      </c>
      <c r="J6" s="6">
        <v>1</v>
      </c>
      <c r="K6" s="5">
        <v>1</v>
      </c>
      <c r="L6" s="6">
        <v>0.33333333333333331</v>
      </c>
      <c r="M6" s="6">
        <v>2</v>
      </c>
      <c r="N6" s="6">
        <v>1</v>
      </c>
      <c r="O6" s="6">
        <v>1</v>
      </c>
    </row>
    <row r="7" spans="1:15" x14ac:dyDescent="0.3">
      <c r="A7" s="5" t="s">
        <v>17</v>
      </c>
      <c r="B7" s="6">
        <v>1</v>
      </c>
      <c r="C7" s="6">
        <v>3</v>
      </c>
      <c r="D7" s="5">
        <v>1</v>
      </c>
      <c r="E7" s="6">
        <v>2</v>
      </c>
      <c r="F7" s="6">
        <v>1</v>
      </c>
      <c r="G7" s="6">
        <v>0.33333333333333331</v>
      </c>
      <c r="H7" s="22"/>
      <c r="I7" s="5" t="s">
        <v>17</v>
      </c>
      <c r="J7" s="6">
        <v>1</v>
      </c>
      <c r="K7" s="6">
        <v>3</v>
      </c>
      <c r="L7" s="5">
        <v>1</v>
      </c>
      <c r="M7" s="6">
        <v>2</v>
      </c>
      <c r="N7" s="6">
        <v>1</v>
      </c>
      <c r="O7" s="6">
        <v>0.33333333333333331</v>
      </c>
    </row>
    <row r="8" spans="1:15" x14ac:dyDescent="0.3">
      <c r="A8" s="5" t="s">
        <v>18</v>
      </c>
      <c r="B8" s="6">
        <v>0.25</v>
      </c>
      <c r="C8" s="6">
        <v>0.5</v>
      </c>
      <c r="D8" s="6">
        <v>0.5</v>
      </c>
      <c r="E8" s="5">
        <v>1</v>
      </c>
      <c r="F8" s="6">
        <v>0.33333333333333331</v>
      </c>
      <c r="G8" s="6">
        <v>0.5</v>
      </c>
      <c r="H8" s="22"/>
      <c r="I8" s="5" t="s">
        <v>18</v>
      </c>
      <c r="J8" s="6">
        <v>0.25</v>
      </c>
      <c r="K8" s="6">
        <v>0.5</v>
      </c>
      <c r="L8" s="6">
        <v>0.5</v>
      </c>
      <c r="M8" s="5">
        <v>1</v>
      </c>
      <c r="N8" s="6">
        <v>0.33333333333333331</v>
      </c>
      <c r="O8" s="6">
        <v>0.5</v>
      </c>
    </row>
    <row r="9" spans="1:15" x14ac:dyDescent="0.3">
      <c r="A9" s="5" t="s">
        <v>19</v>
      </c>
      <c r="B9" s="6">
        <v>1</v>
      </c>
      <c r="C9" s="6">
        <v>1</v>
      </c>
      <c r="D9" s="6">
        <v>1</v>
      </c>
      <c r="E9" s="6">
        <v>3</v>
      </c>
      <c r="F9" s="5">
        <v>1</v>
      </c>
      <c r="G9" s="6">
        <v>1</v>
      </c>
      <c r="H9" s="22"/>
      <c r="I9" s="5" t="s">
        <v>19</v>
      </c>
      <c r="J9" s="6">
        <v>1</v>
      </c>
      <c r="K9" s="6">
        <v>1</v>
      </c>
      <c r="L9" s="6">
        <v>1</v>
      </c>
      <c r="M9" s="6">
        <v>3</v>
      </c>
      <c r="N9" s="5">
        <v>1</v>
      </c>
      <c r="O9" s="6">
        <v>1</v>
      </c>
    </row>
    <row r="10" spans="1:15" x14ac:dyDescent="0.3">
      <c r="A10" s="5" t="s">
        <v>20</v>
      </c>
      <c r="B10" s="6">
        <v>3</v>
      </c>
      <c r="C10" s="6">
        <v>1</v>
      </c>
      <c r="D10" s="6">
        <v>3</v>
      </c>
      <c r="E10" s="6">
        <v>2</v>
      </c>
      <c r="F10" s="6">
        <v>1</v>
      </c>
      <c r="G10" s="5">
        <v>1</v>
      </c>
      <c r="H10" s="22"/>
      <c r="I10" s="5" t="s">
        <v>20</v>
      </c>
      <c r="J10" s="6">
        <v>3</v>
      </c>
      <c r="K10" s="6">
        <v>1</v>
      </c>
      <c r="L10" s="6">
        <v>3</v>
      </c>
      <c r="M10" s="6">
        <v>2</v>
      </c>
      <c r="N10" s="6">
        <v>1</v>
      </c>
      <c r="O10" s="5">
        <v>1</v>
      </c>
    </row>
    <row r="12" spans="1:15" x14ac:dyDescent="0.3">
      <c r="J12" s="21" t="s">
        <v>10</v>
      </c>
      <c r="K12" s="21"/>
    </row>
    <row r="13" spans="1:15" x14ac:dyDescent="0.3">
      <c r="B13" s="21" t="s">
        <v>37</v>
      </c>
      <c r="C13" s="21"/>
      <c r="D13" s="21"/>
      <c r="E13" s="21"/>
      <c r="F13" s="21"/>
      <c r="G13" s="24"/>
      <c r="H13" s="5" t="s">
        <v>3</v>
      </c>
      <c r="I13" s="5" t="s">
        <v>4</v>
      </c>
      <c r="J13" s="5" t="s">
        <v>7</v>
      </c>
      <c r="K13" s="5" t="s">
        <v>8</v>
      </c>
    </row>
    <row r="14" spans="1:15" x14ac:dyDescent="0.3">
      <c r="B14" s="6">
        <f t="array" ref="B14:G19">MMULT(B5:G10,J5:O10)</f>
        <v>6</v>
      </c>
      <c r="C14" s="6">
        <v>8.3333333333333339</v>
      </c>
      <c r="D14" s="6">
        <v>6.333333333333333</v>
      </c>
      <c r="E14" s="6">
        <v>15.666666666666666</v>
      </c>
      <c r="F14" s="6">
        <v>5.6666666666666661</v>
      </c>
      <c r="G14" s="7">
        <v>4.9999999999999991</v>
      </c>
      <c r="H14" s="6">
        <f t="shared" ref="H14:H19" si="0">SUM(B14:G14)</f>
        <v>47</v>
      </c>
      <c r="I14" s="6">
        <f>H14/H20</f>
        <v>0.15850117096018737</v>
      </c>
      <c r="J14" s="6">
        <f t="array" ref="J14:J19">MMULT(B5:G10,I14:I19)</f>
        <v>1.0258548009367681</v>
      </c>
      <c r="K14" s="6">
        <f t="shared" ref="K14:K19" si="1">J14/I14</f>
        <v>6.4722222222222205</v>
      </c>
    </row>
    <row r="15" spans="1:15" x14ac:dyDescent="0.3">
      <c r="B15" s="6">
        <v>6.8333333333333339</v>
      </c>
      <c r="C15" s="6">
        <v>6</v>
      </c>
      <c r="D15" s="6">
        <v>6.6666666666666661</v>
      </c>
      <c r="E15" s="6">
        <v>13.666666666666668</v>
      </c>
      <c r="F15" s="6">
        <v>5</v>
      </c>
      <c r="G15" s="7">
        <v>4.4444444444444446</v>
      </c>
      <c r="H15" s="6">
        <f t="shared" si="0"/>
        <v>42.611111111111114</v>
      </c>
      <c r="I15" s="6">
        <f>H15/H20</f>
        <v>0.14370023419203748</v>
      </c>
      <c r="J15" s="6">
        <v>0.9494145199063232</v>
      </c>
      <c r="K15" s="6">
        <f t="shared" si="1"/>
        <v>6.606910039113429</v>
      </c>
    </row>
    <row r="16" spans="1:15" x14ac:dyDescent="0.3">
      <c r="B16" s="6">
        <v>7.5</v>
      </c>
      <c r="C16" s="6">
        <v>9.3333333333333339</v>
      </c>
      <c r="D16" s="6">
        <v>6</v>
      </c>
      <c r="E16" s="6">
        <v>17.666666666666668</v>
      </c>
      <c r="F16" s="6">
        <v>7</v>
      </c>
      <c r="G16" s="7">
        <v>6</v>
      </c>
      <c r="H16" s="6">
        <f t="shared" si="0"/>
        <v>53.5</v>
      </c>
      <c r="I16" s="6">
        <f>H16/H20</f>
        <v>0.18042154566744731</v>
      </c>
      <c r="J16" s="6">
        <v>1.1738641686182669</v>
      </c>
      <c r="K16" s="6">
        <f t="shared" si="1"/>
        <v>6.5062305295950154</v>
      </c>
    </row>
    <row r="17" spans="2:12" x14ac:dyDescent="0.3">
      <c r="B17" s="6">
        <v>3.333333333333333</v>
      </c>
      <c r="C17" s="6">
        <v>3.5833333333333335</v>
      </c>
      <c r="D17" s="6">
        <v>3.25</v>
      </c>
      <c r="E17" s="6">
        <v>6</v>
      </c>
      <c r="F17" s="6">
        <v>2.4166666666666665</v>
      </c>
      <c r="G17" s="7">
        <v>2.083333333333333</v>
      </c>
      <c r="H17" s="6">
        <f t="shared" si="0"/>
        <v>20.666666666666664</v>
      </c>
      <c r="I17" s="6">
        <f>H17/H20</f>
        <v>6.9695550351288049E-2</v>
      </c>
      <c r="J17" s="6">
        <v>0.46641686182669789</v>
      </c>
      <c r="K17" s="6">
        <f t="shared" si="1"/>
        <v>6.6922043010752699</v>
      </c>
    </row>
    <row r="18" spans="2:12" x14ac:dyDescent="0.3">
      <c r="B18" s="6">
        <v>7.75</v>
      </c>
      <c r="C18" s="6">
        <v>8.5</v>
      </c>
      <c r="D18" s="6">
        <v>7.833333333333333</v>
      </c>
      <c r="E18" s="6">
        <v>16</v>
      </c>
      <c r="F18" s="6">
        <v>6</v>
      </c>
      <c r="G18" s="7">
        <v>5.1666666666666661</v>
      </c>
      <c r="H18" s="6">
        <f t="shared" si="0"/>
        <v>51.249999999999993</v>
      </c>
      <c r="I18" s="6">
        <f>H18/H20</f>
        <v>0.17283372365339578</v>
      </c>
      <c r="J18" s="6">
        <v>1.1393911007025761</v>
      </c>
      <c r="K18" s="6">
        <f t="shared" si="1"/>
        <v>6.5924119241192418</v>
      </c>
    </row>
    <row r="19" spans="2:12" x14ac:dyDescent="0.3">
      <c r="B19" s="6">
        <v>11.5</v>
      </c>
      <c r="C19" s="6">
        <v>16</v>
      </c>
      <c r="D19" s="6">
        <v>11.333333333333334</v>
      </c>
      <c r="E19" s="6">
        <v>27</v>
      </c>
      <c r="F19" s="6">
        <v>9.6666666666666679</v>
      </c>
      <c r="G19" s="7">
        <v>6</v>
      </c>
      <c r="H19" s="6">
        <f t="shared" si="0"/>
        <v>81.500000000000014</v>
      </c>
      <c r="I19" s="6">
        <f>H19/H20</f>
        <v>0.27484777517564407</v>
      </c>
      <c r="J19" s="6">
        <v>1.7475409836065574</v>
      </c>
      <c r="K19" s="6">
        <f t="shared" si="1"/>
        <v>6.3582140422631213</v>
      </c>
    </row>
    <row r="20" spans="2:12" x14ac:dyDescent="0.3">
      <c r="H20" s="8">
        <f>SUM(H14:H19)</f>
        <v>296.52777777777777</v>
      </c>
      <c r="I20" s="8">
        <f t="array" ref="I20">SUM(I14:I19)</f>
        <v>1</v>
      </c>
    </row>
    <row r="21" spans="2:12" x14ac:dyDescent="0.3">
      <c r="H21" s="8" t="s">
        <v>5</v>
      </c>
      <c r="I21" s="8" t="s">
        <v>6</v>
      </c>
    </row>
    <row r="23" spans="2:12" x14ac:dyDescent="0.3">
      <c r="B23" s="21" t="s">
        <v>9</v>
      </c>
      <c r="C23" s="21"/>
      <c r="D23" s="21"/>
      <c r="E23" s="21"/>
      <c r="F23" s="21"/>
      <c r="G23" s="21"/>
      <c r="H23" s="5" t="s">
        <v>11</v>
      </c>
      <c r="I23" s="21" t="s">
        <v>12</v>
      </c>
      <c r="J23" s="21"/>
      <c r="K23" s="21" t="s">
        <v>10</v>
      </c>
      <c r="L23" s="21"/>
    </row>
    <row r="24" spans="2:12" x14ac:dyDescent="0.3">
      <c r="B24" s="6">
        <v>6.4722222222222205</v>
      </c>
      <c r="C24" s="6">
        <v>6.606910039113429</v>
      </c>
      <c r="D24" s="6">
        <v>6.5062305295950154</v>
      </c>
      <c r="E24" s="6">
        <v>6.6922043010752699</v>
      </c>
      <c r="F24" s="6">
        <v>6.5924119241192418</v>
      </c>
      <c r="G24" s="6">
        <v>6.3582140422631213</v>
      </c>
      <c r="H24" s="25">
        <f>SUM(B24:G24)/B25</f>
        <v>6.5380321763980502</v>
      </c>
      <c r="I24" s="6">
        <v>6.5380321763980502</v>
      </c>
      <c r="J24" s="6">
        <f>I24-I25</f>
        <v>0.53803217639805023</v>
      </c>
      <c r="K24" s="6">
        <v>0.10760643527961004</v>
      </c>
      <c r="L24" s="25">
        <f>K24/K25</f>
        <v>8.6779383290008102E-2</v>
      </c>
    </row>
    <row r="25" spans="2:12" x14ac:dyDescent="0.3">
      <c r="B25" s="25">
        <v>6</v>
      </c>
      <c r="C25" s="25"/>
      <c r="D25" s="25"/>
      <c r="E25" s="25"/>
      <c r="F25" s="25"/>
      <c r="G25" s="25"/>
      <c r="H25" s="25"/>
      <c r="I25" s="6">
        <v>6</v>
      </c>
      <c r="J25" s="6">
        <f>J24/5</f>
        <v>0.10760643527961004</v>
      </c>
      <c r="K25" s="6">
        <v>1.24</v>
      </c>
      <c r="L25" s="25"/>
    </row>
  </sheetData>
  <mergeCells count="10">
    <mergeCell ref="H24:H25"/>
    <mergeCell ref="L24:L25"/>
    <mergeCell ref="B25:G25"/>
    <mergeCell ref="A1:O3"/>
    <mergeCell ref="H4:H10"/>
    <mergeCell ref="J12:K12"/>
    <mergeCell ref="B13:G13"/>
    <mergeCell ref="B23:G23"/>
    <mergeCell ref="I23:J23"/>
    <mergeCell ref="K23:L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workbookViewId="0">
      <selection activeCell="I19" sqref="I19"/>
    </sheetView>
  </sheetViews>
  <sheetFormatPr defaultColWidth="9.109375" defaultRowHeight="13.2" x14ac:dyDescent="0.3"/>
  <cols>
    <col min="1" max="1" width="12.44140625" style="4" customWidth="1"/>
    <col min="2" max="2" width="6.44140625" style="4" customWidth="1"/>
    <col min="3" max="3" width="6.5546875" style="4" customWidth="1"/>
    <col min="4" max="4" width="6.44140625" style="4" customWidth="1"/>
    <col min="5" max="5" width="7" style="4" customWidth="1"/>
    <col min="6" max="6" width="7.109375" style="4" customWidth="1"/>
    <col min="7" max="7" width="5.6640625" style="4" customWidth="1"/>
    <col min="8" max="8" width="13.109375" style="4" customWidth="1"/>
    <col min="9" max="9" width="15.5546875" style="4" customWidth="1"/>
    <col min="10" max="10" width="12.5546875" style="4" customWidth="1"/>
    <col min="11" max="12" width="13.33203125" style="4" customWidth="1"/>
    <col min="13" max="16384" width="9.109375" style="4"/>
  </cols>
  <sheetData>
    <row r="1" spans="1:15" ht="15" customHeight="1" x14ac:dyDescent="0.3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22" t="s">
        <v>2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</row>
    <row r="5" spans="1:15" x14ac:dyDescent="0.3">
      <c r="A5" s="5" t="s">
        <v>15</v>
      </c>
      <c r="B5" s="5">
        <v>1</v>
      </c>
      <c r="C5" s="6">
        <v>1</v>
      </c>
      <c r="D5" s="6">
        <v>3</v>
      </c>
      <c r="E5" s="6">
        <v>1</v>
      </c>
      <c r="F5" s="6">
        <v>4</v>
      </c>
      <c r="G5" s="6">
        <v>1</v>
      </c>
      <c r="H5" s="22"/>
      <c r="I5" s="5" t="s">
        <v>15</v>
      </c>
      <c r="J5" s="5">
        <v>1</v>
      </c>
      <c r="K5" s="6">
        <v>1</v>
      </c>
      <c r="L5" s="6">
        <v>3</v>
      </c>
      <c r="M5" s="6">
        <v>1</v>
      </c>
      <c r="N5" s="6">
        <v>4</v>
      </c>
      <c r="O5" s="6">
        <v>1</v>
      </c>
    </row>
    <row r="6" spans="1:15" x14ac:dyDescent="0.3">
      <c r="A6" s="5" t="s">
        <v>16</v>
      </c>
      <c r="B6" s="6">
        <v>1</v>
      </c>
      <c r="C6" s="5">
        <v>1</v>
      </c>
      <c r="D6" s="6">
        <v>2</v>
      </c>
      <c r="E6" s="6">
        <v>1</v>
      </c>
      <c r="F6" s="6">
        <v>2</v>
      </c>
      <c r="G6" s="6">
        <v>1</v>
      </c>
      <c r="H6" s="22"/>
      <c r="I6" s="5" t="s">
        <v>16</v>
      </c>
      <c r="J6" s="6">
        <v>1</v>
      </c>
      <c r="K6" s="5">
        <v>1</v>
      </c>
      <c r="L6" s="6">
        <v>2</v>
      </c>
      <c r="M6" s="6">
        <v>1</v>
      </c>
      <c r="N6" s="6">
        <v>2</v>
      </c>
      <c r="O6" s="6">
        <v>1</v>
      </c>
    </row>
    <row r="7" spans="1:15" x14ac:dyDescent="0.3">
      <c r="A7" s="5" t="s">
        <v>17</v>
      </c>
      <c r="B7" s="6">
        <v>0.33333333333333331</v>
      </c>
      <c r="C7" s="6">
        <v>0.5</v>
      </c>
      <c r="D7" s="5">
        <v>1</v>
      </c>
      <c r="E7" s="6">
        <v>0.33333333333333331</v>
      </c>
      <c r="F7" s="6">
        <v>1</v>
      </c>
      <c r="G7" s="6">
        <v>0.5</v>
      </c>
      <c r="H7" s="22"/>
      <c r="I7" s="5" t="s">
        <v>17</v>
      </c>
      <c r="J7" s="6">
        <v>0.33333333333333331</v>
      </c>
      <c r="K7" s="6">
        <v>0.5</v>
      </c>
      <c r="L7" s="5">
        <v>1</v>
      </c>
      <c r="M7" s="6">
        <v>0.33333333333333331</v>
      </c>
      <c r="N7" s="6">
        <v>1</v>
      </c>
      <c r="O7" s="6">
        <v>0.5</v>
      </c>
    </row>
    <row r="8" spans="1:15" x14ac:dyDescent="0.3">
      <c r="A8" s="5" t="s">
        <v>18</v>
      </c>
      <c r="B8" s="6">
        <v>1</v>
      </c>
      <c r="C8" s="6">
        <v>1</v>
      </c>
      <c r="D8" s="6">
        <v>3</v>
      </c>
      <c r="E8" s="5">
        <v>1</v>
      </c>
      <c r="F8" s="6">
        <v>3</v>
      </c>
      <c r="G8" s="6">
        <v>1</v>
      </c>
      <c r="H8" s="22"/>
      <c r="I8" s="5" t="s">
        <v>18</v>
      </c>
      <c r="J8" s="6">
        <v>1</v>
      </c>
      <c r="K8" s="6">
        <v>1</v>
      </c>
      <c r="L8" s="6">
        <v>3</v>
      </c>
      <c r="M8" s="5">
        <v>1</v>
      </c>
      <c r="N8" s="6">
        <v>3</v>
      </c>
      <c r="O8" s="6">
        <v>1</v>
      </c>
    </row>
    <row r="9" spans="1:15" x14ac:dyDescent="0.3">
      <c r="A9" s="5" t="s">
        <v>19</v>
      </c>
      <c r="B9" s="6">
        <v>0.25</v>
      </c>
      <c r="C9" s="6">
        <v>0.5</v>
      </c>
      <c r="D9" s="6">
        <v>1</v>
      </c>
      <c r="E9" s="6">
        <v>0.33333333333333331</v>
      </c>
      <c r="F9" s="5">
        <v>1</v>
      </c>
      <c r="G9" s="6">
        <v>0.5</v>
      </c>
      <c r="H9" s="22"/>
      <c r="I9" s="5" t="s">
        <v>19</v>
      </c>
      <c r="J9" s="6">
        <v>0.25</v>
      </c>
      <c r="K9" s="6">
        <v>0.5</v>
      </c>
      <c r="L9" s="6">
        <v>1</v>
      </c>
      <c r="M9" s="6">
        <v>0.33333333333333331</v>
      </c>
      <c r="N9" s="5">
        <v>1</v>
      </c>
      <c r="O9" s="6">
        <v>0.5</v>
      </c>
    </row>
    <row r="10" spans="1:15" x14ac:dyDescent="0.3">
      <c r="A10" s="5" t="s">
        <v>20</v>
      </c>
      <c r="B10" s="6">
        <v>1</v>
      </c>
      <c r="C10" s="6">
        <v>1</v>
      </c>
      <c r="D10" s="6">
        <v>2</v>
      </c>
      <c r="E10" s="6">
        <v>1</v>
      </c>
      <c r="F10" s="6">
        <v>2</v>
      </c>
      <c r="G10" s="5">
        <v>1</v>
      </c>
      <c r="H10" s="22"/>
      <c r="I10" s="5" t="s">
        <v>20</v>
      </c>
      <c r="J10" s="6">
        <v>1</v>
      </c>
      <c r="K10" s="6">
        <v>1</v>
      </c>
      <c r="L10" s="6">
        <v>2</v>
      </c>
      <c r="M10" s="6">
        <v>1</v>
      </c>
      <c r="N10" s="6">
        <v>2</v>
      </c>
      <c r="O10" s="5">
        <v>1</v>
      </c>
    </row>
    <row r="12" spans="1:15" x14ac:dyDescent="0.3">
      <c r="J12" s="21" t="s">
        <v>10</v>
      </c>
      <c r="K12" s="21"/>
    </row>
    <row r="13" spans="1:15" x14ac:dyDescent="0.3">
      <c r="B13" s="21" t="s">
        <v>37</v>
      </c>
      <c r="C13" s="21"/>
      <c r="D13" s="21"/>
      <c r="E13" s="21"/>
      <c r="F13" s="21"/>
      <c r="G13" s="24"/>
      <c r="H13" s="5" t="s">
        <v>3</v>
      </c>
      <c r="I13" s="5" t="s">
        <v>4</v>
      </c>
      <c r="J13" s="5" t="s">
        <v>7</v>
      </c>
      <c r="K13" s="5" t="s">
        <v>8</v>
      </c>
    </row>
    <row r="14" spans="1:15" x14ac:dyDescent="0.3">
      <c r="B14" s="6">
        <f t="array" ref="B14:G19">MMULT(B5:G10,J5:O10)</f>
        <v>6</v>
      </c>
      <c r="C14" s="6">
        <v>7.5</v>
      </c>
      <c r="D14" s="6">
        <v>17</v>
      </c>
      <c r="E14" s="6">
        <v>6.333333333333333</v>
      </c>
      <c r="F14" s="6">
        <v>18</v>
      </c>
      <c r="G14" s="7">
        <v>7.5</v>
      </c>
      <c r="H14" s="6">
        <f t="shared" ref="H14:H19" si="0">SUM(B14:G14)</f>
        <v>62.333333333333336</v>
      </c>
      <c r="I14" s="6">
        <f>H14/H20</f>
        <v>0.23287671232876711</v>
      </c>
      <c r="J14" s="6">
        <f t="array" ref="J14:J19">MMULT(B5:G10,I14:I19)</f>
        <v>1.4053549190535493</v>
      </c>
      <c r="K14" s="6">
        <f t="shared" ref="K14:K19" si="1">J14/I14</f>
        <v>6.0347593582887704</v>
      </c>
    </row>
    <row r="15" spans="1:15" x14ac:dyDescent="0.3">
      <c r="B15" s="6">
        <v>5.1666666666666661</v>
      </c>
      <c r="C15" s="6">
        <v>6</v>
      </c>
      <c r="D15" s="6">
        <v>14</v>
      </c>
      <c r="E15" s="6">
        <v>5.333333333333333</v>
      </c>
      <c r="F15" s="6">
        <v>15</v>
      </c>
      <c r="G15" s="7">
        <v>6</v>
      </c>
      <c r="H15" s="6">
        <f t="shared" si="0"/>
        <v>51.5</v>
      </c>
      <c r="I15" s="6">
        <f>H15/H20</f>
        <v>0.19240348692403486</v>
      </c>
      <c r="J15" s="6">
        <v>1.1628268991282689</v>
      </c>
      <c r="K15" s="6">
        <f t="shared" si="1"/>
        <v>6.0436893203883493</v>
      </c>
    </row>
    <row r="16" spans="1:15" x14ac:dyDescent="0.3">
      <c r="B16" s="6">
        <v>2.25</v>
      </c>
      <c r="C16" s="6">
        <v>2.6666666666666665</v>
      </c>
      <c r="D16" s="6">
        <v>6</v>
      </c>
      <c r="E16" s="6">
        <v>2.333333333333333</v>
      </c>
      <c r="F16" s="6">
        <v>6.333333333333333</v>
      </c>
      <c r="G16" s="7">
        <v>2.6666666666666665</v>
      </c>
      <c r="H16" s="6">
        <f t="shared" si="0"/>
        <v>22.25</v>
      </c>
      <c r="I16" s="6">
        <f>H16/H20</f>
        <v>8.3125778331257782E-2</v>
      </c>
      <c r="J16" s="6">
        <v>0.50601909506019083</v>
      </c>
      <c r="K16" s="6">
        <f t="shared" si="1"/>
        <v>6.0873907615480638</v>
      </c>
    </row>
    <row r="17" spans="2:12" x14ac:dyDescent="0.3">
      <c r="B17" s="6">
        <v>5.75</v>
      </c>
      <c r="C17" s="6">
        <v>7</v>
      </c>
      <c r="D17" s="6">
        <v>16</v>
      </c>
      <c r="E17" s="6">
        <v>6</v>
      </c>
      <c r="F17" s="6">
        <v>17</v>
      </c>
      <c r="G17" s="7">
        <v>7</v>
      </c>
      <c r="H17" s="6">
        <f t="shared" si="0"/>
        <v>58.75</v>
      </c>
      <c r="I17" s="6">
        <f>H17/H20</f>
        <v>0.21948941469489414</v>
      </c>
      <c r="J17" s="6">
        <v>1.3256537982565377</v>
      </c>
      <c r="K17" s="6">
        <f t="shared" si="1"/>
        <v>6.0397163120567363</v>
      </c>
    </row>
    <row r="18" spans="2:12" x14ac:dyDescent="0.3">
      <c r="B18" s="6">
        <v>2.1666666666666665</v>
      </c>
      <c r="C18" s="6">
        <v>2.583333333333333</v>
      </c>
      <c r="D18" s="6">
        <v>5.75</v>
      </c>
      <c r="E18" s="6">
        <v>2.25</v>
      </c>
      <c r="F18" s="6">
        <v>6</v>
      </c>
      <c r="G18" s="7">
        <v>2.583333333333333</v>
      </c>
      <c r="H18" s="6">
        <f t="shared" si="0"/>
        <v>21.333333333333332</v>
      </c>
      <c r="I18" s="6">
        <f>H18/H20</f>
        <v>7.9701120797011193E-2</v>
      </c>
      <c r="J18" s="6">
        <v>0.48661270236612703</v>
      </c>
      <c r="K18" s="6">
        <f t="shared" si="1"/>
        <v>6.1054687500000009</v>
      </c>
    </row>
    <row r="19" spans="2:12" x14ac:dyDescent="0.3">
      <c r="B19" s="6">
        <v>5.1666666666666661</v>
      </c>
      <c r="C19" s="6">
        <v>6</v>
      </c>
      <c r="D19" s="6">
        <v>14</v>
      </c>
      <c r="E19" s="6">
        <v>5.333333333333333</v>
      </c>
      <c r="F19" s="6">
        <v>15</v>
      </c>
      <c r="G19" s="7">
        <v>6</v>
      </c>
      <c r="H19" s="6">
        <f t="shared" si="0"/>
        <v>51.5</v>
      </c>
      <c r="I19" s="6">
        <f>H19/H20</f>
        <v>0.19240348692403486</v>
      </c>
      <c r="J19" s="6">
        <v>1.1628268991282689</v>
      </c>
      <c r="K19" s="6">
        <f t="shared" si="1"/>
        <v>6.0436893203883493</v>
      </c>
    </row>
    <row r="20" spans="2:12" x14ac:dyDescent="0.3">
      <c r="H20" s="8">
        <f>SUM(H14:H19)</f>
        <v>267.66666666666669</v>
      </c>
      <c r="I20" s="8">
        <f t="array" ref="I20">SUM(I14:I19)</f>
        <v>0.99999999999999989</v>
      </c>
    </row>
    <row r="21" spans="2:12" x14ac:dyDescent="0.3">
      <c r="H21" s="8" t="s">
        <v>5</v>
      </c>
      <c r="I21" s="8" t="s">
        <v>6</v>
      </c>
    </row>
    <row r="23" spans="2:12" x14ac:dyDescent="0.3">
      <c r="B23" s="21" t="s">
        <v>9</v>
      </c>
      <c r="C23" s="21"/>
      <c r="D23" s="21"/>
      <c r="E23" s="21"/>
      <c r="F23" s="21"/>
      <c r="G23" s="21"/>
      <c r="H23" s="5" t="s">
        <v>11</v>
      </c>
      <c r="I23" s="21" t="s">
        <v>12</v>
      </c>
      <c r="J23" s="21"/>
      <c r="K23" s="21" t="s">
        <v>10</v>
      </c>
      <c r="L23" s="21"/>
    </row>
    <row r="24" spans="2:12" x14ac:dyDescent="0.3">
      <c r="B24" s="6">
        <v>6.0347593582887704</v>
      </c>
      <c r="C24" s="6">
        <v>6.0436893203883493</v>
      </c>
      <c r="D24" s="6">
        <v>6.0873907615480638</v>
      </c>
      <c r="E24" s="6">
        <v>6.0397163120567363</v>
      </c>
      <c r="F24" s="6">
        <v>6.1054687500000009</v>
      </c>
      <c r="G24" s="6">
        <v>6.0436893203883493</v>
      </c>
      <c r="H24" s="25">
        <f>SUM(B24:G24)/B25</f>
        <v>6.059118970445045</v>
      </c>
      <c r="I24" s="6">
        <v>6.059118970445045</v>
      </c>
      <c r="J24" s="6">
        <f>I24-I25</f>
        <v>5.9118970445044994E-2</v>
      </c>
      <c r="K24" s="6">
        <v>1.1823794089008998E-2</v>
      </c>
      <c r="L24" s="25">
        <f>K24/K25</f>
        <v>9.5353178137169339E-3</v>
      </c>
    </row>
    <row r="25" spans="2:12" x14ac:dyDescent="0.3">
      <c r="B25" s="25">
        <v>6</v>
      </c>
      <c r="C25" s="25"/>
      <c r="D25" s="25"/>
      <c r="E25" s="25"/>
      <c r="F25" s="25"/>
      <c r="G25" s="25"/>
      <c r="H25" s="25"/>
      <c r="I25" s="6">
        <v>6</v>
      </c>
      <c r="J25" s="6">
        <f>J24/5</f>
        <v>1.1823794089008998E-2</v>
      </c>
      <c r="K25" s="6">
        <v>1.24</v>
      </c>
      <c r="L25" s="25"/>
    </row>
  </sheetData>
  <mergeCells count="10">
    <mergeCell ref="H24:H25"/>
    <mergeCell ref="L24:L25"/>
    <mergeCell ref="B25:G25"/>
    <mergeCell ref="A1:O3"/>
    <mergeCell ref="H4:H10"/>
    <mergeCell ref="J12:K12"/>
    <mergeCell ref="B13:G13"/>
    <mergeCell ref="B23:G23"/>
    <mergeCell ref="I23:J23"/>
    <mergeCell ref="K23:L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>
      <selection activeCell="G15" sqref="G15"/>
    </sheetView>
  </sheetViews>
  <sheetFormatPr defaultColWidth="9.109375" defaultRowHeight="13.8" x14ac:dyDescent="0.3"/>
  <cols>
    <col min="1" max="1" width="14" style="1" customWidth="1"/>
    <col min="2" max="7" width="9.109375" style="1"/>
    <col min="8" max="8" width="10.5546875" style="1" customWidth="1"/>
    <col min="9" max="9" width="18.33203125" style="1" customWidth="1"/>
    <col min="10" max="10" width="17.88671875" style="1" customWidth="1"/>
    <col min="11" max="11" width="15" style="1" customWidth="1"/>
    <col min="12" max="16384" width="9.109375" style="1"/>
  </cols>
  <sheetData>
    <row r="1" spans="1:11" ht="15" customHeight="1" x14ac:dyDescent="0.3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5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x14ac:dyDescent="0.3">
      <c r="A4" s="2" t="s">
        <v>14</v>
      </c>
      <c r="B4" s="26" t="s">
        <v>26</v>
      </c>
      <c r="C4" s="27"/>
      <c r="D4" s="27"/>
      <c r="E4" s="27"/>
      <c r="F4" s="27"/>
      <c r="G4" s="28"/>
      <c r="H4" s="22" t="s">
        <v>2</v>
      </c>
      <c r="I4" s="2" t="s">
        <v>27</v>
      </c>
      <c r="J4" s="2" t="s">
        <v>28</v>
      </c>
      <c r="K4" s="2" t="s">
        <v>29</v>
      </c>
    </row>
    <row r="5" spans="1:11" x14ac:dyDescent="0.3">
      <c r="A5" s="2" t="s">
        <v>15</v>
      </c>
      <c r="B5" s="3">
        <v>0.21725949015756438</v>
      </c>
      <c r="C5" s="3">
        <v>0.22843957311796945</v>
      </c>
      <c r="D5" s="3">
        <v>0.25205954617719328</v>
      </c>
      <c r="E5" s="3">
        <v>0.27309535998510731</v>
      </c>
      <c r="F5" s="3">
        <v>0.15850117096018737</v>
      </c>
      <c r="G5" s="3">
        <v>0.23287671232876711</v>
      </c>
      <c r="H5" s="22"/>
      <c r="I5" s="3">
        <v>9.0865152247462555E-2</v>
      </c>
      <c r="J5" s="3">
        <f t="array" ref="J5:J10">MMULT(B5:G10,I5:I10)</f>
        <v>0.22354127157573625</v>
      </c>
      <c r="K5" s="10" t="s">
        <v>32</v>
      </c>
    </row>
    <row r="6" spans="1:11" x14ac:dyDescent="0.3">
      <c r="A6" s="2" t="s">
        <v>16</v>
      </c>
      <c r="B6" s="3">
        <v>0.24595413980101621</v>
      </c>
      <c r="C6" s="3">
        <v>0.11104701471012406</v>
      </c>
      <c r="D6" s="3">
        <v>0.18413065471889004</v>
      </c>
      <c r="E6" s="3">
        <v>0.22785870526364779</v>
      </c>
      <c r="F6" s="3">
        <v>0.14370023419203748</v>
      </c>
      <c r="G6" s="3">
        <v>0.19240348692403486</v>
      </c>
      <c r="H6" s="22"/>
      <c r="I6" s="3">
        <v>0.16036732721121316</v>
      </c>
      <c r="J6" s="3">
        <v>0.1789498482797352</v>
      </c>
      <c r="K6" s="9" t="s">
        <v>33</v>
      </c>
    </row>
    <row r="7" spans="1:11" x14ac:dyDescent="0.3">
      <c r="A7" s="2" t="s">
        <v>17</v>
      </c>
      <c r="B7" s="3">
        <v>7.6476365344378489E-2</v>
      </c>
      <c r="C7" s="3">
        <v>0.14854340928756851</v>
      </c>
      <c r="D7" s="3">
        <v>9.0330972683913865E-2</v>
      </c>
      <c r="E7" s="3">
        <v>0.1027598082561549</v>
      </c>
      <c r="F7" s="3">
        <v>0.18042154566744731</v>
      </c>
      <c r="G7" s="3">
        <v>8.3125778331257782E-2</v>
      </c>
      <c r="H7" s="22"/>
      <c r="I7" s="3">
        <v>0.11483808603189948</v>
      </c>
      <c r="J7" s="3">
        <v>0.12070785798946723</v>
      </c>
      <c r="K7" s="12" t="s">
        <v>35</v>
      </c>
    </row>
    <row r="8" spans="1:11" x14ac:dyDescent="0.3">
      <c r="A8" s="2" t="s">
        <v>18</v>
      </c>
      <c r="B8" s="3">
        <v>0.12400187881634568</v>
      </c>
      <c r="C8" s="3">
        <v>0.12546870493221807</v>
      </c>
      <c r="D8" s="3">
        <v>0.180806474924122</v>
      </c>
      <c r="E8" s="3">
        <v>0.11085772792851491</v>
      </c>
      <c r="F8" s="3">
        <v>6.9695550351288049E-2</v>
      </c>
      <c r="G8" s="3">
        <v>0.21948941469489414</v>
      </c>
      <c r="H8" s="22"/>
      <c r="I8" s="3">
        <v>0.20154664088931853</v>
      </c>
      <c r="J8" s="3">
        <v>0.13412557766070202</v>
      </c>
      <c r="K8" s="3" t="s">
        <v>34</v>
      </c>
    </row>
    <row r="9" spans="1:11" x14ac:dyDescent="0.3">
      <c r="A9" s="2" t="s">
        <v>19</v>
      </c>
      <c r="B9" s="3">
        <v>9.3428412827191595E-2</v>
      </c>
      <c r="C9" s="3">
        <v>0.13642918950100952</v>
      </c>
      <c r="D9" s="3">
        <v>9.7557450498626977E-2</v>
      </c>
      <c r="E9" s="3">
        <v>6.8180760459812917E-2</v>
      </c>
      <c r="F9" s="3">
        <v>0.17283372365339578</v>
      </c>
      <c r="G9" s="3">
        <v>7.9701120797011193E-2</v>
      </c>
      <c r="H9" s="22"/>
      <c r="I9" s="3">
        <v>0.23547607539874335</v>
      </c>
      <c r="J9" s="3">
        <v>0.11170497864417571</v>
      </c>
      <c r="K9" s="11" t="s">
        <v>36</v>
      </c>
    </row>
    <row r="10" spans="1:11" x14ac:dyDescent="0.3">
      <c r="A10" s="2" t="s">
        <v>20</v>
      </c>
      <c r="B10" s="3">
        <v>0.24287971305350356</v>
      </c>
      <c r="C10" s="3">
        <v>0.2500721084511105</v>
      </c>
      <c r="D10" s="3">
        <v>0.19511490099725395</v>
      </c>
      <c r="E10" s="3">
        <v>0.21724763810676223</v>
      </c>
      <c r="F10" s="3">
        <v>0.27484777517564407</v>
      </c>
      <c r="G10" s="3">
        <v>0.19240348692403486</v>
      </c>
      <c r="H10" s="22"/>
      <c r="I10" s="3">
        <v>0.19690671822136299</v>
      </c>
      <c r="J10" s="3">
        <v>0.23097046585018371</v>
      </c>
      <c r="K10" s="2" t="s">
        <v>31</v>
      </c>
    </row>
  </sheetData>
  <mergeCells count="3">
    <mergeCell ref="B4:G4"/>
    <mergeCell ref="H4:H10"/>
    <mergeCell ref="A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KRITERIA</vt:lpstr>
      <vt:lpstr>ALTERNATIF K1</vt:lpstr>
      <vt:lpstr>ALTERNATIF K2</vt:lpstr>
      <vt:lpstr>ALTERNATIF K3</vt:lpstr>
      <vt:lpstr>ALTERNATIF K4</vt:lpstr>
      <vt:lpstr>ALTERNATIF K5</vt:lpstr>
      <vt:lpstr>ALTERNATIF K6</vt:lpstr>
      <vt:lpstr>PERANGKINGAN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Apriyanti</dc:creator>
  <cp:lastModifiedBy>irwanwandji</cp:lastModifiedBy>
  <cp:lastPrinted>2019-05-15T06:36:56Z</cp:lastPrinted>
  <dcterms:created xsi:type="dcterms:W3CDTF">2019-05-15T04:54:59Z</dcterms:created>
  <dcterms:modified xsi:type="dcterms:W3CDTF">2021-06-01T10:27:42Z</dcterms:modified>
</cp:coreProperties>
</file>