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B950AA94-1788-479E-BF2E-336F77789C9E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7" i="1" l="1"/>
  <c r="AF7" i="1"/>
  <c r="AH7" i="1"/>
  <c r="AI7" i="1"/>
  <c r="AJ7" i="1"/>
  <c r="AK7" i="1"/>
  <c r="AL7" i="1"/>
  <c r="AM7" i="1"/>
  <c r="AN7" i="1"/>
  <c r="AE6" i="1"/>
  <c r="AF6" i="1"/>
  <c r="AH6" i="1"/>
  <c r="AI6" i="1"/>
  <c r="AJ6" i="1"/>
  <c r="AK6" i="1"/>
  <c r="AL6" i="1"/>
  <c r="AM6" i="1"/>
  <c r="AN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E5" i="1"/>
  <c r="AF5" i="1"/>
  <c r="AH5" i="1"/>
  <c r="AI5" i="1"/>
  <c r="AJ5" i="1"/>
  <c r="AK5" i="1"/>
  <c r="AL5" i="1"/>
  <c r="AM5" i="1"/>
  <c r="AN5" i="1"/>
  <c r="AN16" i="1"/>
  <c r="AM16" i="1"/>
  <c r="AL16" i="1"/>
  <c r="AK16" i="1"/>
  <c r="AJ16" i="1"/>
  <c r="AI16" i="1"/>
  <c r="AH16" i="1"/>
  <c r="AF16" i="1"/>
  <c r="AE16" i="1"/>
  <c r="AI3" i="1"/>
  <c r="AI4" i="1"/>
  <c r="AI8" i="1"/>
  <c r="AI9" i="1"/>
  <c r="AI10" i="1"/>
  <c r="AI11" i="1"/>
  <c r="AI12" i="1"/>
  <c r="AI13" i="1"/>
  <c r="AI14" i="1"/>
  <c r="AI15" i="1"/>
  <c r="AI17" i="1"/>
  <c r="AI18" i="1"/>
  <c r="AI19" i="1"/>
  <c r="AI2" i="1"/>
  <c r="AF3" i="1"/>
  <c r="AF4" i="1"/>
  <c r="AF8" i="1"/>
  <c r="AF9" i="1"/>
  <c r="AF10" i="1"/>
  <c r="AF11" i="1"/>
  <c r="AF12" i="1"/>
  <c r="AF13" i="1"/>
  <c r="AF14" i="1"/>
  <c r="AF15" i="1"/>
  <c r="AF17" i="1"/>
  <c r="AF18" i="1"/>
  <c r="AF19" i="1"/>
  <c r="AF2" i="1"/>
  <c r="AE3" i="1"/>
  <c r="AE4" i="1"/>
  <c r="AE8" i="1"/>
  <c r="AE9" i="1"/>
  <c r="AE10" i="1"/>
  <c r="AE11" i="1"/>
  <c r="AE12" i="1"/>
  <c r="AE13" i="1"/>
  <c r="AE14" i="1"/>
  <c r="AE15" i="1"/>
  <c r="AE17" i="1"/>
  <c r="AE18" i="1"/>
  <c r="AE19" i="1"/>
  <c r="AE2" i="1"/>
  <c r="AH10" i="1"/>
  <c r="AJ10" i="1"/>
  <c r="AK10" i="1"/>
  <c r="AL10" i="1"/>
  <c r="AM10" i="1"/>
  <c r="AN10" i="1"/>
  <c r="AH3" i="1"/>
  <c r="AH4" i="1"/>
  <c r="AH8" i="1"/>
  <c r="AH9" i="1"/>
  <c r="AH11" i="1"/>
  <c r="AH12" i="1"/>
  <c r="AH13" i="1"/>
  <c r="AH14" i="1"/>
  <c r="AH15" i="1"/>
  <c r="AH17" i="1"/>
  <c r="AH18" i="1"/>
  <c r="AH19" i="1"/>
  <c r="AH2" i="1"/>
  <c r="AJ15" i="1"/>
  <c r="AK15" i="1"/>
  <c r="AL15" i="1"/>
  <c r="AM15" i="1"/>
  <c r="AN15" i="1"/>
  <c r="AJ19" i="1"/>
  <c r="AK19" i="1"/>
  <c r="AL19" i="1"/>
  <c r="AM19" i="1"/>
  <c r="AN19" i="1"/>
  <c r="AN3" i="1"/>
  <c r="AN4" i="1"/>
  <c r="AN8" i="1"/>
  <c r="AN9" i="1"/>
  <c r="AN11" i="1"/>
  <c r="AN12" i="1"/>
  <c r="AN13" i="1"/>
  <c r="AN14" i="1"/>
  <c r="AN17" i="1"/>
  <c r="AN18" i="1"/>
  <c r="AN2" i="1"/>
  <c r="AM3" i="1"/>
  <c r="AM4" i="1"/>
  <c r="AM8" i="1"/>
  <c r="AM9" i="1"/>
  <c r="AM11" i="1"/>
  <c r="AM12" i="1"/>
  <c r="AM13" i="1"/>
  <c r="AM14" i="1"/>
  <c r="AM17" i="1"/>
  <c r="AM18" i="1"/>
  <c r="AM2" i="1"/>
  <c r="AL3" i="1"/>
  <c r="AL4" i="1"/>
  <c r="AL8" i="1"/>
  <c r="AL9" i="1"/>
  <c r="AL11" i="1"/>
  <c r="AL12" i="1"/>
  <c r="AL13" i="1"/>
  <c r="AL14" i="1"/>
  <c r="AL17" i="1"/>
  <c r="AL18" i="1"/>
  <c r="AL2" i="1"/>
  <c r="AK3" i="1"/>
  <c r="AK4" i="1"/>
  <c r="AK8" i="1"/>
  <c r="AK9" i="1"/>
  <c r="AK11" i="1"/>
  <c r="AK12" i="1"/>
  <c r="AK13" i="1"/>
  <c r="AK14" i="1"/>
  <c r="AK17" i="1"/>
  <c r="AK18" i="1"/>
  <c r="AK2" i="1"/>
  <c r="AJ3" i="1"/>
  <c r="AJ4" i="1"/>
  <c r="AJ8" i="1"/>
  <c r="AJ9" i="1"/>
  <c r="AJ11" i="1"/>
  <c r="AJ12" i="1"/>
  <c r="AJ13" i="1"/>
  <c r="AJ14" i="1"/>
  <c r="AJ17" i="1"/>
  <c r="AJ18" i="1"/>
  <c r="AJ2" i="1"/>
  <c r="AG7" i="1" l="1"/>
  <c r="AG5" i="1"/>
  <c r="AG6" i="1"/>
  <c r="AG9" i="1"/>
  <c r="AG18" i="1"/>
  <c r="AG17" i="1"/>
  <c r="AG8" i="1"/>
  <c r="AG15" i="1"/>
  <c r="AG4" i="1"/>
  <c r="AG14" i="1"/>
  <c r="AG3" i="1"/>
  <c r="AG11" i="1"/>
  <c r="AG10" i="1"/>
  <c r="AG19" i="1"/>
  <c r="AG13" i="1"/>
  <c r="AG12" i="1"/>
  <c r="AG2" i="1"/>
  <c r="AG16" i="1"/>
</calcChain>
</file>

<file path=xl/sharedStrings.xml><?xml version="1.0" encoding="utf-8"?>
<sst xmlns="http://schemas.openxmlformats.org/spreadsheetml/2006/main" count="418" uniqueCount="167">
  <si>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</si>
  <si>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</si>
  <si>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</si>
  <si>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</si>
  <si>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</si>
  <si>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</si>
  <si>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</si>
  <si>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</si>
  <si>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</si>
  <si>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</si>
  <si>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</si>
  <si>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</si>
  <si>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</si>
  <si>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</si>
  <si>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</si>
  <si>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</si>
  <si>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distrList</t>
  </si>
  <si>
    <t>marginalsChoicesList</t>
  </si>
  <si>
    <t>dataprintList</t>
  </si>
  <si>
    <t>latexList</t>
  </si>
  <si>
    <t>intPrintHelper</t>
  </si>
  <si>
    <t>decPrintHelper</t>
  </si>
  <si>
    <t>chartDomain</t>
  </si>
  <si>
    <t>likelihoodFun</t>
  </si>
  <si>
    <t>poisExpX</t>
  </si>
  <si>
    <t>expExpX</t>
  </si>
  <si>
    <t>styNormX</t>
  </si>
  <si>
    <t>paramTex</t>
  </si>
  <si>
    <t>\pi</t>
  </si>
  <si>
    <t>\beta</t>
  </si>
  <si>
    <t>\lambda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</si>
  <si>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</si>
  <si>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</si>
  <si>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</si>
  <si>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</si>
  <si>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</si>
  <si>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</si>
  <si>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</si>
  <si>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</si>
  <si>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</si>
  <si>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</si>
  <si>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</si>
  <si>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</si>
  <si>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</si>
  <si>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</si>
  <si>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</si>
  <si>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</si>
  <si>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</si>
  <si>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</si>
  <si>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</si>
  <si>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</si>
  <si>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</si>
  <si>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</si>
  <si>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</si>
  <si>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</si>
  <si>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</si>
  <si>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</si>
  <si>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</si>
  <si>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</si>
  <si>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</si>
  <si>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</si>
  <si>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</si>
  <si>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</si>
  <si>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</si>
  <si>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</si>
  <si>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</si>
  <si>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</si>
  <si>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</si>
  <si>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</si>
  <si>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</si>
  <si>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</si>
  <si>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</si>
  <si>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</si>
  <si>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</si>
  <si>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</si>
  <si>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</si>
  <si>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negBinomX</t>
  </si>
  <si>
    <t>c()</t>
  </si>
  <si>
    <t>c("Beta0", "Beta1", "Beta2")</t>
  </si>
  <si>
    <t>c(0, 30)</t>
  </si>
  <si>
    <t>sigmaScale</t>
  </si>
  <si>
    <t>c(-2,2)</t>
  </si>
  <si>
    <t>c("Beta0", "Beta1", "Beta2","Gamma")</t>
  </si>
  <si>
    <t>c(-1,2)</t>
  </si>
  <si>
    <t>Bernoulli (Logit)</t>
  </si>
  <si>
    <t>Bernoulli (Logit, X)</t>
  </si>
  <si>
    <t>list("Normal (X)", "Stylized Normal (X)","Stylized Normal")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</si>
  <si>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</si>
  <si>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</si>
  <si>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</si>
  <si>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</si>
  <si>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</si>
  <si>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</si>
  <si>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</si>
  <si>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</si>
  <si>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</si>
  <si>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</si>
  <si>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</si>
  <si>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</si>
  <si>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</si>
  <si>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</si>
  <si>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</si>
  <si>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</si>
  <si>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c(.25,.2,.25,0)</t>
  </si>
  <si>
    <t>c("Beta0", "Beta1", "Beta2", "Beta3","Gamma")</t>
  </si>
  <si>
    <t>nVar</t>
  </si>
  <si>
    <t>nCovar</t>
  </si>
  <si>
    <t>funcFormRange</t>
  </si>
  <si>
    <t>c(-6,6)</t>
  </si>
  <si>
    <t>c(-1,.25)</t>
  </si>
  <si>
    <t>c("Beta0", "Beta1")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</si>
  <si>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</si>
  <si>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</si>
  <si>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</si>
  <si>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</si>
  <si>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</si>
  <si>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</si>
  <si>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c(1,3)</t>
  </si>
  <si>
    <t>optimMethod</t>
  </si>
  <si>
    <t>L-BFGS-B</t>
  </si>
  <si>
    <t>Nelder-Mead</t>
  </si>
  <si>
    <t>orderedLogitX</t>
  </si>
  <si>
    <t>Ordered Logit (X)</t>
  </si>
  <si>
    <t>Ordered</t>
  </si>
  <si>
    <t>yStarPDF</t>
  </si>
  <si>
    <t>styNormPDF</t>
  </si>
  <si>
    <t>styLogPDF</t>
  </si>
  <si>
    <t>distrGroup</t>
  </si>
  <si>
    <t>transformFun</t>
  </si>
  <si>
    <t>intrParamTex</t>
  </si>
  <si>
    <t>drawFun</t>
  </si>
  <si>
    <t>distrPlot</t>
  </si>
  <si>
    <t>paramList</t>
  </si>
  <si>
    <t>c("\\pi")</t>
  </si>
  <si>
    <t>c("\\lambda")</t>
  </si>
  <si>
    <t>c("\\beta")</t>
  </si>
  <si>
    <t>c("\\beta_0", "\\beta_1", "\\gamma")</t>
  </si>
  <si>
    <t>c("\\beta_0", "\\beta_1", "\\beta_2")</t>
  </si>
  <si>
    <t>c("\\beta_0", "\\beta_1", "\\beta_2", "\\gamma")</t>
  </si>
  <si>
    <t>c("\\beta_0", "\\beta_1", "\\beta_2", "\\beta_3", "\\gamma")</t>
  </si>
  <si>
    <t>nNonXParams</t>
  </si>
  <si>
    <t>c(1,-1,.25, .5)</t>
  </si>
  <si>
    <t>c(1,-2,1.25, .5, .5)</t>
  </si>
  <si>
    <t>c(1,-1,1.25, -.5,.5)</t>
  </si>
  <si>
    <t>c(-1,.6,3, 1,-1,-.6)</t>
  </si>
  <si>
    <t>\gamma</t>
  </si>
  <si>
    <t>list("Neg Binomial (X)", "Poisson", "Poisson (Exp)")</t>
  </si>
  <si>
    <t>c(0,2)</t>
  </si>
  <si>
    <t>gammaScale</t>
  </si>
  <si>
    <t>c(1,2)</t>
  </si>
  <si>
    <t>reparamTex</t>
  </si>
  <si>
    <t>\tau</t>
  </si>
  <si>
    <t>secondParamTex</t>
  </si>
  <si>
    <t>\sigma</t>
  </si>
  <si>
    <t>c(-2.5,2.5)</t>
  </si>
  <si>
    <t>sliderMinA</t>
  </si>
  <si>
    <t>sliderMaxA</t>
  </si>
  <si>
    <t>c(0.1,4)</t>
  </si>
  <si>
    <t>list("Bernoulli","Bernoulli (Logit)", "Bernoulli (Logit, X)","Bernoulli (Probit, X)")</t>
  </si>
  <si>
    <t>list("Bernoulli (Logit)","Bernoulli", "Bernoulli (Logit, X)","Bernoulli (Probit, X)")</t>
  </si>
  <si>
    <t>list("Bernoulli (Logit, X)","Bernoulli","Bernoulli (Logit)","Bernoulli (Probit, X)")</t>
  </si>
  <si>
    <t>list("Ordered Probit (X)","Ordered Logit (X)")</t>
  </si>
  <si>
    <t>list("Ordered Logit (X)","Ordered Probit (X)")</t>
  </si>
  <si>
    <t>list("Stylized Normal","Stylized Normal (X)","Normal (X)")</t>
  </si>
  <si>
    <t>list("Stylized Normal (X)","Stylized Normal","Normal (X)")</t>
  </si>
  <si>
    <t>list("Log Normal","Stylized Normal","Stylized Normal (X)","Normal (X)")</t>
  </si>
  <si>
    <t>list("Log Normal (X)","Stylized Normal","Stylized Normal (X)","Normal (X)")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</si>
</sst>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N19"/>
  <sheetViews>
    <sheetView tabSelected="1" zoomScale="85" zoomScaleNormal="85" workbookViewId="0">
      <selection activeCell="I19" sqref="I19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7" width="8.140625" customWidth="1"/>
    <col min="8" max="8" width="14.5703125" bestFit="1" customWidth="1"/>
    <col min="9" max="9" width="14.5703125" customWidth="1"/>
    <col min="10" max="11" width="31.140625" customWidth="1"/>
    <col min="13" max="13" width="15.5703125" customWidth="1"/>
    <col min="19" max="19" width="10" customWidth="1"/>
    <col min="20" max="21" width="9.42578125" customWidth="1"/>
    <col min="22" max="22" width="6.140625" customWidth="1"/>
    <col min="23" max="25" width="4.28515625" customWidth="1"/>
    <col min="26" max="29" width="7.140625" customWidth="1"/>
    <col min="30" max="30" width="6" customWidth="1"/>
    <col min="31" max="32" width="4.28515625" customWidth="1"/>
    <col min="33" max="33" width="16" customWidth="1"/>
    <col min="34" max="35" width="26" customWidth="1"/>
    <col min="36" max="36" width="18.7109375" bestFit="1" customWidth="1"/>
    <col min="37" max="37" width="16.28515625" bestFit="1" customWidth="1"/>
    <col min="38" max="38" width="15.5703125" bestFit="1" customWidth="1"/>
    <col min="39" max="40" width="15.5703125" customWidth="1"/>
  </cols>
  <sheetData>
    <row r="1" spans="1:40" x14ac:dyDescent="0.25">
      <c r="A1" t="s">
        <v>7</v>
      </c>
      <c r="B1" t="s">
        <v>4</v>
      </c>
      <c r="C1" t="s">
        <v>16</v>
      </c>
      <c r="D1" t="s">
        <v>127</v>
      </c>
      <c r="E1" t="s">
        <v>105</v>
      </c>
      <c r="F1" t="s">
        <v>106</v>
      </c>
      <c r="G1" t="s">
        <v>140</v>
      </c>
      <c r="H1" t="s">
        <v>18</v>
      </c>
      <c r="I1" t="s">
        <v>41</v>
      </c>
      <c r="J1" t="s">
        <v>17</v>
      </c>
      <c r="K1" t="s">
        <v>118</v>
      </c>
      <c r="L1" t="s">
        <v>34</v>
      </c>
      <c r="M1" t="s">
        <v>132</v>
      </c>
      <c r="N1" t="s">
        <v>27</v>
      </c>
      <c r="O1" t="s">
        <v>129</v>
      </c>
      <c r="P1" t="s">
        <v>152</v>
      </c>
      <c r="Q1" t="s">
        <v>150</v>
      </c>
      <c r="R1" t="s">
        <v>32</v>
      </c>
      <c r="S1" t="s">
        <v>60</v>
      </c>
      <c r="T1" t="s">
        <v>62</v>
      </c>
      <c r="U1" t="s">
        <v>107</v>
      </c>
      <c r="V1" t="s">
        <v>46</v>
      </c>
      <c r="W1" t="s">
        <v>47</v>
      </c>
      <c r="X1" t="s">
        <v>155</v>
      </c>
      <c r="Y1" t="s">
        <v>156</v>
      </c>
      <c r="Z1" t="s">
        <v>48</v>
      </c>
      <c r="AA1" t="s">
        <v>80</v>
      </c>
      <c r="AB1" t="s">
        <v>148</v>
      </c>
      <c r="AC1" t="s">
        <v>124</v>
      </c>
      <c r="AD1" t="s">
        <v>49</v>
      </c>
      <c r="AE1" t="s">
        <v>50</v>
      </c>
      <c r="AF1" t="s">
        <v>51</v>
      </c>
      <c r="AG1" t="s">
        <v>52</v>
      </c>
      <c r="AH1" t="s">
        <v>128</v>
      </c>
      <c r="AI1" t="s">
        <v>65</v>
      </c>
      <c r="AJ1" t="s">
        <v>131</v>
      </c>
      <c r="AK1" t="s">
        <v>130</v>
      </c>
      <c r="AL1" t="s">
        <v>19</v>
      </c>
      <c r="AM1" t="s">
        <v>22</v>
      </c>
      <c r="AN1" t="s">
        <v>23</v>
      </c>
    </row>
    <row r="2" spans="1:40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>
        <v>0</v>
      </c>
      <c r="H2" s="1" t="s">
        <v>20</v>
      </c>
      <c r="I2" s="1" t="s">
        <v>158</v>
      </c>
      <c r="J2" s="1" t="s">
        <v>77</v>
      </c>
      <c r="K2" s="1" t="s">
        <v>120</v>
      </c>
      <c r="L2" s="1" t="s">
        <v>37</v>
      </c>
      <c r="M2" s="1" t="s">
        <v>133</v>
      </c>
      <c r="N2" s="1" t="s">
        <v>28</v>
      </c>
      <c r="O2" s="1" t="s">
        <v>28</v>
      </c>
      <c r="P2" s="1" t="s">
        <v>61</v>
      </c>
      <c r="Q2" s="1" t="s">
        <v>61</v>
      </c>
      <c r="R2" s="1" t="s">
        <v>40</v>
      </c>
      <c r="S2" s="1" t="s">
        <v>70</v>
      </c>
      <c r="T2" s="1" t="s">
        <v>61</v>
      </c>
      <c r="U2" s="1" t="s">
        <v>70</v>
      </c>
      <c r="V2" s="1">
        <v>0</v>
      </c>
      <c r="W2" s="1">
        <v>1</v>
      </c>
      <c r="X2" s="1">
        <v>0</v>
      </c>
      <c r="Y2" s="1">
        <v>1</v>
      </c>
      <c r="Z2" s="1" t="s">
        <v>45</v>
      </c>
      <c r="AA2" s="1" t="s">
        <v>61</v>
      </c>
      <c r="AB2" s="1" t="s">
        <v>61</v>
      </c>
      <c r="AC2" s="1" t="s">
        <v>61</v>
      </c>
      <c r="AD2">
        <v>0.01</v>
      </c>
      <c r="AE2" t="str">
        <f t="shared" ref="AE2:AE19" si="0">"""&amp;"&amp;RIGHT(N2,LEN(N2)-1)&amp;";"""</f>
        <v>"&amp;pi;"</v>
      </c>
      <c r="AF2" t="str">
        <f t="shared" ref="AF2:AF19" si="1">IF(F2=1,"""none""",IF(E2=F2,"""betas""","""fullNorm"""))</f>
        <v>"none"</v>
      </c>
      <c r="AG2" t="str">
        <f t="shared" ref="AG2:AG19" si="2">"manyParamSliderMaker(minVal ="&amp;V2&amp;", maxVal = "&amp;W2&amp;", startVals = "&amp;Z2&amp;", stepVal = "&amp;AD2&amp;", paramHTML = "&amp;AE2&amp;", multi = "&amp;AF2&amp;", sigmaScale ="&amp;AA2&amp;","</f>
        <v>manyParamSliderMaker(minVal =0, maxVal = 1, startVals = c(.3), stepVal = 0.01, paramHTML = "&amp;pi;", multi = "none", sigmaScale =NA,</v>
      </c>
      <c r="AH2" t="str">
        <f>$B2&amp;"ParamTransform"</f>
        <v>bernParamTransform</v>
      </c>
      <c r="AI2" t="str">
        <f>$B2&amp;"PDF"</f>
        <v>bernPDF</v>
      </c>
      <c r="AJ2" t="str">
        <f>B2&amp;"PlotDistr"</f>
        <v>bernPlotDistr</v>
      </c>
      <c r="AK2" t="str">
        <f>B2&amp;"Draws"</f>
        <v>bernDraws</v>
      </c>
      <c r="AL2" t="str">
        <f>B2&amp;"Latex"</f>
        <v>bernLatex</v>
      </c>
      <c r="AM2" t="str">
        <f>$B2&amp;"ChartDomain"</f>
        <v>bernChartDomain</v>
      </c>
      <c r="AN2" t="str">
        <f>$B2&amp;"LikelihoodFun"</f>
        <v>bernLikelihoodFun</v>
      </c>
    </row>
    <row r="3" spans="1:40" x14ac:dyDescent="0.25">
      <c r="A3">
        <f>A2+1</f>
        <v>2</v>
      </c>
      <c r="B3" s="1" t="s">
        <v>8</v>
      </c>
      <c r="C3" s="1" t="s">
        <v>84</v>
      </c>
      <c r="D3" s="1" t="s">
        <v>2</v>
      </c>
      <c r="E3" s="1">
        <v>1</v>
      </c>
      <c r="F3" s="1">
        <v>1</v>
      </c>
      <c r="G3" s="1">
        <v>0</v>
      </c>
      <c r="H3" s="1" t="s">
        <v>20</v>
      </c>
      <c r="I3" s="1" t="s">
        <v>159</v>
      </c>
      <c r="J3" s="1" t="s">
        <v>77</v>
      </c>
      <c r="K3" s="1" t="s">
        <v>119</v>
      </c>
      <c r="L3" s="1" t="s">
        <v>38</v>
      </c>
      <c r="M3" s="1" t="s">
        <v>135</v>
      </c>
      <c r="N3" s="1" t="s">
        <v>29</v>
      </c>
      <c r="O3" s="1" t="s">
        <v>28</v>
      </c>
      <c r="P3" s="1" t="s">
        <v>61</v>
      </c>
      <c r="Q3" s="1" t="s">
        <v>61</v>
      </c>
      <c r="R3" s="1" t="s">
        <v>40</v>
      </c>
      <c r="S3" s="1" t="s">
        <v>70</v>
      </c>
      <c r="T3" s="1" t="s">
        <v>61</v>
      </c>
      <c r="U3" s="1" t="s">
        <v>70</v>
      </c>
      <c r="V3" s="1">
        <v>-2</v>
      </c>
      <c r="W3" s="1">
        <v>2</v>
      </c>
      <c r="X3" s="1">
        <v>-3</v>
      </c>
      <c r="Y3" s="1">
        <v>3</v>
      </c>
      <c r="Z3" s="1" t="s">
        <v>53</v>
      </c>
      <c r="AA3" s="1" t="s">
        <v>61</v>
      </c>
      <c r="AB3" s="1" t="s">
        <v>61</v>
      </c>
      <c r="AC3" s="1" t="s">
        <v>61</v>
      </c>
      <c r="AD3">
        <v>0.01</v>
      </c>
      <c r="AE3" t="str">
        <f t="shared" si="0"/>
        <v>"&amp;beta;"</v>
      </c>
      <c r="AF3" t="str">
        <f t="shared" si="1"/>
        <v>"none"</v>
      </c>
      <c r="AG3" t="str">
        <f t="shared" si="2"/>
        <v>manyParamSliderMaker(minVal =-2, maxVal = 2, startVals = c(1.3), stepVal = 0.01, paramHTML = "&amp;beta;", multi = "none", sigmaScale =NA,</v>
      </c>
      <c r="AH3" t="str">
        <f t="shared" ref="AH3:AH19" si="3">$B3&amp;"ParamTransform"</f>
        <v>bernLogitParamTransform</v>
      </c>
      <c r="AI3" t="str">
        <f t="shared" ref="AI3:AI19" si="4">$B3&amp;"PDF"</f>
        <v>bernLogitPDF</v>
      </c>
      <c r="AJ3" t="str">
        <f>B3&amp;"PlotDistr"</f>
        <v>bernLogitPlotDistr</v>
      </c>
      <c r="AK3" t="str">
        <f>B3&amp;"Draws"</f>
        <v>bernLogitDraws</v>
      </c>
      <c r="AL3" t="str">
        <f>B3&amp;"Latex"</f>
        <v>bernLogitLatex</v>
      </c>
      <c r="AM3" t="str">
        <f t="shared" ref="AM3:AM19" si="5">$B3&amp;"ChartDomain"</f>
        <v>bernLogitChartDomain</v>
      </c>
      <c r="AN3" t="str">
        <f t="shared" ref="AN3:AN19" si="6">$B3&amp;"LikelihoodFun"</f>
        <v>bernLogitLikelihoodFun</v>
      </c>
    </row>
    <row r="4" spans="1:40" x14ac:dyDescent="0.25">
      <c r="A4">
        <f t="shared" ref="A4:A19" si="7">A3+1</f>
        <v>3</v>
      </c>
      <c r="B4" s="1" t="s">
        <v>9</v>
      </c>
      <c r="C4" s="1" t="s">
        <v>85</v>
      </c>
      <c r="D4" s="1" t="s">
        <v>2</v>
      </c>
      <c r="E4" s="1">
        <v>4</v>
      </c>
      <c r="F4" s="1">
        <v>4</v>
      </c>
      <c r="G4" s="1">
        <v>0</v>
      </c>
      <c r="H4" s="1" t="s">
        <v>20</v>
      </c>
      <c r="I4" s="1" t="s">
        <v>160</v>
      </c>
      <c r="J4" s="1" t="s">
        <v>78</v>
      </c>
      <c r="K4" s="1" t="s">
        <v>119</v>
      </c>
      <c r="L4" s="1" t="s">
        <v>38</v>
      </c>
      <c r="M4" s="1" t="s">
        <v>137</v>
      </c>
      <c r="N4" s="1" t="s">
        <v>29</v>
      </c>
      <c r="O4" s="1" t="s">
        <v>28</v>
      </c>
      <c r="P4" s="1" t="s">
        <v>61</v>
      </c>
      <c r="Q4" s="1" t="s">
        <v>61</v>
      </c>
      <c r="R4" s="1" t="s">
        <v>40</v>
      </c>
      <c r="S4" s="1" t="s">
        <v>70</v>
      </c>
      <c r="T4" s="1" t="s">
        <v>61</v>
      </c>
      <c r="U4" s="1" t="s">
        <v>70</v>
      </c>
      <c r="V4" s="1">
        <v>-4</v>
      </c>
      <c r="W4" s="1">
        <v>4</v>
      </c>
      <c r="X4" s="1">
        <v>-5</v>
      </c>
      <c r="Y4" s="1">
        <v>5</v>
      </c>
      <c r="Z4" s="1" t="s">
        <v>141</v>
      </c>
      <c r="AA4" s="1" t="s">
        <v>61</v>
      </c>
      <c r="AB4" s="1" t="s">
        <v>61</v>
      </c>
      <c r="AC4" s="1" t="s">
        <v>61</v>
      </c>
      <c r="AD4">
        <v>0.01</v>
      </c>
      <c r="AE4" t="str">
        <f t="shared" si="0"/>
        <v>"&amp;beta;"</v>
      </c>
      <c r="AF4" t="str">
        <f t="shared" si="1"/>
        <v>"betas"</v>
      </c>
      <c r="AG4" t="str">
        <f t="shared" si="2"/>
        <v>manyParamSliderMaker(minVal =-4, maxVal = 4, startVals = c(1,-1,.25, .5), stepVal = 0.01, paramHTML = "&amp;beta;", multi = "betas", sigmaScale =NA,</v>
      </c>
      <c r="AH4" t="str">
        <f t="shared" si="3"/>
        <v>bernLogitXParamTransform</v>
      </c>
      <c r="AI4" t="str">
        <f t="shared" si="4"/>
        <v>bernLogitXPDF</v>
      </c>
      <c r="AJ4" t="str">
        <f>B4&amp;"PlotDistr"</f>
        <v>bernLogitXPlotDistr</v>
      </c>
      <c r="AK4" t="str">
        <f>B4&amp;"Draws"</f>
        <v>bernLogitXDraws</v>
      </c>
      <c r="AL4" t="str">
        <f>B4&amp;"Latex"</f>
        <v>bernLogitXLatex</v>
      </c>
      <c r="AM4" t="str">
        <f t="shared" si="5"/>
        <v>bernLogitXChartDomain</v>
      </c>
      <c r="AN4" t="str">
        <f t="shared" si="6"/>
        <v>bernLogitXLikelihoodFun</v>
      </c>
    </row>
    <row r="5" spans="1:40" x14ac:dyDescent="0.25">
      <c r="A5">
        <f t="shared" si="7"/>
        <v>4</v>
      </c>
      <c r="B5" s="1" t="s">
        <v>112</v>
      </c>
      <c r="C5" s="1" t="s">
        <v>113</v>
      </c>
      <c r="D5" s="1" t="s">
        <v>2</v>
      </c>
      <c r="E5" s="1">
        <v>4</v>
      </c>
      <c r="F5" s="1">
        <v>4</v>
      </c>
      <c r="G5" s="1">
        <v>0</v>
      </c>
      <c r="H5" s="1" t="s">
        <v>20</v>
      </c>
      <c r="I5" s="1" t="s">
        <v>114</v>
      </c>
      <c r="J5" s="1" t="s">
        <v>78</v>
      </c>
      <c r="K5" s="1" t="s">
        <v>119</v>
      </c>
      <c r="L5" s="1" t="s">
        <v>38</v>
      </c>
      <c r="M5" s="1" t="s">
        <v>137</v>
      </c>
      <c r="N5" s="1" t="s">
        <v>29</v>
      </c>
      <c r="O5" s="1" t="s">
        <v>28</v>
      </c>
      <c r="P5" s="1" t="s">
        <v>61</v>
      </c>
      <c r="Q5" s="1" t="s">
        <v>61</v>
      </c>
      <c r="R5" s="1" t="s">
        <v>40</v>
      </c>
      <c r="S5" s="1" t="s">
        <v>70</v>
      </c>
      <c r="T5" s="1" t="s">
        <v>61</v>
      </c>
      <c r="U5" s="1" t="s">
        <v>70</v>
      </c>
      <c r="V5" s="1">
        <v>-2</v>
      </c>
      <c r="W5" s="1">
        <v>2</v>
      </c>
      <c r="X5" s="1">
        <v>-3</v>
      </c>
      <c r="Y5" s="1">
        <v>3</v>
      </c>
      <c r="Z5" s="1" t="s">
        <v>54</v>
      </c>
      <c r="AA5" s="1" t="s">
        <v>61</v>
      </c>
      <c r="AB5" s="1" t="s">
        <v>61</v>
      </c>
      <c r="AC5" s="1" t="s">
        <v>61</v>
      </c>
      <c r="AD5">
        <v>0.01</v>
      </c>
      <c r="AE5" t="str">
        <f t="shared" si="0"/>
        <v>"&amp;beta;"</v>
      </c>
      <c r="AF5" t="str">
        <f t="shared" si="1"/>
        <v>"betas"</v>
      </c>
      <c r="AG5" t="str">
        <f t="shared" ref="AG5" si="8">"manyParamSliderMaker(minVal ="&amp;V5&amp;", maxVal = "&amp;W5&amp;", startVals = "&amp;Z5&amp;", stepVal = "&amp;AD5&amp;", paramHTML = "&amp;AE5&amp;", multi = "&amp;AF5&amp;", sigmaScale ="&amp;AA5&amp;","</f>
        <v>manyParamSliderMaker(minVal =-2, maxVal = 2, startVals = c(1,-1,.25), stepVal = 0.01, paramHTML = "&amp;beta;", multi = "betas", sigmaScale =NA,</v>
      </c>
      <c r="AH5" t="str">
        <f t="shared" si="3"/>
        <v>bernProbitXParamTransform</v>
      </c>
      <c r="AI5" t="str">
        <f t="shared" si="4"/>
        <v>bernProbitXPDF</v>
      </c>
      <c r="AJ5" t="str">
        <f>B5&amp;"PlotDistr"</f>
        <v>bernProbitXPlotDistr</v>
      </c>
      <c r="AK5" t="str">
        <f>B5&amp;"Draws"</f>
        <v>bernProbitXDraws</v>
      </c>
      <c r="AL5" t="str">
        <f>B5&amp;"Latex"</f>
        <v>bernProbitXLatex</v>
      </c>
      <c r="AM5" t="str">
        <f t="shared" si="5"/>
        <v>bernProbitXChartDomain</v>
      </c>
      <c r="AN5" t="str">
        <f t="shared" si="6"/>
        <v>bernProbitXLikelihoodFun</v>
      </c>
    </row>
    <row r="6" spans="1:40" x14ac:dyDescent="0.25">
      <c r="A6">
        <f t="shared" si="7"/>
        <v>5</v>
      </c>
      <c r="B6" s="1" t="s">
        <v>115</v>
      </c>
      <c r="C6" s="1" t="s">
        <v>116</v>
      </c>
      <c r="D6" s="1" t="s">
        <v>123</v>
      </c>
      <c r="E6" s="1">
        <v>5</v>
      </c>
      <c r="F6" s="1">
        <v>4</v>
      </c>
      <c r="G6" s="1">
        <v>1</v>
      </c>
      <c r="H6" s="1" t="s">
        <v>20</v>
      </c>
      <c r="I6" s="1" t="s">
        <v>161</v>
      </c>
      <c r="J6" s="1" t="s">
        <v>78</v>
      </c>
      <c r="K6" s="1" t="s">
        <v>119</v>
      </c>
      <c r="L6" s="1" t="s">
        <v>38</v>
      </c>
      <c r="M6" s="1" t="s">
        <v>136</v>
      </c>
      <c r="N6" s="1" t="s">
        <v>29</v>
      </c>
      <c r="O6" s="1" t="s">
        <v>31</v>
      </c>
      <c r="P6" s="1" t="s">
        <v>151</v>
      </c>
      <c r="Q6" s="1" t="s">
        <v>145</v>
      </c>
      <c r="R6" s="1" t="s">
        <v>40</v>
      </c>
      <c r="S6" s="1" t="s">
        <v>117</v>
      </c>
      <c r="T6" s="1" t="s">
        <v>61</v>
      </c>
      <c r="U6" s="1" t="s">
        <v>70</v>
      </c>
      <c r="V6" s="1">
        <v>-3</v>
      </c>
      <c r="W6" s="1">
        <v>3</v>
      </c>
      <c r="X6" s="1">
        <v>-4</v>
      </c>
      <c r="Y6" s="1">
        <v>4</v>
      </c>
      <c r="Z6" s="1" t="s">
        <v>142</v>
      </c>
      <c r="AA6" s="1" t="s">
        <v>157</v>
      </c>
      <c r="AB6" s="1" t="s">
        <v>154</v>
      </c>
      <c r="AC6" s="1" t="s">
        <v>125</v>
      </c>
      <c r="AD6">
        <v>0.01</v>
      </c>
      <c r="AE6" t="str">
        <f t="shared" si="0"/>
        <v>"&amp;beta;"</v>
      </c>
      <c r="AF6" t="str">
        <f t="shared" si="1"/>
        <v>"fullNorm"</v>
      </c>
      <c r="AG6" t="str">
        <f t="shared" ref="AG6" si="9">"manyParamSliderMaker(minVal ="&amp;V6&amp;", maxVal = "&amp;W6&amp;", startVals = "&amp;Z6&amp;", stepVal = "&amp;AD6&amp;", paramHTML = "&amp;AE6&amp;", multi = "&amp;AF6&amp;", sigmaScale ="&amp;AA6&amp;","</f>
        <v>manyParamSliderMaker(minVal =-3, maxVal = 3, startVals = c(1,-2,1.25, .5, .5), stepVal = 0.01, paramHTML = "&amp;beta;", multi = "fullNorm", sigmaScale =c(0.1,4),</v>
      </c>
      <c r="AH6" t="str">
        <f t="shared" si="3"/>
        <v>orderedProbitXParamTransform</v>
      </c>
      <c r="AI6" t="str">
        <f t="shared" si="4"/>
        <v>orderedProbitXPDF</v>
      </c>
      <c r="AJ6" t="str">
        <f>B6&amp;"PlotDistr"</f>
        <v>orderedProbitXPlotDistr</v>
      </c>
      <c r="AK6" t="str">
        <f>B6&amp;"Draws"</f>
        <v>orderedProbitXDraws</v>
      </c>
      <c r="AL6" t="str">
        <f>B6&amp;"Latex"</f>
        <v>orderedProbitXLatex</v>
      </c>
      <c r="AM6" t="str">
        <f t="shared" si="5"/>
        <v>orderedProbitXChartDomain</v>
      </c>
      <c r="AN6" t="str">
        <f t="shared" si="6"/>
        <v>orderedProbitXLikelihoodFun</v>
      </c>
    </row>
    <row r="7" spans="1:40" x14ac:dyDescent="0.25">
      <c r="A7">
        <f t="shared" si="7"/>
        <v>6</v>
      </c>
      <c r="B7" s="1" t="s">
        <v>121</v>
      </c>
      <c r="C7" s="1" t="s">
        <v>122</v>
      </c>
      <c r="D7" s="1" t="s">
        <v>123</v>
      </c>
      <c r="E7" s="1">
        <v>5</v>
      </c>
      <c r="F7" s="1">
        <v>4</v>
      </c>
      <c r="G7" s="1">
        <v>1</v>
      </c>
      <c r="H7" s="1" t="s">
        <v>20</v>
      </c>
      <c r="I7" s="1" t="s">
        <v>162</v>
      </c>
      <c r="J7" s="1" t="s">
        <v>78</v>
      </c>
      <c r="K7" s="1" t="s">
        <v>119</v>
      </c>
      <c r="L7" s="1" t="s">
        <v>38</v>
      </c>
      <c r="M7" s="1" t="s">
        <v>136</v>
      </c>
      <c r="N7" s="1" t="s">
        <v>29</v>
      </c>
      <c r="O7" s="1" t="s">
        <v>31</v>
      </c>
      <c r="P7" s="1" t="s">
        <v>151</v>
      </c>
      <c r="Q7" s="1" t="s">
        <v>145</v>
      </c>
      <c r="R7" s="1" t="s">
        <v>40</v>
      </c>
      <c r="S7" s="1" t="s">
        <v>117</v>
      </c>
      <c r="T7" s="1" t="s">
        <v>61</v>
      </c>
      <c r="U7" s="1" t="s">
        <v>70</v>
      </c>
      <c r="V7" s="1">
        <v>-3</v>
      </c>
      <c r="W7" s="1">
        <v>3</v>
      </c>
      <c r="X7" s="1">
        <v>-4</v>
      </c>
      <c r="Y7" s="1">
        <v>4</v>
      </c>
      <c r="Z7" s="1" t="s">
        <v>143</v>
      </c>
      <c r="AA7" s="1" t="s">
        <v>157</v>
      </c>
      <c r="AB7" s="1" t="s">
        <v>154</v>
      </c>
      <c r="AC7" s="1" t="s">
        <v>126</v>
      </c>
      <c r="AD7">
        <v>0.01</v>
      </c>
      <c r="AE7" t="str">
        <f t="shared" si="0"/>
        <v>"&amp;beta;"</v>
      </c>
      <c r="AF7" t="str">
        <f t="shared" si="1"/>
        <v>"fullNorm"</v>
      </c>
      <c r="AG7" t="str">
        <f t="shared" ref="AG7" si="10">"manyParamSliderMaker(minVal ="&amp;V7&amp;", maxVal = "&amp;W7&amp;", startVals = "&amp;Z7&amp;", stepVal = "&amp;AD7&amp;", paramHTML = "&amp;AE7&amp;", multi = "&amp;AF7&amp;", sigmaScale ="&amp;AA7&amp;","</f>
        <v>manyParamSliderMaker(minVal =-3, maxVal = 3, startVals = c(1,-1,1.25, -.5,.5), stepVal = 0.01, paramHTML = "&amp;beta;", multi = "fullNorm", sigmaScale =c(0.1,4),</v>
      </c>
      <c r="AH7" t="str">
        <f t="shared" si="3"/>
        <v>orderedLogitXParamTransform</v>
      </c>
      <c r="AI7" t="str">
        <f t="shared" si="4"/>
        <v>orderedLogitXPDF</v>
      </c>
      <c r="AJ7" t="str">
        <f t="shared" ref="AJ7" si="11">B7&amp;"PlotDistr"</f>
        <v>orderedLogitXPlotDistr</v>
      </c>
      <c r="AK7" t="str">
        <f t="shared" ref="AK7" si="12">B7&amp;"Draws"</f>
        <v>orderedLogitXDraws</v>
      </c>
      <c r="AL7" t="str">
        <f t="shared" ref="AL7" si="13">B7&amp;"Latex"</f>
        <v>orderedLogitXLatex</v>
      </c>
      <c r="AM7" t="str">
        <f t="shared" si="5"/>
        <v>orderedLogitXChartDomain</v>
      </c>
      <c r="AN7" t="str">
        <f t="shared" si="6"/>
        <v>orderedLogitXLikelihoodFun</v>
      </c>
    </row>
    <row r="8" spans="1:40" x14ac:dyDescent="0.25">
      <c r="A8">
        <f t="shared" si="7"/>
        <v>7</v>
      </c>
      <c r="B8" s="1" t="s">
        <v>10</v>
      </c>
      <c r="C8" s="1" t="s">
        <v>87</v>
      </c>
      <c r="D8" s="1" t="s">
        <v>3</v>
      </c>
      <c r="E8" s="1">
        <v>1</v>
      </c>
      <c r="F8" s="1">
        <v>1</v>
      </c>
      <c r="G8" s="1">
        <v>0</v>
      </c>
      <c r="H8" s="1" t="s">
        <v>21</v>
      </c>
      <c r="I8" s="1" t="s">
        <v>163</v>
      </c>
      <c r="J8" s="1" t="s">
        <v>77</v>
      </c>
      <c r="K8" s="1" t="s">
        <v>119</v>
      </c>
      <c r="L8" s="1" t="s">
        <v>43</v>
      </c>
      <c r="M8" s="1" t="s">
        <v>135</v>
      </c>
      <c r="N8" s="1" t="s">
        <v>29</v>
      </c>
      <c r="O8" s="1" t="s">
        <v>31</v>
      </c>
      <c r="P8" s="1" t="s">
        <v>61</v>
      </c>
      <c r="Q8" s="1" t="s">
        <v>61</v>
      </c>
      <c r="R8" s="1" t="s">
        <v>33</v>
      </c>
      <c r="S8" s="1" t="s">
        <v>75</v>
      </c>
      <c r="T8" s="1" t="s">
        <v>63</v>
      </c>
      <c r="U8" s="1" t="s">
        <v>108</v>
      </c>
      <c r="V8" s="1">
        <v>-4</v>
      </c>
      <c r="W8" s="1">
        <v>4</v>
      </c>
      <c r="X8" s="1">
        <v>-5</v>
      </c>
      <c r="Y8" s="1">
        <v>5</v>
      </c>
      <c r="Z8" s="1" t="s">
        <v>57</v>
      </c>
      <c r="AA8" s="1" t="s">
        <v>61</v>
      </c>
      <c r="AB8" s="1" t="s">
        <v>61</v>
      </c>
      <c r="AC8" s="1" t="s">
        <v>61</v>
      </c>
      <c r="AD8">
        <v>0.01</v>
      </c>
      <c r="AE8" t="str">
        <f t="shared" si="0"/>
        <v>"&amp;beta;"</v>
      </c>
      <c r="AF8" t="str">
        <f t="shared" si="1"/>
        <v>"none"</v>
      </c>
      <c r="AG8" t="str">
        <f t="shared" si="2"/>
        <v>manyParamSliderMaker(minVal =-4, maxVal = 4, startVals = c(1), stepVal = 0.01, paramHTML = "&amp;beta;", multi = "none", sigmaScale =NA,</v>
      </c>
      <c r="AH8" t="str">
        <f t="shared" si="3"/>
        <v>styNormParamTransform</v>
      </c>
      <c r="AI8" t="str">
        <f t="shared" si="4"/>
        <v>styNormPDF</v>
      </c>
      <c r="AJ8" t="str">
        <f t="shared" ref="AJ8:AJ19" si="14">B8&amp;"PlotDistr"</f>
        <v>styNormPlotDistr</v>
      </c>
      <c r="AK8" t="str">
        <f t="shared" ref="AK8:AK19" si="15">B8&amp;"Draws"</f>
        <v>styNormDraws</v>
      </c>
      <c r="AL8" t="str">
        <f t="shared" ref="AL8:AL19" si="16">B8&amp;"Latex"</f>
        <v>styNormLatex</v>
      </c>
      <c r="AM8" t="str">
        <f t="shared" si="5"/>
        <v>styNormChartDomain</v>
      </c>
      <c r="AN8" t="str">
        <f t="shared" si="6"/>
        <v>styNormLikelihoodFun</v>
      </c>
    </row>
    <row r="9" spans="1:40" x14ac:dyDescent="0.25">
      <c r="A9">
        <f t="shared" si="7"/>
        <v>8</v>
      </c>
      <c r="B9" s="1" t="s">
        <v>26</v>
      </c>
      <c r="C9" s="1" t="s">
        <v>88</v>
      </c>
      <c r="D9" s="1" t="s">
        <v>3</v>
      </c>
      <c r="E9" s="1">
        <v>4</v>
      </c>
      <c r="F9" s="1">
        <v>4</v>
      </c>
      <c r="G9" s="1">
        <v>0</v>
      </c>
      <c r="H9" s="1" t="s">
        <v>21</v>
      </c>
      <c r="I9" s="1" t="s">
        <v>164</v>
      </c>
      <c r="J9" s="1" t="s">
        <v>110</v>
      </c>
      <c r="K9" s="1" t="s">
        <v>119</v>
      </c>
      <c r="L9" s="1" t="s">
        <v>43</v>
      </c>
      <c r="M9" s="1" t="s">
        <v>137</v>
      </c>
      <c r="N9" s="1" t="s">
        <v>29</v>
      </c>
      <c r="O9" s="1" t="s">
        <v>31</v>
      </c>
      <c r="P9" s="1" t="s">
        <v>61</v>
      </c>
      <c r="Q9" s="1" t="s">
        <v>61</v>
      </c>
      <c r="R9" s="1" t="s">
        <v>36</v>
      </c>
      <c r="S9" s="1" t="s">
        <v>75</v>
      </c>
      <c r="T9" s="1" t="s">
        <v>63</v>
      </c>
      <c r="U9" s="1" t="s">
        <v>108</v>
      </c>
      <c r="V9" s="1">
        <v>-3</v>
      </c>
      <c r="W9" s="1">
        <v>3</v>
      </c>
      <c r="X9" s="1">
        <v>-4</v>
      </c>
      <c r="Y9" s="1">
        <v>4</v>
      </c>
      <c r="Z9" s="1" t="s">
        <v>109</v>
      </c>
      <c r="AA9" s="1" t="s">
        <v>61</v>
      </c>
      <c r="AB9" s="1" t="s">
        <v>61</v>
      </c>
      <c r="AC9" s="1" t="s">
        <v>61</v>
      </c>
      <c r="AD9">
        <v>0.01</v>
      </c>
      <c r="AE9" t="str">
        <f t="shared" si="0"/>
        <v>"&amp;beta;"</v>
      </c>
      <c r="AF9" t="str">
        <f t="shared" si="1"/>
        <v>"betas"</v>
      </c>
      <c r="AG9" t="str">
        <f t="shared" si="2"/>
        <v>manyParamSliderMaker(minVal =-3, maxVal = 3, startVals = c(-1,.25), stepVal = 0.01, paramHTML = "&amp;beta;", multi = "betas", sigmaScale =NA,</v>
      </c>
      <c r="AH9" t="str">
        <f t="shared" si="3"/>
        <v>styNormXParamTransform</v>
      </c>
      <c r="AI9" t="str">
        <f t="shared" si="4"/>
        <v>styNormXPDF</v>
      </c>
      <c r="AJ9" t="str">
        <f t="shared" si="14"/>
        <v>styNormXPlotDistr</v>
      </c>
      <c r="AK9" t="str">
        <f t="shared" si="15"/>
        <v>styNormXDraws</v>
      </c>
      <c r="AL9" t="str">
        <f t="shared" si="16"/>
        <v>styNormXLatex</v>
      </c>
      <c r="AM9" t="str">
        <f t="shared" si="5"/>
        <v>styNormXChartDomain</v>
      </c>
      <c r="AN9" t="str">
        <f t="shared" si="6"/>
        <v>styNormXLikelihoodFun</v>
      </c>
    </row>
    <row r="10" spans="1:40" x14ac:dyDescent="0.25">
      <c r="A10">
        <f t="shared" si="7"/>
        <v>9</v>
      </c>
      <c r="B10" s="1" t="s">
        <v>42</v>
      </c>
      <c r="C10" s="1" t="s">
        <v>89</v>
      </c>
      <c r="D10" s="1" t="s">
        <v>3</v>
      </c>
      <c r="E10" s="1">
        <v>6</v>
      </c>
      <c r="F10" s="1">
        <v>5</v>
      </c>
      <c r="G10" s="1">
        <v>1</v>
      </c>
      <c r="H10" s="1" t="s">
        <v>21</v>
      </c>
      <c r="I10" s="1" t="s">
        <v>86</v>
      </c>
      <c r="J10" s="1" t="s">
        <v>104</v>
      </c>
      <c r="K10" s="1" t="s">
        <v>119</v>
      </c>
      <c r="L10" s="1" t="s">
        <v>43</v>
      </c>
      <c r="M10" s="1" t="s">
        <v>139</v>
      </c>
      <c r="N10" s="1" t="s">
        <v>29</v>
      </c>
      <c r="O10" s="1" t="s">
        <v>31</v>
      </c>
      <c r="P10" s="1" t="s">
        <v>153</v>
      </c>
      <c r="Q10" s="1" t="s">
        <v>145</v>
      </c>
      <c r="R10" s="1" t="s">
        <v>36</v>
      </c>
      <c r="S10" s="1" t="s">
        <v>75</v>
      </c>
      <c r="T10" s="1" t="s">
        <v>64</v>
      </c>
      <c r="U10" s="1" t="s">
        <v>75</v>
      </c>
      <c r="V10" s="1">
        <v>-3</v>
      </c>
      <c r="W10" s="1">
        <v>3</v>
      </c>
      <c r="X10" s="1">
        <v>-4</v>
      </c>
      <c r="Y10" s="1">
        <v>4</v>
      </c>
      <c r="Z10" s="1" t="s">
        <v>144</v>
      </c>
      <c r="AA10" s="1" t="s">
        <v>147</v>
      </c>
      <c r="AB10" s="1" t="s">
        <v>111</v>
      </c>
      <c r="AC10" s="1" t="s">
        <v>61</v>
      </c>
      <c r="AD10">
        <v>0.01</v>
      </c>
      <c r="AE10" t="str">
        <f t="shared" si="0"/>
        <v>"&amp;beta;"</v>
      </c>
      <c r="AF10" t="str">
        <f t="shared" si="1"/>
        <v>"fullNorm"</v>
      </c>
      <c r="AG10" t="str">
        <f t="shared" si="2"/>
        <v>manyParamSliderMaker(minVal =-3, maxVal = 3, startVals = c(-1,.6,3, 1,-1,-.6), stepVal = 0.01, paramHTML = "&amp;beta;", multi = "fullNorm", sigmaScale =c(0,2),</v>
      </c>
      <c r="AH10" t="str">
        <f t="shared" si="3"/>
        <v>fullNormXParamTransform</v>
      </c>
      <c r="AI10" t="str">
        <f t="shared" si="4"/>
        <v>fullNormXPDF</v>
      </c>
      <c r="AJ10" t="str">
        <f t="shared" si="14"/>
        <v>fullNormXPlotDistr</v>
      </c>
      <c r="AK10" t="str">
        <f t="shared" si="15"/>
        <v>fullNormXDraws</v>
      </c>
      <c r="AL10" t="str">
        <f t="shared" si="16"/>
        <v>fullNormXLatex</v>
      </c>
      <c r="AM10" t="str">
        <f t="shared" si="5"/>
        <v>fullNormXChartDomain</v>
      </c>
      <c r="AN10" t="str">
        <f t="shared" si="6"/>
        <v>fullNormXLikelihoodFun</v>
      </c>
    </row>
    <row r="11" spans="1:40" x14ac:dyDescent="0.25">
      <c r="A11">
        <f t="shared" si="7"/>
        <v>10</v>
      </c>
      <c r="B11" s="1" t="s">
        <v>11</v>
      </c>
      <c r="C11" s="1" t="s">
        <v>90</v>
      </c>
      <c r="D11" s="1" t="s">
        <v>90</v>
      </c>
      <c r="E11" s="1">
        <v>1</v>
      </c>
      <c r="F11" s="1">
        <v>1</v>
      </c>
      <c r="G11" s="1">
        <v>0</v>
      </c>
      <c r="H11" s="1" t="s">
        <v>21</v>
      </c>
      <c r="I11" s="1" t="s">
        <v>165</v>
      </c>
      <c r="J11" s="1" t="s">
        <v>77</v>
      </c>
      <c r="K11" s="1" t="s">
        <v>119</v>
      </c>
      <c r="L11" s="1" t="s">
        <v>39</v>
      </c>
      <c r="M11" s="1" t="s">
        <v>135</v>
      </c>
      <c r="N11" s="1" t="s">
        <v>29</v>
      </c>
      <c r="O11" s="1" t="s">
        <v>31</v>
      </c>
      <c r="P11" s="1" t="s">
        <v>61</v>
      </c>
      <c r="Q11" s="1" t="s">
        <v>61</v>
      </c>
      <c r="R11" s="1" t="s">
        <v>33</v>
      </c>
      <c r="S11" s="1" t="s">
        <v>67</v>
      </c>
      <c r="T11" s="1" t="s">
        <v>70</v>
      </c>
      <c r="U11" s="1" t="s">
        <v>81</v>
      </c>
      <c r="V11" s="1">
        <v>-0.5</v>
      </c>
      <c r="W11" s="1">
        <v>0.5</v>
      </c>
      <c r="X11" s="1">
        <v>-1.5</v>
      </c>
      <c r="Y11" s="1">
        <v>1.5</v>
      </c>
      <c r="Z11" s="1" t="s">
        <v>73</v>
      </c>
      <c r="AA11" s="1" t="s">
        <v>61</v>
      </c>
      <c r="AB11" s="1" t="s">
        <v>61</v>
      </c>
      <c r="AC11" s="1" t="s">
        <v>61</v>
      </c>
      <c r="AD11">
        <v>0.01</v>
      </c>
      <c r="AE11" t="str">
        <f t="shared" si="0"/>
        <v>"&amp;beta;"</v>
      </c>
      <c r="AF11" t="str">
        <f t="shared" si="1"/>
        <v>"none"</v>
      </c>
      <c r="AG11" t="str">
        <f t="shared" si="2"/>
        <v>manyParamSliderMaker(minVal =-0.5, maxVal = 0.5, startVals = c(.1), stepVal = 0.01, paramHTML = "&amp;beta;", multi = "none", sigmaScale =NA,</v>
      </c>
      <c r="AH11" t="str">
        <f t="shared" si="3"/>
        <v>logNormParamTransform</v>
      </c>
      <c r="AI11" t="str">
        <f t="shared" si="4"/>
        <v>logNormPDF</v>
      </c>
      <c r="AJ11" t="str">
        <f t="shared" si="14"/>
        <v>logNormPlotDistr</v>
      </c>
      <c r="AK11" t="str">
        <f t="shared" si="15"/>
        <v>logNormDraws</v>
      </c>
      <c r="AL11" t="str">
        <f t="shared" si="16"/>
        <v>logNormLatex</v>
      </c>
      <c r="AM11" t="str">
        <f t="shared" si="5"/>
        <v>logNormChartDomain</v>
      </c>
      <c r="AN11" t="str">
        <f t="shared" si="6"/>
        <v>logNormLikelihoodFun</v>
      </c>
    </row>
    <row r="12" spans="1:40" x14ac:dyDescent="0.25">
      <c r="A12">
        <f t="shared" si="7"/>
        <v>11</v>
      </c>
      <c r="B12" s="1" t="s">
        <v>12</v>
      </c>
      <c r="C12" s="1" t="s">
        <v>91</v>
      </c>
      <c r="D12" s="1" t="s">
        <v>90</v>
      </c>
      <c r="E12" s="1">
        <v>3</v>
      </c>
      <c r="F12" s="1">
        <v>3</v>
      </c>
      <c r="G12" s="1">
        <v>0</v>
      </c>
      <c r="H12" s="1" t="s">
        <v>21</v>
      </c>
      <c r="I12" s="1" t="s">
        <v>166</v>
      </c>
      <c r="J12" s="1" t="s">
        <v>78</v>
      </c>
      <c r="K12" s="1" t="s">
        <v>119</v>
      </c>
      <c r="L12" s="1" t="s">
        <v>39</v>
      </c>
      <c r="M12" s="1" t="s">
        <v>137</v>
      </c>
      <c r="N12" s="1" t="s">
        <v>29</v>
      </c>
      <c r="O12" s="1" t="s">
        <v>31</v>
      </c>
      <c r="P12" s="1" t="s">
        <v>61</v>
      </c>
      <c r="Q12" s="1" t="s">
        <v>61</v>
      </c>
      <c r="R12" s="1" t="s">
        <v>40</v>
      </c>
      <c r="S12" s="1" t="s">
        <v>67</v>
      </c>
      <c r="T12" s="1" t="s">
        <v>63</v>
      </c>
      <c r="U12" s="1" t="s">
        <v>81</v>
      </c>
      <c r="V12" s="1">
        <v>-0.5</v>
      </c>
      <c r="W12" s="1">
        <v>0.5</v>
      </c>
      <c r="X12" s="1">
        <v>-1.5</v>
      </c>
      <c r="Y12" s="1">
        <v>1.5</v>
      </c>
      <c r="Z12" s="1" t="s">
        <v>58</v>
      </c>
      <c r="AA12" s="1" t="s">
        <v>61</v>
      </c>
      <c r="AB12" s="1" t="s">
        <v>61</v>
      </c>
      <c r="AC12" s="1" t="s">
        <v>61</v>
      </c>
      <c r="AD12">
        <v>0.01</v>
      </c>
      <c r="AE12" t="str">
        <f t="shared" si="0"/>
        <v>"&amp;beta;"</v>
      </c>
      <c r="AF12" t="str">
        <f t="shared" si="1"/>
        <v>"betas"</v>
      </c>
      <c r="AG12" t="str">
        <f t="shared" si="2"/>
        <v>manyParamSliderMaker(minVal =-0.5, maxVal = 0.5, startVals = c(1,-1,.5), stepVal = 0.01, paramHTML = "&amp;beta;", multi = "betas", sigmaScale =NA,</v>
      </c>
      <c r="AH12" t="str">
        <f t="shared" si="3"/>
        <v>logNormXParamTransform</v>
      </c>
      <c r="AI12" t="str">
        <f t="shared" si="4"/>
        <v>logNormXPDF</v>
      </c>
      <c r="AJ12" t="str">
        <f t="shared" si="14"/>
        <v>logNormXPlotDistr</v>
      </c>
      <c r="AK12" t="str">
        <f t="shared" si="15"/>
        <v>logNormXDraws</v>
      </c>
      <c r="AL12" t="str">
        <f t="shared" si="16"/>
        <v>logNormXLatex</v>
      </c>
      <c r="AM12" t="str">
        <f t="shared" si="5"/>
        <v>logNormXChartDomain</v>
      </c>
      <c r="AN12" t="str">
        <f t="shared" si="6"/>
        <v>logNormXLikelihoodFun</v>
      </c>
    </row>
    <row r="13" spans="1:40" x14ac:dyDescent="0.25">
      <c r="A13">
        <f t="shared" si="7"/>
        <v>12</v>
      </c>
      <c r="B13" s="1" t="s">
        <v>6</v>
      </c>
      <c r="C13" s="1" t="s">
        <v>0</v>
      </c>
      <c r="D13" s="1" t="s">
        <v>0</v>
      </c>
      <c r="E13" s="1">
        <v>1</v>
      </c>
      <c r="F13" s="1">
        <v>1</v>
      </c>
      <c r="G13" s="1">
        <v>0</v>
      </c>
      <c r="H13" s="1" t="s">
        <v>20</v>
      </c>
      <c r="I13" s="1" t="s">
        <v>93</v>
      </c>
      <c r="J13" s="1" t="s">
        <v>77</v>
      </c>
      <c r="K13" s="1" t="s">
        <v>119</v>
      </c>
      <c r="L13" s="1" t="s">
        <v>44</v>
      </c>
      <c r="M13" s="1" t="s">
        <v>134</v>
      </c>
      <c r="N13" s="1" t="s">
        <v>30</v>
      </c>
      <c r="O13" s="1" t="s">
        <v>30</v>
      </c>
      <c r="P13" s="1" t="s">
        <v>61</v>
      </c>
      <c r="Q13" s="1" t="s">
        <v>61</v>
      </c>
      <c r="R13" s="1" t="s">
        <v>35</v>
      </c>
      <c r="S13" s="1" t="s">
        <v>68</v>
      </c>
      <c r="T13" s="1" t="s">
        <v>66</v>
      </c>
      <c r="U13" s="1" t="s">
        <v>69</v>
      </c>
      <c r="V13" s="1">
        <v>1</v>
      </c>
      <c r="W13" s="1">
        <v>20</v>
      </c>
      <c r="X13" s="1">
        <v>1</v>
      </c>
      <c r="Y13" s="1">
        <v>25</v>
      </c>
      <c r="Z13" s="1" t="s">
        <v>59</v>
      </c>
      <c r="AA13" s="1" t="s">
        <v>61</v>
      </c>
      <c r="AB13" s="1" t="s">
        <v>61</v>
      </c>
      <c r="AC13" s="1" t="s">
        <v>61</v>
      </c>
      <c r="AD13">
        <v>0.01</v>
      </c>
      <c r="AE13" t="str">
        <f t="shared" si="0"/>
        <v>"&amp;lambda;"</v>
      </c>
      <c r="AF13" t="str">
        <f t="shared" si="1"/>
        <v>"none"</v>
      </c>
      <c r="AG13" t="str">
        <f t="shared" si="2"/>
        <v>manyParamSliderMaker(minVal =1, maxVal = 20, startVals = c(2), stepVal = 0.01, paramHTML = "&amp;lambda;", multi = "none", sigmaScale =NA,</v>
      </c>
      <c r="AH13" t="str">
        <f t="shared" si="3"/>
        <v>poisParamTransform</v>
      </c>
      <c r="AI13" t="str">
        <f t="shared" si="4"/>
        <v>poisPDF</v>
      </c>
      <c r="AJ13" t="str">
        <f t="shared" si="14"/>
        <v>poisPlotDistr</v>
      </c>
      <c r="AK13" t="str">
        <f t="shared" si="15"/>
        <v>poisDraws</v>
      </c>
      <c r="AL13" t="str">
        <f t="shared" si="16"/>
        <v>poisLatex</v>
      </c>
      <c r="AM13" t="str">
        <f t="shared" si="5"/>
        <v>poisChartDomain</v>
      </c>
      <c r="AN13" t="str">
        <f t="shared" si="6"/>
        <v>poisLikelihoodFun</v>
      </c>
    </row>
    <row r="14" spans="1:40" x14ac:dyDescent="0.25">
      <c r="A14">
        <f t="shared" si="7"/>
        <v>13</v>
      </c>
      <c r="B14" s="1" t="s">
        <v>13</v>
      </c>
      <c r="C14" s="1" t="s">
        <v>94</v>
      </c>
      <c r="D14" s="1" t="s">
        <v>0</v>
      </c>
      <c r="E14" s="1">
        <v>1</v>
      </c>
      <c r="F14" s="1">
        <v>1</v>
      </c>
      <c r="G14" s="1">
        <v>0</v>
      </c>
      <c r="H14" s="1" t="s">
        <v>20</v>
      </c>
      <c r="I14" s="1" t="s">
        <v>95</v>
      </c>
      <c r="J14" s="1" t="s">
        <v>77</v>
      </c>
      <c r="K14" s="1" t="s">
        <v>119</v>
      </c>
      <c r="L14" s="1" t="s">
        <v>44</v>
      </c>
      <c r="M14" s="1" t="s">
        <v>135</v>
      </c>
      <c r="N14" s="1" t="s">
        <v>29</v>
      </c>
      <c r="O14" s="1" t="s">
        <v>30</v>
      </c>
      <c r="P14" s="1" t="s">
        <v>61</v>
      </c>
      <c r="Q14" s="1" t="s">
        <v>61</v>
      </c>
      <c r="R14" s="1" t="s">
        <v>36</v>
      </c>
      <c r="S14" s="1" t="s">
        <v>68</v>
      </c>
      <c r="T14" s="1" t="s">
        <v>63</v>
      </c>
      <c r="U14" s="1" t="s">
        <v>69</v>
      </c>
      <c r="V14" s="1">
        <v>-0.25</v>
      </c>
      <c r="W14" s="1">
        <v>3</v>
      </c>
      <c r="X14" s="1">
        <v>-1.25</v>
      </c>
      <c r="Y14" s="1">
        <v>4</v>
      </c>
      <c r="Z14" s="1" t="s">
        <v>57</v>
      </c>
      <c r="AA14" s="1" t="s">
        <v>61</v>
      </c>
      <c r="AB14" s="1" t="s">
        <v>61</v>
      </c>
      <c r="AC14" s="1" t="s">
        <v>61</v>
      </c>
      <c r="AD14">
        <v>0.01</v>
      </c>
      <c r="AE14" t="str">
        <f t="shared" si="0"/>
        <v>"&amp;beta;"</v>
      </c>
      <c r="AF14" t="str">
        <f t="shared" si="1"/>
        <v>"none"</v>
      </c>
      <c r="AG14" t="str">
        <f t="shared" si="2"/>
        <v>manyParamSliderMaker(minVal =-0.25, maxVal = 3, startVals = c(1), stepVal = 0.01, paramHTML = "&amp;beta;", multi = "none", sigmaScale =NA,</v>
      </c>
      <c r="AH14" t="str">
        <f t="shared" si="3"/>
        <v>poisExpParamTransform</v>
      </c>
      <c r="AI14" t="str">
        <f t="shared" si="4"/>
        <v>poisExpPDF</v>
      </c>
      <c r="AJ14" t="str">
        <f t="shared" si="14"/>
        <v>poisExpPlotDistr</v>
      </c>
      <c r="AK14" t="str">
        <f t="shared" si="15"/>
        <v>poisExpDraws</v>
      </c>
      <c r="AL14" t="str">
        <f t="shared" si="16"/>
        <v>poisExpLatex</v>
      </c>
      <c r="AM14" t="str">
        <f t="shared" si="5"/>
        <v>poisExpChartDomain</v>
      </c>
      <c r="AN14" t="str">
        <f t="shared" si="6"/>
        <v>poisExpLikelihoodFun</v>
      </c>
    </row>
    <row r="15" spans="1:40" x14ac:dyDescent="0.25">
      <c r="A15">
        <f t="shared" si="7"/>
        <v>14</v>
      </c>
      <c r="B15" s="1" t="s">
        <v>24</v>
      </c>
      <c r="C15" s="1" t="s">
        <v>92</v>
      </c>
      <c r="D15" s="1" t="s">
        <v>0</v>
      </c>
      <c r="E15" s="1">
        <v>3</v>
      </c>
      <c r="F15" s="1">
        <v>3</v>
      </c>
      <c r="G15" s="1">
        <v>0</v>
      </c>
      <c r="H15" s="1" t="s">
        <v>20</v>
      </c>
      <c r="I15" s="1" t="s">
        <v>96</v>
      </c>
      <c r="J15" s="1" t="s">
        <v>78</v>
      </c>
      <c r="K15" s="1" t="s">
        <v>119</v>
      </c>
      <c r="L15" s="1" t="s">
        <v>44</v>
      </c>
      <c r="M15" s="1" t="s">
        <v>137</v>
      </c>
      <c r="N15" s="1" t="s">
        <v>29</v>
      </c>
      <c r="O15" s="1" t="s">
        <v>30</v>
      </c>
      <c r="P15" s="1" t="s">
        <v>61</v>
      </c>
      <c r="Q15" s="1" t="s">
        <v>61</v>
      </c>
      <c r="R15" s="1" t="s">
        <v>36</v>
      </c>
      <c r="S15" s="1" t="s">
        <v>69</v>
      </c>
      <c r="T15" s="1" t="s">
        <v>63</v>
      </c>
      <c r="U15" s="1" t="s">
        <v>69</v>
      </c>
      <c r="V15" s="1">
        <v>-0.25</v>
      </c>
      <c r="W15" s="1">
        <v>3</v>
      </c>
      <c r="X15" s="1">
        <v>-1.25</v>
      </c>
      <c r="Y15" s="1">
        <v>4</v>
      </c>
      <c r="Z15" s="1" t="s">
        <v>74</v>
      </c>
      <c r="AA15" s="1" t="s">
        <v>61</v>
      </c>
      <c r="AB15" s="1" t="s">
        <v>61</v>
      </c>
      <c r="AC15" s="1" t="s">
        <v>61</v>
      </c>
      <c r="AD15">
        <v>0.01</v>
      </c>
      <c r="AE15" t="str">
        <f t="shared" si="0"/>
        <v>"&amp;beta;"</v>
      </c>
      <c r="AF15" t="str">
        <f t="shared" si="1"/>
        <v>"betas"</v>
      </c>
      <c r="AG15" t="str">
        <f t="shared" si="2"/>
        <v>manyParamSliderMaker(minVal =-0.25, maxVal = 3, startVals = c(-.05,2,.3), stepVal = 0.01, paramHTML = "&amp;beta;", multi = "betas", sigmaScale =NA,</v>
      </c>
      <c r="AH15" t="str">
        <f t="shared" si="3"/>
        <v>poisExpXParamTransform</v>
      </c>
      <c r="AI15" t="str">
        <f t="shared" si="4"/>
        <v>poisExpXPDF</v>
      </c>
      <c r="AJ15" t="str">
        <f t="shared" si="14"/>
        <v>poisExpXPlotDistr</v>
      </c>
      <c r="AK15" t="str">
        <f t="shared" si="15"/>
        <v>poisExpXDraws</v>
      </c>
      <c r="AL15" t="str">
        <f t="shared" si="16"/>
        <v>poisExpXLatex</v>
      </c>
      <c r="AM15" t="str">
        <f t="shared" si="5"/>
        <v>poisExpXChartDomain</v>
      </c>
      <c r="AN15" t="str">
        <f t="shared" si="6"/>
        <v>poisExpXLikelihoodFun</v>
      </c>
    </row>
    <row r="16" spans="1:40" x14ac:dyDescent="0.25">
      <c r="A16">
        <f t="shared" si="7"/>
        <v>15</v>
      </c>
      <c r="B16" s="1" t="s">
        <v>76</v>
      </c>
      <c r="C16" s="1" t="s">
        <v>97</v>
      </c>
      <c r="D16" s="1" t="s">
        <v>0</v>
      </c>
      <c r="E16" s="1">
        <v>5</v>
      </c>
      <c r="F16" s="1">
        <v>4</v>
      </c>
      <c r="G16" s="1">
        <v>1</v>
      </c>
      <c r="H16" s="1" t="s">
        <v>21</v>
      </c>
      <c r="I16" s="1" t="s">
        <v>146</v>
      </c>
      <c r="J16" s="1" t="s">
        <v>82</v>
      </c>
      <c r="K16" s="1" t="s">
        <v>119</v>
      </c>
      <c r="L16" s="1" t="s">
        <v>43</v>
      </c>
      <c r="M16" s="1" t="s">
        <v>138</v>
      </c>
      <c r="N16" s="1" t="s">
        <v>29</v>
      </c>
      <c r="O16" s="1" t="s">
        <v>30</v>
      </c>
      <c r="P16" s="1" t="s">
        <v>153</v>
      </c>
      <c r="Q16" s="1" t="s">
        <v>145</v>
      </c>
      <c r="R16" s="1" t="s">
        <v>36</v>
      </c>
      <c r="S16" s="1" t="s">
        <v>79</v>
      </c>
      <c r="T16" s="1" t="s">
        <v>63</v>
      </c>
      <c r="U16" s="1" t="s">
        <v>69</v>
      </c>
      <c r="V16" s="1">
        <v>-0.25</v>
      </c>
      <c r="W16" s="1">
        <v>1.5</v>
      </c>
      <c r="X16" s="1">
        <v>-1.25</v>
      </c>
      <c r="Y16" s="1">
        <v>2.5</v>
      </c>
      <c r="Z16" s="1" t="s">
        <v>103</v>
      </c>
      <c r="AA16" s="1" t="s">
        <v>149</v>
      </c>
      <c r="AB16" s="1" t="s">
        <v>83</v>
      </c>
      <c r="AC16" s="1" t="s">
        <v>61</v>
      </c>
      <c r="AD16">
        <v>0.01</v>
      </c>
      <c r="AE16" t="str">
        <f t="shared" si="0"/>
        <v>"&amp;beta;"</v>
      </c>
      <c r="AF16" t="str">
        <f t="shared" si="1"/>
        <v>"fullNorm"</v>
      </c>
      <c r="AG16" t="str">
        <f t="shared" si="2"/>
        <v>manyParamSliderMaker(minVal =-0.25, maxVal = 1.5, startVals = c(.25,.2,.25,0), stepVal = 0.01, paramHTML = "&amp;beta;", multi = "fullNorm", sigmaScale =c(1,2),</v>
      </c>
      <c r="AH16" t="str">
        <f>$B16&amp;"ParamTransform"</f>
        <v>negBinomXParamTransform</v>
      </c>
      <c r="AI16" t="str">
        <f>$B16&amp;"PDF"</f>
        <v>negBinomXPDF</v>
      </c>
      <c r="AJ16" t="str">
        <f t="shared" si="14"/>
        <v>negBinomXPlotDistr</v>
      </c>
      <c r="AK16" t="str">
        <f t="shared" si="15"/>
        <v>negBinomXDraws</v>
      </c>
      <c r="AL16" t="str">
        <f t="shared" si="16"/>
        <v>negBinomXLatex</v>
      </c>
      <c r="AM16" t="str">
        <f>$B16&amp;"ChartDomain"</f>
        <v>negBinomXChartDomain</v>
      </c>
      <c r="AN16" t="str">
        <f>$B16&amp;"LikelihoodFun"</f>
        <v>negBinomXLikelihoodFun</v>
      </c>
    </row>
    <row r="17" spans="1:40" x14ac:dyDescent="0.25">
      <c r="A17">
        <f t="shared" si="7"/>
        <v>16</v>
      </c>
      <c r="B17" s="1" t="s">
        <v>14</v>
      </c>
      <c r="C17" s="1" t="s">
        <v>1</v>
      </c>
      <c r="D17" s="1" t="s">
        <v>1</v>
      </c>
      <c r="E17" s="1">
        <v>1</v>
      </c>
      <c r="F17" s="1">
        <v>1</v>
      </c>
      <c r="G17" s="1">
        <v>0</v>
      </c>
      <c r="H17" s="1" t="s">
        <v>21</v>
      </c>
      <c r="I17" s="1" t="s">
        <v>99</v>
      </c>
      <c r="J17" s="1" t="s">
        <v>77</v>
      </c>
      <c r="K17" s="1" t="s">
        <v>119</v>
      </c>
      <c r="L17" s="1" t="s">
        <v>39</v>
      </c>
      <c r="M17" s="1" t="s">
        <v>134</v>
      </c>
      <c r="N17" s="1" t="s">
        <v>30</v>
      </c>
      <c r="O17" s="1" t="s">
        <v>30</v>
      </c>
      <c r="P17" s="1" t="s">
        <v>61</v>
      </c>
      <c r="Q17" s="1" t="s">
        <v>61</v>
      </c>
      <c r="R17" s="1" t="s">
        <v>36</v>
      </c>
      <c r="S17" s="1" t="s">
        <v>72</v>
      </c>
      <c r="T17" s="1" t="s">
        <v>71</v>
      </c>
      <c r="U17" s="1" t="s">
        <v>69</v>
      </c>
      <c r="V17" s="1">
        <v>0.25</v>
      </c>
      <c r="W17" s="1">
        <v>1.5</v>
      </c>
      <c r="X17" s="1">
        <v>0.25</v>
      </c>
      <c r="Y17" s="1">
        <v>2.5</v>
      </c>
      <c r="Z17" s="1" t="s">
        <v>55</v>
      </c>
      <c r="AA17" s="1" t="s">
        <v>61</v>
      </c>
      <c r="AB17" s="1" t="s">
        <v>61</v>
      </c>
      <c r="AC17" s="1" t="s">
        <v>61</v>
      </c>
      <c r="AD17">
        <v>0.01</v>
      </c>
      <c r="AE17" t="str">
        <f t="shared" si="0"/>
        <v>"&amp;lambda;"</v>
      </c>
      <c r="AF17" t="str">
        <f t="shared" si="1"/>
        <v>"none"</v>
      </c>
      <c r="AG17" t="str">
        <f t="shared" si="2"/>
        <v>manyParamSliderMaker(minVal =0.25, maxVal = 1.5, startVals = c(.25), stepVal = 0.01, paramHTML = "&amp;lambda;", multi = "none", sigmaScale =NA,</v>
      </c>
      <c r="AH17" t="str">
        <f t="shared" si="3"/>
        <v>expParamTransform</v>
      </c>
      <c r="AI17" t="str">
        <f t="shared" si="4"/>
        <v>expPDF</v>
      </c>
      <c r="AJ17" t="str">
        <f t="shared" si="14"/>
        <v>expPlotDistr</v>
      </c>
      <c r="AK17" t="str">
        <f t="shared" si="15"/>
        <v>expDraws</v>
      </c>
      <c r="AL17" t="str">
        <f t="shared" si="16"/>
        <v>expLatex</v>
      </c>
      <c r="AM17" t="str">
        <f t="shared" si="5"/>
        <v>expChartDomain</v>
      </c>
      <c r="AN17" t="str">
        <f t="shared" si="6"/>
        <v>expLikelihoodFun</v>
      </c>
    </row>
    <row r="18" spans="1:40" x14ac:dyDescent="0.25">
      <c r="A18">
        <f t="shared" si="7"/>
        <v>17</v>
      </c>
      <c r="B18" s="1" t="s">
        <v>15</v>
      </c>
      <c r="C18" s="1" t="s">
        <v>98</v>
      </c>
      <c r="D18" s="1" t="s">
        <v>1</v>
      </c>
      <c r="E18" s="1">
        <v>1</v>
      </c>
      <c r="F18" s="1">
        <v>1</v>
      </c>
      <c r="G18" s="1">
        <v>0</v>
      </c>
      <c r="H18" s="1" t="s">
        <v>21</v>
      </c>
      <c r="I18" s="1" t="s">
        <v>100</v>
      </c>
      <c r="J18" s="1" t="s">
        <v>77</v>
      </c>
      <c r="K18" s="1" t="s">
        <v>119</v>
      </c>
      <c r="L18" s="1" t="s">
        <v>39</v>
      </c>
      <c r="M18" s="1" t="s">
        <v>135</v>
      </c>
      <c r="N18" s="1" t="s">
        <v>29</v>
      </c>
      <c r="O18" s="1" t="s">
        <v>30</v>
      </c>
      <c r="P18" s="1" t="s">
        <v>61</v>
      </c>
      <c r="Q18" s="1" t="s">
        <v>61</v>
      </c>
      <c r="R18" s="1" t="s">
        <v>36</v>
      </c>
      <c r="S18" s="1" t="s">
        <v>72</v>
      </c>
      <c r="T18" s="1" t="s">
        <v>71</v>
      </c>
      <c r="U18" s="1" t="s">
        <v>69</v>
      </c>
      <c r="V18" s="1">
        <v>-2</v>
      </c>
      <c r="W18" s="1">
        <v>2</v>
      </c>
      <c r="X18" s="1">
        <v>-3</v>
      </c>
      <c r="Y18" s="1">
        <v>3</v>
      </c>
      <c r="Z18" s="1" t="s">
        <v>55</v>
      </c>
      <c r="AA18" s="1" t="s">
        <v>61</v>
      </c>
      <c r="AB18" s="1" t="s">
        <v>61</v>
      </c>
      <c r="AC18" s="1" t="s">
        <v>61</v>
      </c>
      <c r="AD18">
        <v>0.01</v>
      </c>
      <c r="AE18" t="str">
        <f t="shared" si="0"/>
        <v>"&amp;beta;"</v>
      </c>
      <c r="AF18" t="str">
        <f t="shared" si="1"/>
        <v>"none"</v>
      </c>
      <c r="AG18" t="str">
        <f t="shared" si="2"/>
        <v>manyParamSliderMaker(minVal =-2, maxVal = 2, startVals = c(.25), stepVal = 0.01, paramHTML = "&amp;beta;", multi = "none", sigmaScale =NA,</v>
      </c>
      <c r="AH18" t="str">
        <f t="shared" si="3"/>
        <v>expExpParamTransform</v>
      </c>
      <c r="AI18" t="str">
        <f t="shared" si="4"/>
        <v>expExpPDF</v>
      </c>
      <c r="AJ18" t="str">
        <f t="shared" si="14"/>
        <v>expExpPlotDistr</v>
      </c>
      <c r="AK18" t="str">
        <f t="shared" si="15"/>
        <v>expExpDraws</v>
      </c>
      <c r="AL18" t="str">
        <f t="shared" si="16"/>
        <v>expExpLatex</v>
      </c>
      <c r="AM18" t="str">
        <f t="shared" si="5"/>
        <v>expExpChartDomain</v>
      </c>
      <c r="AN18" t="str">
        <f t="shared" si="6"/>
        <v>expExpLikelihoodFun</v>
      </c>
    </row>
    <row r="19" spans="1:40" x14ac:dyDescent="0.25">
      <c r="A19">
        <f t="shared" si="7"/>
        <v>18</v>
      </c>
      <c r="B19" s="1" t="s">
        <v>25</v>
      </c>
      <c r="C19" s="1" t="s">
        <v>101</v>
      </c>
      <c r="D19" s="1" t="s">
        <v>1</v>
      </c>
      <c r="E19" s="1">
        <v>3</v>
      </c>
      <c r="F19" s="1">
        <v>3</v>
      </c>
      <c r="G19" s="1">
        <v>0</v>
      </c>
      <c r="H19" s="1" t="s">
        <v>21</v>
      </c>
      <c r="I19" s="1" t="s">
        <v>102</v>
      </c>
      <c r="J19" s="1" t="s">
        <v>78</v>
      </c>
      <c r="K19" s="1" t="s">
        <v>119</v>
      </c>
      <c r="L19" s="1" t="s">
        <v>39</v>
      </c>
      <c r="M19" s="1" t="s">
        <v>137</v>
      </c>
      <c r="N19" s="1" t="s">
        <v>29</v>
      </c>
      <c r="O19" s="1" t="s">
        <v>30</v>
      </c>
      <c r="P19" s="1" t="s">
        <v>61</v>
      </c>
      <c r="Q19" s="1" t="s">
        <v>61</v>
      </c>
      <c r="R19" s="1" t="s">
        <v>36</v>
      </c>
      <c r="S19" s="1" t="s">
        <v>72</v>
      </c>
      <c r="T19" s="1" t="s">
        <v>71</v>
      </c>
      <c r="U19" s="1" t="s">
        <v>69</v>
      </c>
      <c r="V19" s="1">
        <v>-0.5</v>
      </c>
      <c r="W19" s="1">
        <v>0.5</v>
      </c>
      <c r="X19" s="1">
        <v>-1.5</v>
      </c>
      <c r="Y19" s="1">
        <v>1.5</v>
      </c>
      <c r="Z19" s="1" t="s">
        <v>56</v>
      </c>
      <c r="AA19" s="1" t="s">
        <v>61</v>
      </c>
      <c r="AB19" s="1" t="s">
        <v>61</v>
      </c>
      <c r="AC19" s="1" t="s">
        <v>61</v>
      </c>
      <c r="AD19">
        <v>0.01</v>
      </c>
      <c r="AE19" t="str">
        <f t="shared" si="0"/>
        <v>"&amp;beta;"</v>
      </c>
      <c r="AF19" t="str">
        <f t="shared" si="1"/>
        <v>"betas"</v>
      </c>
      <c r="AG19" t="str">
        <f t="shared" si="2"/>
        <v>manyParamSliderMaker(minVal =-0.5, maxVal = 0.5, startVals = c(.2, .1, -.2), stepVal = 0.01, paramHTML = "&amp;beta;", multi = "betas", sigmaScale =NA,</v>
      </c>
      <c r="AH19" t="str">
        <f t="shared" si="3"/>
        <v>expExpXParamTransform</v>
      </c>
      <c r="AI19" t="str">
        <f t="shared" si="4"/>
        <v>expExpXPDF</v>
      </c>
      <c r="AJ19" t="str">
        <f t="shared" si="14"/>
        <v>expExpXPlotDistr</v>
      </c>
      <c r="AK19" t="str">
        <f t="shared" si="15"/>
        <v>expExpXDraws</v>
      </c>
      <c r="AL19" t="str">
        <f t="shared" si="16"/>
        <v>expExpXLatex</v>
      </c>
      <c r="AM19" t="str">
        <f t="shared" si="5"/>
        <v>expExpXChartDomain</v>
      </c>
      <c r="AN19" t="str">
        <f t="shared" si="6"/>
        <v>expExpXLikelihoodFun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2022-03-11T21:18:25Z</dcterms:modified>
</cp:coreProperties>
</file>