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"/>
    </mc:Choice>
  </mc:AlternateContent>
  <xr:revisionPtr revIDLastSave="0" documentId="13_ncr:1_{CB57B2A4-D612-48C0-A489-7468D490E158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U8" i="1" s="1"/>
  <c r="T9" i="1"/>
  <c r="T10" i="1"/>
  <c r="T11" i="1"/>
  <c r="T12" i="1"/>
  <c r="T13" i="1"/>
  <c r="T14" i="1"/>
  <c r="T15" i="1"/>
  <c r="T2" i="1"/>
  <c r="U3" i="1"/>
  <c r="U10" i="1"/>
  <c r="U5" i="1"/>
  <c r="U7" i="1"/>
  <c r="U13" i="1"/>
  <c r="U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V7" i="1"/>
  <c r="X7" i="1"/>
  <c r="Y7" i="1"/>
  <c r="Z7" i="1"/>
  <c r="AA7" i="1"/>
  <c r="AB7" i="1"/>
  <c r="AC7" i="1"/>
  <c r="X3" i="1"/>
  <c r="X4" i="1"/>
  <c r="X5" i="1"/>
  <c r="X6" i="1"/>
  <c r="X8" i="1"/>
  <c r="X9" i="1"/>
  <c r="X10" i="1"/>
  <c r="X11" i="1"/>
  <c r="X12" i="1"/>
  <c r="X13" i="1"/>
  <c r="X14" i="1"/>
  <c r="X15" i="1"/>
  <c r="X2" i="1"/>
  <c r="V12" i="1"/>
  <c r="Y12" i="1"/>
  <c r="Z12" i="1"/>
  <c r="AA12" i="1"/>
  <c r="AB12" i="1"/>
  <c r="AC12" i="1"/>
  <c r="V15" i="1"/>
  <c r="Y15" i="1"/>
  <c r="Z15" i="1"/>
  <c r="AA15" i="1"/>
  <c r="AB15" i="1"/>
  <c r="AC15" i="1"/>
  <c r="AC3" i="1"/>
  <c r="AC4" i="1"/>
  <c r="AC5" i="1"/>
  <c r="AC6" i="1"/>
  <c r="AC8" i="1"/>
  <c r="AC9" i="1"/>
  <c r="AC10" i="1"/>
  <c r="AC11" i="1"/>
  <c r="AC13" i="1"/>
  <c r="AC14" i="1"/>
  <c r="AC2" i="1"/>
  <c r="AB3" i="1"/>
  <c r="AB4" i="1"/>
  <c r="AB5" i="1"/>
  <c r="AB6" i="1"/>
  <c r="AB8" i="1"/>
  <c r="AB9" i="1"/>
  <c r="AB10" i="1"/>
  <c r="AB11" i="1"/>
  <c r="AB13" i="1"/>
  <c r="AB14" i="1"/>
  <c r="AB2" i="1"/>
  <c r="AA3" i="1"/>
  <c r="AA4" i="1"/>
  <c r="AA5" i="1"/>
  <c r="AA6" i="1"/>
  <c r="AA8" i="1"/>
  <c r="AA9" i="1"/>
  <c r="AA10" i="1"/>
  <c r="AA11" i="1"/>
  <c r="AA13" i="1"/>
  <c r="AA14" i="1"/>
  <c r="AA2" i="1"/>
  <c r="Z3" i="1"/>
  <c r="Z4" i="1"/>
  <c r="Z5" i="1"/>
  <c r="Z6" i="1"/>
  <c r="Z8" i="1"/>
  <c r="Z9" i="1"/>
  <c r="Z10" i="1"/>
  <c r="Z11" i="1"/>
  <c r="Z13" i="1"/>
  <c r="Z14" i="1"/>
  <c r="Z2" i="1"/>
  <c r="Y3" i="1"/>
  <c r="Y4" i="1"/>
  <c r="Y5" i="1"/>
  <c r="Y6" i="1"/>
  <c r="Y8" i="1"/>
  <c r="Y9" i="1"/>
  <c r="Y10" i="1"/>
  <c r="Y11" i="1"/>
  <c r="Y13" i="1"/>
  <c r="Y14" i="1"/>
  <c r="Y2" i="1"/>
  <c r="V3" i="1"/>
  <c r="V4" i="1"/>
  <c r="V5" i="1"/>
  <c r="V6" i="1"/>
  <c r="V8" i="1"/>
  <c r="V9" i="1"/>
  <c r="V10" i="1"/>
  <c r="V11" i="1"/>
  <c r="V13" i="1"/>
  <c r="V14" i="1"/>
  <c r="V2" i="1"/>
  <c r="U12" i="1" l="1"/>
  <c r="U11" i="1"/>
  <c r="U6" i="1"/>
  <c r="U2" i="1"/>
  <c r="U14" i="1"/>
  <c r="U4" i="1"/>
  <c r="U9" i="1"/>
  <c r="AD11" i="1"/>
  <c r="AD15" i="1"/>
  <c r="AD13" i="1"/>
  <c r="AD2" i="1"/>
  <c r="AD5" i="1"/>
  <c r="AD9" i="1"/>
  <c r="AD3" i="1"/>
  <c r="AD12" i="1"/>
  <c r="AD6" i="1"/>
  <c r="AD4" i="1"/>
  <c r="AD10" i="1"/>
  <c r="AD7" i="1"/>
  <c r="AD14" i="1"/>
  <c r="AD8" i="1"/>
</calcChain>
</file>

<file path=xl/sharedStrings.xml><?xml version="1.0" encoding="utf-8"?>
<sst xmlns="http://schemas.openxmlformats.org/spreadsheetml/2006/main" count="198" uniqueCount="103">
  <si>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</si>
  <si>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</si>
  <si>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</si>
  <si>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</si>
  <si>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</si>
  <si>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</si>
  <si>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</si>
  <si>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</si>
  <si>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</si>
  <si>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</si>
  <si>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</si>
  <si>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</si>
  <si>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</si>
  <si>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</si>
  <si>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</si>
  <si>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</si>
  <si>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</si>
  <si>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</si>
  <si>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</si>
  <si>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</si>
  <si>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</si>
  <si>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</si>
  <si>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</si>
  <si>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</si>
  <si>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</si>
  <si>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</si>
  <si>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</si>
  <si>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</si>
  <si>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</si>
  <si>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</si>
  <si>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</si>
  <si>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</si>
  <si>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</si>
  <si>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</si>
  <si>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</si>
  <si>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</si>
  <si>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</si>
  <si>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</si>
  <si>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</si>
  <si>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</si>
  <si>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</si>
  <si>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</si>
  <si>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</si>
  <si>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</si>
  <si>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</si>
  <si>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</si>
  <si>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</si>
  <si>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</si>
  <si>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</si>
  <si>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</si>
  <si>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</si>
  <si>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</si>
  <si>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</si>
  <si>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</si>
  <si>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</si>
  <si>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</si>
  <si>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</si>
  <si>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</si>
  <si>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</si>
  <si>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</si>
  <si>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</si>
  <si>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</si>
  <si>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</si>
  <si>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</si>
  <si>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list("Bernoulli-Pi","Bernoulli-Logit", "Bernoulli-Logit-X")</t>
  </si>
  <si>
    <t>assumedDistrChoices</t>
  </si>
  <si>
    <t>list("Stylized-Normal","Stylized-Normal-X")</t>
  </si>
  <si>
    <t>Normal-X</t>
  </si>
  <si>
    <t>fullNormX</t>
  </si>
  <si>
    <t>nCovarList</t>
  </si>
  <si>
    <t>$ \\tilde{E}(y) =\\tilde{\\mu} = \\bar{Y}$</t>
  </si>
  <si>
    <t>$ \\tilde{E}(y) =\\tilde{\\lambda} = \\bar{Y}$</t>
  </si>
  <si>
    <t>optimMethod</t>
  </si>
  <si>
    <t>Nelder-Mead</t>
  </si>
  <si>
    <t>SANN</t>
  </si>
  <si>
    <t>list("Bernoulli-Logit","Bernoulli-Pi", "Bernoulli-Logit-X")</t>
  </si>
  <si>
    <t>list("Stylized-Normal-X","Stylized-Normal")</t>
  </si>
  <si>
    <t>list("Normal-X", "Stylized-Normal-X","Stylized-Normal")</t>
  </si>
  <si>
    <t>list("Log-Normal","Stylized-Normal","Stylized-Normal-X")</t>
  </si>
  <si>
    <t>list("Log-Normal_X","Stylized-Normal","Stylized-Normal-X")</t>
  </si>
  <si>
    <t>list("Exponential", "Stylized-Normal","Stylized-Normal-X","Log-Normal", "Log-Normal-X","Exponential-Exp", "Exponential-Exp-X")</t>
  </si>
  <si>
    <t>list("Exponential-Exp","Stylized-Normal","Stylized-Normal-X","Log-Normal", "Log-Normal-X","Exponential",  "Exponential-Exp-X")</t>
  </si>
  <si>
    <t>list( "Exponential-Exp-X","Stylized-Normal","Stylized-Normal-X","Log-Normal", "Log-Normal-X","Exponential", "Exponential-Exp")</t>
  </si>
  <si>
    <t>list("Bernoulli-Logit-X","Bernoulli-Pi","Bernoulli-Logit")</t>
  </si>
  <si>
    <t>Beta/Sigma</t>
  </si>
  <si>
    <t>list("Poisson", "Poisson-Exp", "Poisson-Exp-X", "Stylized-Normal", "Stylized-Normal-X", "Normal-X")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</si>
  <si>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</si>
  <si>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</si>
  <si>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</si>
  <si>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</si>
  <si>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</si>
  <si>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</si>
  <si>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</si>
  <si>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</si>
  <si>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</si>
  <si>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</si>
  <si>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</si>
  <si>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</si>
  <si>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</si>
  <si>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</si>
  <si>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</si>
  <si>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c(-.3,1,.3)</t>
  </si>
  <si>
    <t>c(1,-1,.25,1)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</si>
</sst>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D15"/>
  <sheetViews>
    <sheetView tabSelected="1" zoomScale="85" zoomScaleNormal="85" workbookViewId="0">
      <selection activeCell="T1" sqref="T1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5.5703125" customWidth="1"/>
    <col min="8" max="8" width="14.5703125" bestFit="1" customWidth="1"/>
    <col min="9" max="9" width="14.5703125" customWidth="1"/>
    <col min="14" max="14" width="16" customWidth="1"/>
    <col min="15" max="15" width="6.140625" customWidth="1"/>
    <col min="16" max="16" width="4.28515625" customWidth="1"/>
    <col min="17" max="17" width="5.5703125" customWidth="1"/>
    <col min="18" max="18" width="6" customWidth="1"/>
    <col min="19" max="20" width="4.28515625" customWidth="1"/>
    <col min="21" max="21" width="16" customWidth="1"/>
    <col min="22" max="22" width="16" bestFit="1" customWidth="1"/>
    <col min="23" max="23" width="26" bestFit="1" customWidth="1"/>
    <col min="24" max="24" width="26" customWidth="1"/>
    <col min="25" max="25" width="18.7109375" bestFit="1" customWidth="1"/>
    <col min="26" max="26" width="16.28515625" bestFit="1" customWidth="1"/>
    <col min="27" max="27" width="15.5703125" bestFit="1" customWidth="1"/>
    <col min="28" max="29" width="15.5703125" customWidth="1"/>
  </cols>
  <sheetData>
    <row r="1" spans="1:30" x14ac:dyDescent="0.25">
      <c r="A1" t="s">
        <v>15</v>
      </c>
      <c r="B1" t="s">
        <v>12</v>
      </c>
      <c r="C1" t="s">
        <v>25</v>
      </c>
      <c r="D1" t="s">
        <v>24</v>
      </c>
      <c r="E1" t="s">
        <v>26</v>
      </c>
      <c r="F1" t="s">
        <v>69</v>
      </c>
      <c r="G1" t="s">
        <v>37</v>
      </c>
      <c r="H1" t="s">
        <v>30</v>
      </c>
      <c r="I1" t="s">
        <v>65</v>
      </c>
      <c r="J1" t="s">
        <v>57</v>
      </c>
      <c r="K1" t="s">
        <v>49</v>
      </c>
      <c r="L1" t="s">
        <v>53</v>
      </c>
      <c r="M1" t="s">
        <v>55</v>
      </c>
      <c r="N1" t="s">
        <v>72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11</v>
      </c>
      <c r="W1" t="s">
        <v>27</v>
      </c>
      <c r="X1" t="s">
        <v>48</v>
      </c>
      <c r="Y1" t="s">
        <v>28</v>
      </c>
      <c r="Z1" t="s">
        <v>31</v>
      </c>
      <c r="AA1" t="s">
        <v>32</v>
      </c>
      <c r="AB1" t="s">
        <v>35</v>
      </c>
      <c r="AC1" t="s">
        <v>36</v>
      </c>
      <c r="AD1" t="s">
        <v>29</v>
      </c>
    </row>
    <row r="2" spans="1:30" x14ac:dyDescent="0.2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>
        <v>1</v>
      </c>
      <c r="G2" s="1" t="s">
        <v>39</v>
      </c>
      <c r="H2" s="1" t="s">
        <v>33</v>
      </c>
      <c r="I2" s="1" t="s">
        <v>64</v>
      </c>
      <c r="J2" s="1" t="s">
        <v>60</v>
      </c>
      <c r="K2" s="1" t="s">
        <v>50</v>
      </c>
      <c r="L2" s="1" t="s">
        <v>50</v>
      </c>
      <c r="M2" s="1" t="s">
        <v>58</v>
      </c>
      <c r="N2" s="1" t="s">
        <v>73</v>
      </c>
      <c r="O2" s="1">
        <v>0</v>
      </c>
      <c r="P2" s="1">
        <v>1</v>
      </c>
      <c r="Q2" s="1" t="s">
        <v>86</v>
      </c>
      <c r="R2">
        <v>0.01</v>
      </c>
      <c r="S2" t="str">
        <f>"""&amp;"&amp;RIGHT(K2,LEN(K2)-1)&amp;";"""</f>
        <v>"&amp;pi;"</v>
      </c>
      <c r="T2" t="str">
        <f>IF(F2=1,"""none""",IF(E2=F2,"""betas""","""fullNorm"""))</f>
        <v>"none"</v>
      </c>
      <c r="U2" t="str">
        <f>"manyParamSliderMaker(minVal ="&amp;O2&amp;", maxVal = "&amp;P2&amp;", startVals = "&amp;Q2&amp;", stepVal = "&amp;R2&amp;", paramHTML = "&amp;S2&amp;", multi = "&amp;T2&amp;")"</f>
        <v>manyParamSliderMaker(minVal =0, maxVal = 1, startVals = c(.3), stepVal = 0.01, paramHTML = "&amp;pi;", multi = "none")</v>
      </c>
      <c r="V2" t="str">
        <f>B2&amp;"Slider"</f>
        <v>bernSlider</v>
      </c>
      <c r="W2" t="str">
        <f>IF(E2=1,"c()", IF(E2=3,"c(""Beta0"", ""Beta1"", ""Beta2"")","c(""Beta0"", ""Beta1"", ""Beta2"",""Sigma"")"))</f>
        <v>c()</v>
      </c>
      <c r="X2" t="str">
        <f>$B2&amp;"ParamTransform"</f>
        <v>bernParamTransform</v>
      </c>
      <c r="Y2" t="str">
        <f>B2&amp;"PlotDistr"</f>
        <v>bernPlotDistr</v>
      </c>
      <c r="Z2" t="str">
        <f>B2&amp;"Draws"</f>
        <v>bernDraws</v>
      </c>
      <c r="AA2" t="str">
        <f>B2&amp;"Latex"</f>
        <v>bernLatex</v>
      </c>
      <c r="AB2" t="str">
        <f>$B2&amp;"ChartDomain"</f>
        <v>bernChartDomain</v>
      </c>
      <c r="AC2" t="str">
        <f>$B2&amp;"LikelihoodFun"</f>
        <v>bernLikelihoodFun</v>
      </c>
      <c r="AD2" t="str">
        <f>"function(outcome, xVals, margNum){MLEstimator(outcome = outcome, chartDomain = "&amp;AB2&amp;", likelihoodFun = "&amp;AC2&amp;" , paramName = """&amp;G2&amp;""",  xVals = xVals, margNum = margNum, "&amp;"optimMethod = """&amp;N2&amp;""")}"</f>
        <v>function(outcome, xVals, margNum){MLEstimator(outcome = outcome, chartDomain = bernChartDomain, likelihoodFun = bernLikelihoodFun , paramName = "Pi",  xVals = xVals, margNum = margNum, optimMethod = "Nelder-Mead")}</v>
      </c>
    </row>
    <row r="3" spans="1:30" x14ac:dyDescent="0.25">
      <c r="A3">
        <v>2</v>
      </c>
      <c r="B3" s="1" t="s">
        <v>16</v>
      </c>
      <c r="C3" s="1" t="s">
        <v>1</v>
      </c>
      <c r="D3" s="1" t="s">
        <v>9</v>
      </c>
      <c r="E3" s="1">
        <v>1</v>
      </c>
      <c r="F3" s="1">
        <v>1</v>
      </c>
      <c r="G3" s="1" t="s">
        <v>38</v>
      </c>
      <c r="H3" s="1" t="s">
        <v>33</v>
      </c>
      <c r="I3" s="1" t="s">
        <v>75</v>
      </c>
      <c r="J3" s="1" t="s">
        <v>61</v>
      </c>
      <c r="K3" s="1" t="s">
        <v>51</v>
      </c>
      <c r="L3" s="1" t="s">
        <v>50</v>
      </c>
      <c r="M3" s="1" t="s">
        <v>58</v>
      </c>
      <c r="N3" s="1" t="s">
        <v>73</v>
      </c>
      <c r="O3" s="1">
        <v>-2</v>
      </c>
      <c r="P3" s="1">
        <v>2</v>
      </c>
      <c r="Q3" s="1" t="s">
        <v>94</v>
      </c>
      <c r="R3">
        <v>0.01</v>
      </c>
      <c r="S3" t="str">
        <f t="shared" ref="S3:S15" si="0">"""&amp;"&amp;RIGHT(K3,LEN(K3)-1)&amp;";"""</f>
        <v>"&amp;beta;"</v>
      </c>
      <c r="T3" t="str">
        <f t="shared" ref="T3:T15" si="1">IF(F3=1,"""none""",IF(E3=F3,"""betas""","""fullNorm"""))</f>
        <v>"none"</v>
      </c>
      <c r="U3" t="str">
        <f t="shared" ref="U3:U15" si="2">"manyParamSliderMaker(minVal ="&amp;O3&amp;", maxVal = "&amp;P3&amp;", startVals = "&amp;Q3&amp;", stepVal = "&amp;R3&amp;", paramHTML = "&amp;S3&amp;", multi = "&amp;T3&amp;")"</f>
        <v>manyParamSliderMaker(minVal =-2, maxVal = 2, startVals = c(1.3), stepVal = 0.01, paramHTML = "&amp;beta;", multi = "none")</v>
      </c>
      <c r="V3" t="str">
        <f>B3&amp;"Slider"</f>
        <v>bernLogitSlider</v>
      </c>
      <c r="W3" t="str">
        <f>IF(E3=1,"c()", IF(E3=3,"c(""Beta0"", ""Beta1"", ""Beta2"")","c(""Beta0"", ""Beta1"", ""Beta2"",""Sigma"")"))</f>
        <v>c()</v>
      </c>
      <c r="X3" t="str">
        <f t="shared" ref="X3:X15" si="3">$B3&amp;"ParamTransform"</f>
        <v>bernLogitParamTransform</v>
      </c>
      <c r="Y3" t="str">
        <f>B3&amp;"PlotDistr"</f>
        <v>bernLogitPlotDistr</v>
      </c>
      <c r="Z3" t="str">
        <f>B3&amp;"Draws"</f>
        <v>bernLogitDraws</v>
      </c>
      <c r="AA3" t="str">
        <f>B3&amp;"Latex"</f>
        <v>bernLogitLatex</v>
      </c>
      <c r="AB3" t="str">
        <f t="shared" ref="AB3:AB15" si="4">$B3&amp;"ChartDomain"</f>
        <v>bernLogitChartDomain</v>
      </c>
      <c r="AC3" t="str">
        <f t="shared" ref="AC3:AC15" si="5">$B3&amp;"LikelihoodFun"</f>
        <v>bernLogitLikelihoodFun</v>
      </c>
      <c r="AD3" t="str">
        <f>"function(outcome, xVals, margNum){MLEstimator(outcome = outcome, chartDomain = "&amp;AB3&amp;", likelihoodFun = "&amp;AC3&amp;" , paramName = """&amp;G3&amp;""",  xVals = xVals, margNum = margNum, "&amp;"optimMethod = """&amp;N3&amp;""")}"</f>
        <v>function(outcome, xVals, margNum){MLEstimator(outcome = outcome, chartDomain = bernLogitChartDomain, likelihoodFun = bernLogitLikelihoodFun , paramName = "Beta",  xVals = xVals, margNum = margNum, optimMethod = "Nelder-Mead")}</v>
      </c>
    </row>
    <row r="4" spans="1:30" x14ac:dyDescent="0.25">
      <c r="A4">
        <v>3</v>
      </c>
      <c r="B4" s="1" t="s">
        <v>17</v>
      </c>
      <c r="C4" s="1" t="s">
        <v>2</v>
      </c>
      <c r="D4" s="1" t="s">
        <v>9</v>
      </c>
      <c r="E4" s="1">
        <v>3</v>
      </c>
      <c r="F4" s="1">
        <v>3</v>
      </c>
      <c r="G4" s="1" t="s">
        <v>38</v>
      </c>
      <c r="H4" s="1" t="s">
        <v>33</v>
      </c>
      <c r="I4" s="1" t="s">
        <v>83</v>
      </c>
      <c r="J4" s="1" t="s">
        <v>61</v>
      </c>
      <c r="K4" s="1" t="s">
        <v>51</v>
      </c>
      <c r="L4" s="1" t="s">
        <v>50</v>
      </c>
      <c r="M4" s="1" t="s">
        <v>58</v>
      </c>
      <c r="N4" s="1" t="s">
        <v>73</v>
      </c>
      <c r="O4" s="1">
        <v>-2</v>
      </c>
      <c r="P4" s="1">
        <v>2</v>
      </c>
      <c r="Q4" s="1" t="s">
        <v>95</v>
      </c>
      <c r="R4">
        <v>0.01</v>
      </c>
      <c r="S4" t="str">
        <f t="shared" si="0"/>
        <v>"&amp;beta;"</v>
      </c>
      <c r="T4" t="str">
        <f t="shared" si="1"/>
        <v>"betas"</v>
      </c>
      <c r="U4" t="str">
        <f t="shared" si="2"/>
        <v>manyParamSliderMaker(minVal =-2, maxVal = 2, startVals = c(1,-1,.25), stepVal = 0.01, paramHTML = "&amp;beta;", multi = "betas")</v>
      </c>
      <c r="V4" t="str">
        <f>B4&amp;"Slider"</f>
        <v>bernLogitXSlider</v>
      </c>
      <c r="W4" t="str">
        <f>IF(E4=1,"c()", IF(E4=3,"c(""Beta0"", ""Beta1"", ""Beta2"")","c(""Beta0"", ""Beta1"", ""Beta2"",""Sigma"")"))</f>
        <v>c("Beta0", "Beta1", "Beta2")</v>
      </c>
      <c r="X4" t="str">
        <f t="shared" si="3"/>
        <v>bernLogitXParamTransform</v>
      </c>
      <c r="Y4" t="str">
        <f>B4&amp;"PlotDistr"</f>
        <v>bernLogitXPlotDistr</v>
      </c>
      <c r="Z4" t="str">
        <f>B4&amp;"Draws"</f>
        <v>bernLogitXDraws</v>
      </c>
      <c r="AA4" t="str">
        <f>B4&amp;"Latex"</f>
        <v>bernLogitXLatex</v>
      </c>
      <c r="AB4" t="str">
        <f t="shared" si="4"/>
        <v>bernLogitXChartDomain</v>
      </c>
      <c r="AC4" t="str">
        <f t="shared" si="5"/>
        <v>bernLogitXLikelihoodFun</v>
      </c>
      <c r="AD4" t="str">
        <f>"function(outcome, xVals, margNum){MLEstimator(outcome = outcome, chartDomain = "&amp;AB4&amp;", likelihoodFun = "&amp;AC4&amp;" , paramName = """&amp;G4&amp;""",  xVals = xVals, margNum = margNum, "&amp;"optimMethod = """&amp;N4&amp;""")}"</f>
        <v>function(outcome, xVals, margNum){MLEstimator(outcome = outcome, chartDomain = bernLogitXChartDomain, likelihoodFun = bernLogitXLikelihoodFun , paramName = "Beta",  xVals = xVals, margNum = margNum, optimMethod = "Nelder-Mead")}</v>
      </c>
    </row>
    <row r="5" spans="1:30" x14ac:dyDescent="0.25">
      <c r="A5">
        <v>4</v>
      </c>
      <c r="B5" s="1" t="s">
        <v>18</v>
      </c>
      <c r="C5" s="1" t="s">
        <v>3</v>
      </c>
      <c r="D5" s="1" t="s">
        <v>10</v>
      </c>
      <c r="E5" s="1">
        <v>1</v>
      </c>
      <c r="F5" s="1">
        <v>1</v>
      </c>
      <c r="G5" s="1" t="s">
        <v>38</v>
      </c>
      <c r="H5" s="1" t="s">
        <v>34</v>
      </c>
      <c r="I5" s="1" t="s">
        <v>66</v>
      </c>
      <c r="J5" s="1" t="s">
        <v>70</v>
      </c>
      <c r="K5" s="1" t="s">
        <v>51</v>
      </c>
      <c r="L5" s="1" t="s">
        <v>54</v>
      </c>
      <c r="M5" s="1" t="s">
        <v>59</v>
      </c>
      <c r="N5" s="1" t="s">
        <v>73</v>
      </c>
      <c r="O5" s="1">
        <v>-2</v>
      </c>
      <c r="P5" s="1">
        <v>2</v>
      </c>
      <c r="Q5" s="1" t="s">
        <v>98</v>
      </c>
      <c r="R5">
        <v>0.01</v>
      </c>
      <c r="S5" t="str">
        <f t="shared" si="0"/>
        <v>"&amp;beta;"</v>
      </c>
      <c r="T5" t="str">
        <f t="shared" si="1"/>
        <v>"none"</v>
      </c>
      <c r="U5" t="str">
        <f t="shared" si="2"/>
        <v>manyParamSliderMaker(minVal =-2, maxVal = 2, startVals = c(1), stepVal = 0.01, paramHTML = "&amp;beta;", multi = "none")</v>
      </c>
      <c r="V5" t="str">
        <f>B5&amp;"Slider"</f>
        <v>styNormSlider</v>
      </c>
      <c r="W5" t="str">
        <f>IF(E5=1,"c()", IF(E5=3,"c(""Beta0"", ""Beta1"", ""Beta2"")","c(""Beta0"", ""Beta1"", ""Beta2"",""Sigma"")"))</f>
        <v>c()</v>
      </c>
      <c r="X5" t="str">
        <f t="shared" si="3"/>
        <v>styNormParamTransform</v>
      </c>
      <c r="Y5" t="str">
        <f>B5&amp;"PlotDistr"</f>
        <v>styNormPlotDistr</v>
      </c>
      <c r="Z5" t="str">
        <f>B5&amp;"Draws"</f>
        <v>styNormDraws</v>
      </c>
      <c r="AA5" t="str">
        <f>B5&amp;"Latex"</f>
        <v>styNormLatex</v>
      </c>
      <c r="AB5" t="str">
        <f t="shared" si="4"/>
        <v>styNormChartDomain</v>
      </c>
      <c r="AC5" t="str">
        <f t="shared" si="5"/>
        <v>styNormLikelihoodFun</v>
      </c>
      <c r="AD5" t="str">
        <f>"function(outcome, xVals, margNum){MLEstimator(outcome = outcome, chartDomain = "&amp;AB5&amp;", likelihoodFun = "&amp;AC5&amp;" , paramName = """&amp;G5&amp;""",  xVals = xVals, margNum = margNum, "&amp;"optimMethod = """&amp;N5&amp;""")}"</f>
        <v>function(outcome, xVals, margNum){MLEstimator(outcome = outcome, chartDomain = styNormChartDomain, likelihoodFun = styNormLikelihoodFun , paramName = "Beta",  xVals = xVals, margNum = margNum, optimMethod = "Nelder-Mead")}</v>
      </c>
    </row>
    <row r="6" spans="1:30" x14ac:dyDescent="0.25">
      <c r="A6">
        <v>5</v>
      </c>
      <c r="B6" s="1" t="s">
        <v>47</v>
      </c>
      <c r="C6" s="1" t="s">
        <v>4</v>
      </c>
      <c r="D6" s="1" t="s">
        <v>10</v>
      </c>
      <c r="E6" s="1">
        <v>3</v>
      </c>
      <c r="F6" s="1">
        <v>3</v>
      </c>
      <c r="G6" s="1" t="s">
        <v>38</v>
      </c>
      <c r="H6" s="1" t="s">
        <v>34</v>
      </c>
      <c r="I6" s="1" t="s">
        <v>76</v>
      </c>
      <c r="J6" s="1" t="s">
        <v>70</v>
      </c>
      <c r="K6" s="1" t="s">
        <v>51</v>
      </c>
      <c r="L6" s="1" t="s">
        <v>54</v>
      </c>
      <c r="M6" s="1" t="s">
        <v>59</v>
      </c>
      <c r="N6" s="1" t="s">
        <v>73</v>
      </c>
      <c r="O6" s="1">
        <v>-2</v>
      </c>
      <c r="P6" s="1">
        <v>2</v>
      </c>
      <c r="Q6" s="1" t="s">
        <v>95</v>
      </c>
      <c r="R6">
        <v>0.01</v>
      </c>
      <c r="S6" t="str">
        <f t="shared" si="0"/>
        <v>"&amp;beta;"</v>
      </c>
      <c r="T6" t="str">
        <f t="shared" si="1"/>
        <v>"betas"</v>
      </c>
      <c r="U6" t="str">
        <f t="shared" si="2"/>
        <v>manyParamSliderMaker(minVal =-2, maxVal = 2, startVals = c(1,-1,.25), stepVal = 0.01, paramHTML = "&amp;beta;", multi = "betas")</v>
      </c>
      <c r="V6" t="str">
        <f>B6&amp;"Slider"</f>
        <v>styNormXSlider</v>
      </c>
      <c r="W6" t="str">
        <f>IF(E6=1,"c()", IF(E6=3,"c(""Beta0"", ""Beta1"", ""Beta2"")","c(""Beta0"", ""Beta1"", ""Beta2"",""Sigma"")"))</f>
        <v>c("Beta0", "Beta1", "Beta2")</v>
      </c>
      <c r="X6" t="str">
        <f t="shared" si="3"/>
        <v>styNormXParamTransform</v>
      </c>
      <c r="Y6" t="str">
        <f>B6&amp;"PlotDistr"</f>
        <v>styNormXPlotDistr</v>
      </c>
      <c r="Z6" t="str">
        <f>B6&amp;"Draws"</f>
        <v>styNormXDraws</v>
      </c>
      <c r="AA6" t="str">
        <f>B6&amp;"Latex"</f>
        <v>styNormXLatex</v>
      </c>
      <c r="AB6" t="str">
        <f t="shared" si="4"/>
        <v>styNormXChartDomain</v>
      </c>
      <c r="AC6" t="str">
        <f t="shared" si="5"/>
        <v>styNormXLikelihoodFun</v>
      </c>
      <c r="AD6" t="str">
        <f>"function(outcome, xVals, margNum){MLEstimator(outcome = outcome, chartDomain = "&amp;AB6&amp;", likelihoodFun = "&amp;AC6&amp;" , paramName = """&amp;G6&amp;""",  xVals = xVals, margNum = margNum, "&amp;"optimMethod = """&amp;N6&amp;""")}"</f>
        <v>function(outcome, xVals, margNum){MLEstimator(outcome = outcome, chartDomain = styNormXChartDomain, likelihoodFun = styNormXLikelihoodFun , paramName = "Beta",  xVals = xVals, margNum = margNum, optimMethod = "Nelder-Mead")}</v>
      </c>
    </row>
    <row r="7" spans="1:30" x14ac:dyDescent="0.25">
      <c r="A7">
        <v>6</v>
      </c>
      <c r="B7" s="1" t="s">
        <v>68</v>
      </c>
      <c r="C7" s="1" t="s">
        <v>67</v>
      </c>
      <c r="D7" s="1" t="s">
        <v>10</v>
      </c>
      <c r="E7" s="1">
        <v>4</v>
      </c>
      <c r="F7" s="1">
        <v>3</v>
      </c>
      <c r="G7" s="1" t="s">
        <v>84</v>
      </c>
      <c r="H7" s="1" t="s">
        <v>34</v>
      </c>
      <c r="I7" s="1" t="s">
        <v>77</v>
      </c>
      <c r="J7" s="1" t="s">
        <v>70</v>
      </c>
      <c r="K7" s="1" t="s">
        <v>51</v>
      </c>
      <c r="L7" s="1" t="s">
        <v>54</v>
      </c>
      <c r="M7" s="1" t="s">
        <v>59</v>
      </c>
      <c r="N7" s="1" t="s">
        <v>74</v>
      </c>
      <c r="O7" s="1">
        <v>-2</v>
      </c>
      <c r="P7" s="1">
        <v>2</v>
      </c>
      <c r="Q7" s="1" t="s">
        <v>102</v>
      </c>
      <c r="R7">
        <v>0.01</v>
      </c>
      <c r="S7" t="str">
        <f t="shared" si="0"/>
        <v>"&amp;beta;"</v>
      </c>
      <c r="T7" t="str">
        <f t="shared" si="1"/>
        <v>"fullNorm"</v>
      </c>
      <c r="U7" t="str">
        <f t="shared" si="2"/>
        <v>manyParamSliderMaker(minVal =-2, maxVal = 2, startVals = c(1,-1,.25,1), stepVal = 0.01, paramHTML = "&amp;beta;", multi = "fullNorm")</v>
      </c>
      <c r="V7" t="str">
        <f>B7&amp;"Slider"</f>
        <v>fullNormXSlider</v>
      </c>
      <c r="W7" t="str">
        <f>IF(E7=1,"c()", IF(E7=3,"c(""Beta0"", ""Beta1"", ""Beta2"")","c(""Beta0"", ""Beta1"", ""Beta2"",""Sigma"")"))</f>
        <v>c("Beta0", "Beta1", "Beta2","Sigma")</v>
      </c>
      <c r="X7" t="str">
        <f t="shared" si="3"/>
        <v>fullNormXParamTransform</v>
      </c>
      <c r="Y7" t="str">
        <f>B7&amp;"PlotDistr"</f>
        <v>fullNormXPlotDistr</v>
      </c>
      <c r="Z7" t="str">
        <f>B7&amp;"Draws"</f>
        <v>fullNormXDraws</v>
      </c>
      <c r="AA7" t="str">
        <f>B7&amp;"Latex"</f>
        <v>fullNormXLatex</v>
      </c>
      <c r="AB7" t="str">
        <f t="shared" si="4"/>
        <v>fullNormXChartDomain</v>
      </c>
      <c r="AC7" t="str">
        <f t="shared" si="5"/>
        <v>fullNormXLikelihoodFun</v>
      </c>
      <c r="AD7" t="str">
        <f>"function(outcome, xVals, margNum){MLEstimator(outcome = outcome, chartDomain = "&amp;AB7&amp;", likelihoodFun = "&amp;AC7&amp;" , paramName = """&amp;G7&amp;""",  xVals = xVals, margNum = margNum, "&amp;"optimMethod = """&amp;N7&amp;""")}"</f>
        <v>function(outcome, xVals, margNum){MLEstimator(outcome = outcome, chartDomain = fullNormXChartDomain, likelihoodFun = fullNormXLikelihoodFun , paramName = "Beta/Sigma",  xVals = xVals, margNum = margNum, optimMethod = "SANN")}</v>
      </c>
    </row>
    <row r="8" spans="1:30" x14ac:dyDescent="0.25">
      <c r="A8">
        <v>7</v>
      </c>
      <c r="B8" s="1" t="s">
        <v>19</v>
      </c>
      <c r="C8" s="1" t="s">
        <v>5</v>
      </c>
      <c r="D8" s="1" t="s">
        <v>5</v>
      </c>
      <c r="E8" s="1">
        <v>1</v>
      </c>
      <c r="F8" s="1">
        <v>1</v>
      </c>
      <c r="G8" s="1" t="s">
        <v>38</v>
      </c>
      <c r="H8" s="1" t="s">
        <v>34</v>
      </c>
      <c r="I8" s="1" t="s">
        <v>78</v>
      </c>
      <c r="J8" s="1" t="s">
        <v>62</v>
      </c>
      <c r="K8" s="1" t="s">
        <v>51</v>
      </c>
      <c r="L8" s="1" t="s">
        <v>54</v>
      </c>
      <c r="M8" s="1" t="s">
        <v>56</v>
      </c>
      <c r="N8" s="1" t="s">
        <v>73</v>
      </c>
      <c r="O8" s="1">
        <v>-0.5</v>
      </c>
      <c r="P8" s="1">
        <v>2</v>
      </c>
      <c r="Q8" s="1" t="s">
        <v>98</v>
      </c>
      <c r="R8">
        <v>0.01</v>
      </c>
      <c r="S8" t="str">
        <f t="shared" si="0"/>
        <v>"&amp;beta;"</v>
      </c>
      <c r="T8" t="str">
        <f t="shared" si="1"/>
        <v>"none"</v>
      </c>
      <c r="U8" t="str">
        <f t="shared" si="2"/>
        <v>manyParamSliderMaker(minVal =-0.5, maxVal = 2, startVals = c(1), stepVal = 0.01, paramHTML = "&amp;beta;", multi = "none")</v>
      </c>
      <c r="V8" t="str">
        <f>B8&amp;"Slider"</f>
        <v>logNormSlider</v>
      </c>
      <c r="W8" t="str">
        <f>IF(E8=1,"c()", IF(E8=3,"c(""Beta0"", ""Beta1"", ""Beta2"")","c(""Beta0"", ""Beta1"", ""Beta2"",""Sigma"")"))</f>
        <v>c()</v>
      </c>
      <c r="X8" t="str">
        <f t="shared" si="3"/>
        <v>logNormParamTransform</v>
      </c>
      <c r="Y8" t="str">
        <f>B8&amp;"PlotDistr"</f>
        <v>logNormPlotDistr</v>
      </c>
      <c r="Z8" t="str">
        <f>B8&amp;"Draws"</f>
        <v>logNormDraws</v>
      </c>
      <c r="AA8" t="str">
        <f>B8&amp;"Latex"</f>
        <v>logNormLatex</v>
      </c>
      <c r="AB8" t="str">
        <f t="shared" si="4"/>
        <v>logNormChartDomain</v>
      </c>
      <c r="AC8" t="str">
        <f t="shared" si="5"/>
        <v>logNormLikelihoodFun</v>
      </c>
      <c r="AD8" t="str">
        <f>"function(outcome, xVals, margNum){MLEstimator(outcome = outcome, chartDomain = "&amp;AB8&amp;", likelihoodFun = "&amp;AC8&amp;" , paramName = """&amp;G8&amp;""",  xVals = xVals, margNum = margNum, "&amp;"optimMethod = """&amp;N8&amp;""")}"</f>
        <v>function(outcome, xVals, margNum){MLEstimator(outcome = outcome, chartDomain = logNormChartDomain, likelihoodFun = logNormLikelihoodFun , paramName = "Beta",  xVals = xVals, margNum = margNum, optimMethod = "Nelder-Mead")}</v>
      </c>
    </row>
    <row r="9" spans="1:30" x14ac:dyDescent="0.25">
      <c r="A9">
        <v>8</v>
      </c>
      <c r="B9" s="1" t="s">
        <v>20</v>
      </c>
      <c r="C9" s="1" t="s">
        <v>6</v>
      </c>
      <c r="D9" s="1" t="s">
        <v>5</v>
      </c>
      <c r="E9" s="1">
        <v>3</v>
      </c>
      <c r="F9" s="1">
        <v>3</v>
      </c>
      <c r="G9" s="1" t="s">
        <v>38</v>
      </c>
      <c r="H9" s="1" t="s">
        <v>34</v>
      </c>
      <c r="I9" s="1" t="s">
        <v>79</v>
      </c>
      <c r="J9" s="1" t="s">
        <v>62</v>
      </c>
      <c r="K9" s="1" t="s">
        <v>51</v>
      </c>
      <c r="L9" s="1" t="s">
        <v>54</v>
      </c>
      <c r="M9" s="1" t="s">
        <v>63</v>
      </c>
      <c r="N9" s="1" t="s">
        <v>73</v>
      </c>
      <c r="O9" s="1">
        <v>-1</v>
      </c>
      <c r="P9" s="1">
        <v>2</v>
      </c>
      <c r="Q9" s="1" t="s">
        <v>99</v>
      </c>
      <c r="R9">
        <v>0.01</v>
      </c>
      <c r="S9" t="str">
        <f t="shared" si="0"/>
        <v>"&amp;beta;"</v>
      </c>
      <c r="T9" t="str">
        <f t="shared" si="1"/>
        <v>"betas"</v>
      </c>
      <c r="U9" t="str">
        <f t="shared" si="2"/>
        <v>manyParamSliderMaker(minVal =-1, maxVal = 2, startVals = c(1,-1,.5), stepVal = 0.01, paramHTML = "&amp;beta;", multi = "betas")</v>
      </c>
      <c r="V9" t="str">
        <f>B9&amp;"Slider"</f>
        <v>logNormXSlider</v>
      </c>
      <c r="W9" t="str">
        <f>IF(E9=1,"c()", IF(E9=3,"c(""Beta0"", ""Beta1"", ""Beta2"")","c(""Beta0"", ""Beta1"", ""Beta2"",""Sigma"")"))</f>
        <v>c("Beta0", "Beta1", "Beta2")</v>
      </c>
      <c r="X9" t="str">
        <f t="shared" si="3"/>
        <v>logNormXParamTransform</v>
      </c>
      <c r="Y9" t="str">
        <f>B9&amp;"PlotDistr"</f>
        <v>logNormXPlotDistr</v>
      </c>
      <c r="Z9" t="str">
        <f>B9&amp;"Draws"</f>
        <v>logNormXDraws</v>
      </c>
      <c r="AA9" t="str">
        <f>B9&amp;"Latex"</f>
        <v>logNormXLatex</v>
      </c>
      <c r="AB9" t="str">
        <f t="shared" si="4"/>
        <v>logNormXChartDomain</v>
      </c>
      <c r="AC9" t="str">
        <f t="shared" si="5"/>
        <v>logNormXLikelihoodFun</v>
      </c>
      <c r="AD9" t="str">
        <f>"function(outcome, xVals, margNum){MLEstimator(outcome = outcome, chartDomain = "&amp;AB9&amp;", likelihoodFun = "&amp;AC9&amp;" , paramName = """&amp;G9&amp;""",  xVals = xVals, margNum = margNum, "&amp;"optimMethod = """&amp;N9&amp;""")}"</f>
        <v>function(outcome, xVals, margNum){MLEstimator(outcome = outcome, chartDomain = logNormXChartDomain, likelihoodFun = logNormXLikelihoodFun , paramName = "Beta",  xVals = xVals, margNum = margNum, optimMethod = "Nelder-Mead")}</v>
      </c>
    </row>
    <row r="10" spans="1:30" x14ac:dyDescent="0.25">
      <c r="A10">
        <v>9</v>
      </c>
      <c r="B10" s="1" t="s">
        <v>14</v>
      </c>
      <c r="C10" s="1" t="s">
        <v>7</v>
      </c>
      <c r="D10" s="1" t="s">
        <v>7</v>
      </c>
      <c r="E10" s="1">
        <v>1</v>
      </c>
      <c r="F10" s="1">
        <v>1</v>
      </c>
      <c r="G10" s="1" t="s">
        <v>40</v>
      </c>
      <c r="H10" s="1" t="s">
        <v>33</v>
      </c>
      <c r="I10" s="1" t="s">
        <v>85</v>
      </c>
      <c r="J10" s="1" t="s">
        <v>71</v>
      </c>
      <c r="K10" s="1" t="s">
        <v>52</v>
      </c>
      <c r="L10" s="1" t="s">
        <v>52</v>
      </c>
      <c r="M10" s="1" t="s">
        <v>58</v>
      </c>
      <c r="N10" s="1" t="s">
        <v>73</v>
      </c>
      <c r="O10" s="1">
        <v>1</v>
      </c>
      <c r="P10" s="1">
        <v>10</v>
      </c>
      <c r="Q10" s="1" t="s">
        <v>100</v>
      </c>
      <c r="R10">
        <v>0.01</v>
      </c>
      <c r="S10" t="str">
        <f t="shared" si="0"/>
        <v>"&amp;lambda;"</v>
      </c>
      <c r="T10" t="str">
        <f t="shared" si="1"/>
        <v>"none"</v>
      </c>
      <c r="U10" t="str">
        <f t="shared" si="2"/>
        <v>manyParamSliderMaker(minVal =1, maxVal = 10, startVals = c(2), stepVal = 0.01, paramHTML = "&amp;lambda;", multi = "none")</v>
      </c>
      <c r="V10" t="str">
        <f>B10&amp;"Slider"</f>
        <v>poisSlider</v>
      </c>
      <c r="W10" t="str">
        <f>IF(E10=1,"c()", IF(E10=3,"c(""Beta0"", ""Beta1"", ""Beta2"")","c(""Beta0"", ""Beta1"", ""Beta2"",""Sigma"")"))</f>
        <v>c()</v>
      </c>
      <c r="X10" t="str">
        <f t="shared" si="3"/>
        <v>poisParamTransform</v>
      </c>
      <c r="Y10" t="str">
        <f>B10&amp;"PlotDistr"</f>
        <v>poisPlotDistr</v>
      </c>
      <c r="Z10" t="str">
        <f>B10&amp;"Draws"</f>
        <v>poisDraws</v>
      </c>
      <c r="AA10" t="str">
        <f>B10&amp;"Latex"</f>
        <v>poisLatex</v>
      </c>
      <c r="AB10" t="str">
        <f t="shared" si="4"/>
        <v>poisChartDomain</v>
      </c>
      <c r="AC10" t="str">
        <f t="shared" si="5"/>
        <v>poisLikelihoodFun</v>
      </c>
      <c r="AD10" t="str">
        <f>"function(outcome, xVals, margNum){MLEstimator(outcome = outcome, chartDomain = "&amp;AB10&amp;", likelihoodFun = "&amp;AC10&amp;" , paramName = """&amp;G10&amp;""",  xVals = xVals, margNum = margNum, "&amp;"optimMethod = """&amp;N10&amp;""")}"</f>
        <v>function(outcome, xVals, margNum){MLEstimator(outcome = outcome, chartDomain = poisChartDomain, likelihoodFun = poisLikelihoodFun , paramName = "Lambda",  xVals = xVals, margNum = margNum, optimMethod = "Nelder-Mead")}</v>
      </c>
    </row>
    <row r="11" spans="1:30" x14ac:dyDescent="0.25">
      <c r="A11">
        <v>10</v>
      </c>
      <c r="B11" s="1" t="s">
        <v>21</v>
      </c>
      <c r="C11" s="1" t="s">
        <v>45</v>
      </c>
      <c r="D11" s="1" t="s">
        <v>7</v>
      </c>
      <c r="E11" s="1">
        <v>1</v>
      </c>
      <c r="F11" s="1">
        <v>1</v>
      </c>
      <c r="G11" s="1" t="s">
        <v>38</v>
      </c>
      <c r="H11" s="1" t="s">
        <v>33</v>
      </c>
      <c r="I11" s="1" t="s">
        <v>85</v>
      </c>
      <c r="J11" s="1" t="s">
        <v>71</v>
      </c>
      <c r="K11" s="1" t="s">
        <v>51</v>
      </c>
      <c r="L11" s="1" t="s">
        <v>52</v>
      </c>
      <c r="M11" s="1" t="s">
        <v>59</v>
      </c>
      <c r="N11" s="1" t="s">
        <v>73</v>
      </c>
      <c r="O11" s="1">
        <v>-0.25</v>
      </c>
      <c r="P11" s="1">
        <v>3</v>
      </c>
      <c r="Q11" s="1" t="s">
        <v>98</v>
      </c>
      <c r="R11">
        <v>0.01</v>
      </c>
      <c r="S11" t="str">
        <f t="shared" si="0"/>
        <v>"&amp;beta;"</v>
      </c>
      <c r="T11" t="str">
        <f t="shared" si="1"/>
        <v>"none"</v>
      </c>
      <c r="U11" t="str">
        <f t="shared" si="2"/>
        <v>manyParamSliderMaker(minVal =-0.25, maxVal = 3, startVals = c(1), stepVal = 0.01, paramHTML = "&amp;beta;", multi = "none")</v>
      </c>
      <c r="V11" t="str">
        <f>B11&amp;"Slider"</f>
        <v>poisExpSlider</v>
      </c>
      <c r="W11" t="str">
        <f>IF(E11=1,"c()", IF(E11=3,"c(""Beta0"", ""Beta1"", ""Beta2"")","c(""Beta0"", ""Beta1"", ""Beta2"",""Sigma"")"))</f>
        <v>c()</v>
      </c>
      <c r="X11" t="str">
        <f t="shared" si="3"/>
        <v>poisExpParamTransform</v>
      </c>
      <c r="Y11" t="str">
        <f>B11&amp;"PlotDistr"</f>
        <v>poisExpPlotDistr</v>
      </c>
      <c r="Z11" t="str">
        <f>B11&amp;"Draws"</f>
        <v>poisExpDraws</v>
      </c>
      <c r="AA11" t="str">
        <f>B11&amp;"Latex"</f>
        <v>poisExpLatex</v>
      </c>
      <c r="AB11" t="str">
        <f t="shared" si="4"/>
        <v>poisExpChartDomain</v>
      </c>
      <c r="AC11" t="str">
        <f t="shared" si="5"/>
        <v>poisExpLikelihoodFun</v>
      </c>
      <c r="AD11" t="str">
        <f>"function(outcome, xVals, margNum){MLEstimator(outcome = outcome, chartDomain = "&amp;AB11&amp;", likelihoodFun = "&amp;AC11&amp;" , paramName = """&amp;G11&amp;""",  xVals = xVals, margNum = margNum, "&amp;"optimMethod = """&amp;N11&amp;""")}"</f>
        <v>function(outcome, xVals, margNum){MLEstimator(outcome = outcome, chartDomain = poisExpChartDomain, likelihoodFun = poisExpLikelihoodFun , paramName = "Beta",  xVals = xVals, margNum = margNum, optimMethod = "Nelder-Mead")}</v>
      </c>
    </row>
    <row r="12" spans="1:30" x14ac:dyDescent="0.25">
      <c r="A12">
        <v>11</v>
      </c>
      <c r="B12" s="1" t="s">
        <v>41</v>
      </c>
      <c r="C12" s="1" t="s">
        <v>46</v>
      </c>
      <c r="D12" s="1" t="s">
        <v>7</v>
      </c>
      <c r="E12" s="1">
        <v>3</v>
      </c>
      <c r="F12" s="1">
        <v>3</v>
      </c>
      <c r="G12" s="1" t="s">
        <v>38</v>
      </c>
      <c r="H12" s="1" t="s">
        <v>33</v>
      </c>
      <c r="I12" s="1" t="s">
        <v>85</v>
      </c>
      <c r="J12" s="1" t="s">
        <v>71</v>
      </c>
      <c r="K12" s="1" t="s">
        <v>51</v>
      </c>
      <c r="L12" s="1" t="s">
        <v>52</v>
      </c>
      <c r="M12" s="1" t="s">
        <v>59</v>
      </c>
      <c r="N12" s="1" t="s">
        <v>73</v>
      </c>
      <c r="O12" s="1">
        <v>-1</v>
      </c>
      <c r="P12" s="1">
        <v>1</v>
      </c>
      <c r="Q12" s="1" t="s">
        <v>101</v>
      </c>
      <c r="R12">
        <v>0.01</v>
      </c>
      <c r="S12" t="str">
        <f t="shared" si="0"/>
        <v>"&amp;beta;"</v>
      </c>
      <c r="T12" t="str">
        <f t="shared" si="1"/>
        <v>"betas"</v>
      </c>
      <c r="U12" t="str">
        <f t="shared" si="2"/>
        <v>manyParamSliderMaker(minVal =-1, maxVal = 1, startVals = c(-.3,1,.3), stepVal = 0.01, paramHTML = "&amp;beta;", multi = "betas")</v>
      </c>
      <c r="V12" t="str">
        <f>B12&amp;"Slider"</f>
        <v>poisExpXSlider</v>
      </c>
      <c r="W12" t="str">
        <f>IF(E12=1,"c()", IF(E12=3,"c(""Beta0"", ""Beta1"", ""Beta2"")","c(""Beta0"", ""Beta1"", ""Beta2"",""Sigma"")"))</f>
        <v>c("Beta0", "Beta1", "Beta2")</v>
      </c>
      <c r="X12" t="str">
        <f t="shared" si="3"/>
        <v>poisExpXParamTransform</v>
      </c>
      <c r="Y12" t="str">
        <f>B12&amp;"PlotDistr"</f>
        <v>poisExpXPlotDistr</v>
      </c>
      <c r="Z12" t="str">
        <f>B12&amp;"Draws"</f>
        <v>poisExpXDraws</v>
      </c>
      <c r="AA12" t="str">
        <f>B12&amp;"Latex"</f>
        <v>poisExpXLatex</v>
      </c>
      <c r="AB12" t="str">
        <f t="shared" si="4"/>
        <v>poisExpXChartDomain</v>
      </c>
      <c r="AC12" t="str">
        <f t="shared" si="5"/>
        <v>poisExpXLikelihoodFun</v>
      </c>
      <c r="AD12" t="str">
        <f>"function(outcome, xVals, margNum){MLEstimator(outcome = outcome, chartDomain = "&amp;AB12&amp;", likelihoodFun = "&amp;AC12&amp;" , paramName = """&amp;G12&amp;""",  xVals = xVals, margNum = margNum, "&amp;"optimMethod = """&amp;N12&amp;""")}"</f>
        <v>function(outcome, xVals, margNum){MLEstimator(outcome = outcome, chartDomain = poisExpXChartDomain, likelihoodFun = poisExpXLikelihoodFun , paramName = "Beta",  xVals = xVals, margNum = margNum, optimMethod = "Nelder-Mead")}</v>
      </c>
    </row>
    <row r="13" spans="1:30" x14ac:dyDescent="0.25">
      <c r="A13">
        <v>12</v>
      </c>
      <c r="B13" s="1" t="s">
        <v>22</v>
      </c>
      <c r="C13" s="1" t="s">
        <v>8</v>
      </c>
      <c r="D13" s="1" t="s">
        <v>8</v>
      </c>
      <c r="E13" s="1">
        <v>1</v>
      </c>
      <c r="F13" s="1">
        <v>1</v>
      </c>
      <c r="G13" s="1" t="s">
        <v>40</v>
      </c>
      <c r="H13" s="1" t="s">
        <v>34</v>
      </c>
      <c r="I13" s="1" t="s">
        <v>80</v>
      </c>
      <c r="J13" s="1" t="s">
        <v>62</v>
      </c>
      <c r="K13" s="1" t="s">
        <v>52</v>
      </c>
      <c r="L13" s="1" t="s">
        <v>52</v>
      </c>
      <c r="M13" s="1" t="s">
        <v>59</v>
      </c>
      <c r="N13" s="1" t="s">
        <v>73</v>
      </c>
      <c r="O13" s="1">
        <v>0.25</v>
      </c>
      <c r="P13" s="1">
        <v>1.5</v>
      </c>
      <c r="Q13" s="1" t="s">
        <v>96</v>
      </c>
      <c r="R13">
        <v>0.01</v>
      </c>
      <c r="S13" t="str">
        <f t="shared" si="0"/>
        <v>"&amp;lambda;"</v>
      </c>
      <c r="T13" t="str">
        <f t="shared" si="1"/>
        <v>"none"</v>
      </c>
      <c r="U13" t="str">
        <f t="shared" si="2"/>
        <v>manyParamSliderMaker(minVal =0.25, maxVal = 1.5, startVals = c(.25), stepVal = 0.01, paramHTML = "&amp;lambda;", multi = "none")</v>
      </c>
      <c r="V13" t="str">
        <f>B13&amp;"Slider"</f>
        <v>expSlider</v>
      </c>
      <c r="W13" t="str">
        <f>IF(E13=1,"c()", IF(E13=3,"c(""Beta0"", ""Beta1"", ""Beta2"")","c(""Beta0"", ""Beta1"", ""Beta2"",""Sigma"")"))</f>
        <v>c()</v>
      </c>
      <c r="X13" t="str">
        <f t="shared" si="3"/>
        <v>expParamTransform</v>
      </c>
      <c r="Y13" t="str">
        <f>B13&amp;"PlotDistr"</f>
        <v>expPlotDistr</v>
      </c>
      <c r="Z13" t="str">
        <f>B13&amp;"Draws"</f>
        <v>expDraws</v>
      </c>
      <c r="AA13" t="str">
        <f>B13&amp;"Latex"</f>
        <v>expLatex</v>
      </c>
      <c r="AB13" t="str">
        <f t="shared" si="4"/>
        <v>expChartDomain</v>
      </c>
      <c r="AC13" t="str">
        <f t="shared" si="5"/>
        <v>expLikelihoodFun</v>
      </c>
      <c r="AD13" t="str">
        <f>"function(outcome, xVals, margNum){MLEstimator(outcome = outcome, chartDomain = "&amp;AB13&amp;", likelihoodFun = "&amp;AC13&amp;" , paramName = """&amp;G13&amp;""",  xVals = xVals, margNum = margNum, "&amp;"optimMethod = """&amp;N13&amp;""")}"</f>
        <v>function(outcome, xVals, margNum){MLEstimator(outcome = outcome, chartDomain = expChartDomain, likelihoodFun = expLikelihoodFun , paramName = "Lambda",  xVals = xVals, margNum = margNum, optimMethod = "Nelder-Mead")}</v>
      </c>
    </row>
    <row r="14" spans="1:30" x14ac:dyDescent="0.25">
      <c r="A14">
        <v>13</v>
      </c>
      <c r="B14" s="1" t="s">
        <v>23</v>
      </c>
      <c r="C14" s="1" t="s">
        <v>43</v>
      </c>
      <c r="D14" s="1" t="s">
        <v>8</v>
      </c>
      <c r="E14" s="1">
        <v>1</v>
      </c>
      <c r="F14" s="1">
        <v>1</v>
      </c>
      <c r="G14" s="1" t="s">
        <v>38</v>
      </c>
      <c r="H14" s="1" t="s">
        <v>34</v>
      </c>
      <c r="I14" s="1" t="s">
        <v>81</v>
      </c>
      <c r="J14" s="1" t="s">
        <v>62</v>
      </c>
      <c r="K14" s="1" t="s">
        <v>51</v>
      </c>
      <c r="L14" s="1" t="s">
        <v>52</v>
      </c>
      <c r="M14" s="1" t="s">
        <v>59</v>
      </c>
      <c r="N14" s="1" t="s">
        <v>73</v>
      </c>
      <c r="O14" s="1">
        <v>-2</v>
      </c>
      <c r="P14" s="1">
        <v>2</v>
      </c>
      <c r="Q14" s="1" t="s">
        <v>96</v>
      </c>
      <c r="R14">
        <v>0.01</v>
      </c>
      <c r="S14" t="str">
        <f t="shared" si="0"/>
        <v>"&amp;beta;"</v>
      </c>
      <c r="T14" t="str">
        <f t="shared" si="1"/>
        <v>"none"</v>
      </c>
      <c r="U14" t="str">
        <f t="shared" si="2"/>
        <v>manyParamSliderMaker(minVal =-2, maxVal = 2, startVals = c(.25), stepVal = 0.01, paramHTML = "&amp;beta;", multi = "none")</v>
      </c>
      <c r="V14" t="str">
        <f>B14&amp;"Slider"</f>
        <v>expExpSlider</v>
      </c>
      <c r="W14" t="str">
        <f>IF(E14=1,"c()", IF(E14=3,"c(""Beta0"", ""Beta1"", ""Beta2"")","c(""Beta0"", ""Beta1"", ""Beta2"",""Sigma"")"))</f>
        <v>c()</v>
      </c>
      <c r="X14" t="str">
        <f t="shared" si="3"/>
        <v>expExpParamTransform</v>
      </c>
      <c r="Y14" t="str">
        <f>B14&amp;"PlotDistr"</f>
        <v>expExpPlotDistr</v>
      </c>
      <c r="Z14" t="str">
        <f>B14&amp;"Draws"</f>
        <v>expExpDraws</v>
      </c>
      <c r="AA14" t="str">
        <f>B14&amp;"Latex"</f>
        <v>expExpLatex</v>
      </c>
      <c r="AB14" t="str">
        <f t="shared" si="4"/>
        <v>expExpChartDomain</v>
      </c>
      <c r="AC14" t="str">
        <f t="shared" si="5"/>
        <v>expExpLikelihoodFun</v>
      </c>
      <c r="AD14" t="str">
        <f>"function(outcome, xVals, margNum){MLEstimator(outcome = outcome, chartDomain = "&amp;AB14&amp;", likelihoodFun = "&amp;AC14&amp;" , paramName = """&amp;G14&amp;""",  xVals = xVals, margNum = margNum, "&amp;"optimMethod = """&amp;N14&amp;""")}"</f>
        <v>function(outcome, xVals, margNum){MLEstimator(outcome = outcome, chartDomain = expExpChartDomain, likelihoodFun = expExpLikelihoodFun , paramName = "Beta",  xVals = xVals, margNum = margNum, optimMethod = "Nelder-Mead")}</v>
      </c>
    </row>
    <row r="15" spans="1:30" x14ac:dyDescent="0.25">
      <c r="A15">
        <v>14</v>
      </c>
      <c r="B15" s="1" t="s">
        <v>42</v>
      </c>
      <c r="C15" s="1" t="s">
        <v>44</v>
      </c>
      <c r="D15" s="1" t="s">
        <v>8</v>
      </c>
      <c r="E15" s="1">
        <v>3</v>
      </c>
      <c r="F15" s="1">
        <v>3</v>
      </c>
      <c r="G15" s="1" t="s">
        <v>38</v>
      </c>
      <c r="H15" s="1" t="s">
        <v>34</v>
      </c>
      <c r="I15" s="1" t="s">
        <v>82</v>
      </c>
      <c r="J15" s="1" t="s">
        <v>62</v>
      </c>
      <c r="K15" s="1" t="s">
        <v>51</v>
      </c>
      <c r="L15" s="1" t="s">
        <v>52</v>
      </c>
      <c r="M15" s="1" t="s">
        <v>59</v>
      </c>
      <c r="N15" s="1" t="s">
        <v>73</v>
      </c>
      <c r="O15" s="1">
        <v>-0.5</v>
      </c>
      <c r="P15" s="1">
        <v>0.5</v>
      </c>
      <c r="Q15" s="1" t="s">
        <v>97</v>
      </c>
      <c r="R15">
        <v>0.01</v>
      </c>
      <c r="S15" t="str">
        <f t="shared" si="0"/>
        <v>"&amp;beta;"</v>
      </c>
      <c r="T15" t="str">
        <f t="shared" si="1"/>
        <v>"betas"</v>
      </c>
      <c r="U15" t="str">
        <f t="shared" si="2"/>
        <v>manyParamSliderMaker(minVal =-0.5, maxVal = 0.5, startVals = c(.2, .1, -.2), stepVal = 0.01, paramHTML = "&amp;beta;", multi = "betas")</v>
      </c>
      <c r="V15" t="str">
        <f>B15&amp;"Slider"</f>
        <v>expExpXSlider</v>
      </c>
      <c r="W15" t="str">
        <f>IF(E15=1,"c()", IF(E15=3,"c(""Beta0"", ""Beta1"", ""Beta2"")","c(""Beta0"", ""Beta1"", ""Beta2"",""Sigma"")"))</f>
        <v>c("Beta0", "Beta1", "Beta2")</v>
      </c>
      <c r="X15" t="str">
        <f t="shared" si="3"/>
        <v>expExpXParamTransform</v>
      </c>
      <c r="Y15" t="str">
        <f>B15&amp;"PlotDistr"</f>
        <v>expExpXPlotDistr</v>
      </c>
      <c r="Z15" t="str">
        <f>B15&amp;"Draws"</f>
        <v>expExpXDraws</v>
      </c>
      <c r="AA15" t="str">
        <f>B15&amp;"Latex"</f>
        <v>expExpXLatex</v>
      </c>
      <c r="AB15" t="str">
        <f t="shared" si="4"/>
        <v>expExpXChartDomain</v>
      </c>
      <c r="AC15" t="str">
        <f t="shared" si="5"/>
        <v>expExpXLikelihoodFun</v>
      </c>
      <c r="AD15" t="str">
        <f>"function(outcome, xVals, margNum){MLEstimator(outcome = outcome, chartDomain = "&amp;AB15&amp;", likelihoodFun = "&amp;AC15&amp;" , paramName = """&amp;G15&amp;""",  xVals = xVals, margNum = margNum, "&amp;"optimMethod = """&amp;N15&amp;""")}"</f>
        <v>function(outcome, xVals, margNum){MLEstimator(outcome = outcome, chartDomain = expExpXChartDomain, likelihoodFun = expExpXLikelihoodFun , paramName = "Beta",  xVals = xVals, margNum = margNum, optimMethod = "Nelder-Mead")}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2021-09-24T17:25:58Z</dcterms:modified>
</cp:coreProperties>
</file>