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CF224F9-D581-4886-9922-40FA3A2B1847}" xr6:coauthVersionLast="47" xr6:coauthVersionMax="47" xr10:uidLastSave="{00000000-0000-0000-0000-000000000000}"/>
  <bookViews>
    <workbookView xWindow="-120" yWindow="-120" windowWidth="20730" windowHeight="11160" xr2:uid="{D2913A8B-9E9B-45B2-B8DA-4B9C8360F6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4" i="1" l="1"/>
  <c r="AM24" i="1"/>
  <c r="AL24" i="1"/>
  <c r="AO24" i="1" s="1"/>
  <c r="AN23" i="1"/>
  <c r="AM23" i="1"/>
  <c r="AL23" i="1"/>
  <c r="AO23" i="1" s="1"/>
  <c r="AN22" i="1"/>
  <c r="AM22" i="1"/>
  <c r="AL22" i="1"/>
  <c r="AO22" i="1" s="1"/>
  <c r="AN21" i="1"/>
  <c r="AM21" i="1"/>
  <c r="AL21" i="1"/>
  <c r="AO21" i="1" s="1"/>
  <c r="AN20" i="1"/>
  <c r="AM20" i="1"/>
  <c r="AL20" i="1"/>
  <c r="AO20" i="1" s="1"/>
  <c r="AN19" i="1"/>
  <c r="AM19" i="1"/>
  <c r="AL19" i="1"/>
  <c r="AO19" i="1" s="1"/>
  <c r="AN18" i="1"/>
  <c r="AM18" i="1"/>
  <c r="AL18" i="1"/>
  <c r="AO18" i="1" s="1"/>
  <c r="AO17" i="1"/>
  <c r="AN17" i="1"/>
  <c r="AM17" i="1"/>
  <c r="AO16" i="1"/>
  <c r="AN16" i="1"/>
  <c r="AM16" i="1"/>
  <c r="AL16" i="1"/>
  <c r="AO15" i="1"/>
  <c r="AN15" i="1"/>
  <c r="AM15" i="1"/>
  <c r="AN14" i="1"/>
  <c r="AM14" i="1"/>
  <c r="AL14" i="1"/>
  <c r="AO14" i="1" s="1"/>
  <c r="AO13" i="1"/>
  <c r="AN13" i="1"/>
  <c r="AM13" i="1"/>
  <c r="AN12" i="1"/>
  <c r="AM12" i="1"/>
  <c r="AL12" i="1"/>
  <c r="AO12" i="1" s="1"/>
  <c r="AO11" i="1"/>
  <c r="AN11" i="1"/>
  <c r="AM11" i="1"/>
  <c r="AN10" i="1"/>
  <c r="AM10" i="1"/>
  <c r="AL10" i="1"/>
  <c r="AO10" i="1" s="1"/>
  <c r="AN9" i="1"/>
  <c r="AM9" i="1"/>
  <c r="AL9" i="1"/>
  <c r="AO9" i="1" s="1"/>
  <c r="AO8" i="1"/>
  <c r="AN8" i="1"/>
  <c r="AM8" i="1"/>
  <c r="AO7" i="1"/>
  <c r="AN7" i="1"/>
  <c r="AM7" i="1"/>
  <c r="AO6" i="1"/>
  <c r="AN6" i="1"/>
  <c r="AM6" i="1"/>
  <c r="AN5" i="1"/>
  <c r="AM5" i="1"/>
  <c r="AL5" i="1"/>
  <c r="AO5" i="1" s="1"/>
  <c r="AN4" i="1"/>
  <c r="AM4" i="1"/>
  <c r="AL4" i="1"/>
  <c r="AO4" i="1" s="1"/>
  <c r="AO3" i="1"/>
  <c r="AN3" i="1"/>
  <c r="AM3" i="1"/>
  <c r="AN2" i="1"/>
  <c r="AM2" i="1"/>
  <c r="AL2" i="1"/>
  <c r="AO2" i="1" s="1"/>
</calcChain>
</file>

<file path=xl/sharedStrings.xml><?xml version="1.0" encoding="utf-8"?>
<sst xmlns="http://schemas.openxmlformats.org/spreadsheetml/2006/main" count="415" uniqueCount="179">
  <si>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</si>
  <si>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</si>
  <si>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</si>
  <si>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</si>
  <si>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</si>
  <si>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</si>
  <si>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</si>
  <si>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</si>
  <si>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</si>
  <si>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</si>
  <si>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</si>
  <si>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</si>
  <si>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</si>
  <si>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</si>
  <si>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</si>
  <si>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</si>
  <si>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</si>
  <si>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</si>
  <si>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</si>
  <si>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</si>
  <si>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</si>
  <si>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</si>
  <si>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</si>
  <si>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</si>
  <si>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</si>
  <si>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</si>
  <si>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</si>
  <si>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</si>
  <si>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</si>
  <si>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</si>
  <si>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</si>
  <si>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</si>
  <si>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</si>
  <si>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</si>
  <si>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</si>
  <si>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</si>
  <si>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</si>
  <si>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</si>
  <si>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</si>
  <si>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</si>
  <si>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</si>
  <si>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Rajneesh</t>
  </si>
  <si>
    <t>Amit</t>
  </si>
  <si>
    <t>Priyanka</t>
  </si>
  <si>
    <t>Naukri</t>
  </si>
  <si>
    <t>GCB Operations Professional</t>
  </si>
  <si>
    <t>Professional</t>
  </si>
  <si>
    <t>Other Non-Tech</t>
  </si>
  <si>
    <t>Gurgaon</t>
  </si>
  <si>
    <t>Rohit Tuteja</t>
  </si>
  <si>
    <t>Male</t>
  </si>
  <si>
    <t xml:space="preserve">Jiecang </t>
  </si>
  <si>
    <t>tutejas.rohit@gmail.com</t>
  </si>
  <si>
    <t>4+</t>
  </si>
  <si>
    <t>Junior &lt;15LPA</t>
  </si>
  <si>
    <t>Offered</t>
  </si>
  <si>
    <t>Positive Conversion</t>
  </si>
  <si>
    <t>Pallavi</t>
  </si>
  <si>
    <t>Samreen</t>
  </si>
  <si>
    <t>Shalini</t>
  </si>
  <si>
    <t>Finance</t>
  </si>
  <si>
    <t>Contract Management Professional</t>
  </si>
  <si>
    <t>Sumit Agarwal</t>
  </si>
  <si>
    <t>HCL</t>
  </si>
  <si>
    <t>sumit140@gmail.com</t>
  </si>
  <si>
    <t>Negative Conversion</t>
  </si>
  <si>
    <t>NA</t>
  </si>
  <si>
    <t>Ravleen</t>
  </si>
  <si>
    <t>Rajiv</t>
  </si>
  <si>
    <t>FPNA</t>
  </si>
  <si>
    <t>Analyst</t>
  </si>
  <si>
    <t xml:space="preserve">Saloni Agrawal </t>
  </si>
  <si>
    <t>Female</t>
  </si>
  <si>
    <t xml:space="preserve">Payu </t>
  </si>
  <si>
    <t xml:space="preserve">saloni.agarwal3773@gmail.com </t>
  </si>
  <si>
    <t>Rajiv Mathur</t>
  </si>
  <si>
    <t>Non IT</t>
  </si>
  <si>
    <t>FA</t>
  </si>
  <si>
    <t>Ravi Hissaria</t>
  </si>
  <si>
    <t>Jubilant Life Sciences</t>
  </si>
  <si>
    <t>ravihissaria403@gmail.com</t>
  </si>
  <si>
    <t>YES</t>
  </si>
  <si>
    <t>Retained</t>
  </si>
  <si>
    <t xml:space="preserve">Non IT </t>
  </si>
  <si>
    <t xml:space="preserve">FA </t>
  </si>
  <si>
    <t>Sonal Goel</t>
  </si>
  <si>
    <t>Sage Metals</t>
  </si>
  <si>
    <t>goelsonal52@gmail.com</t>
  </si>
  <si>
    <t>RAN Network</t>
  </si>
  <si>
    <t>L1 Service Reliability Engineer</t>
  </si>
  <si>
    <t>Poonam Atri</t>
  </si>
  <si>
    <t>Wipro</t>
  </si>
  <si>
    <t>poonamatri@ymail.com</t>
  </si>
  <si>
    <t xml:space="preserve">got an increment in current organisation </t>
  </si>
  <si>
    <t xml:space="preserve">IT </t>
  </si>
  <si>
    <t>SOC</t>
  </si>
  <si>
    <t>Sajan Chhabra</t>
  </si>
  <si>
    <t xml:space="preserve">OYO Hotels </t>
  </si>
  <si>
    <t>cmasajanchhabra@gmail.com</t>
  </si>
  <si>
    <t>Got better opp.</t>
  </si>
  <si>
    <t>routing,switching,nexus ,F5</t>
  </si>
  <si>
    <t>L2 Data Engineer</t>
  </si>
  <si>
    <t>Raybant Mehta</t>
  </si>
  <si>
    <t>American Express</t>
  </si>
  <si>
    <t>raybant.mehta@gmail.com</t>
  </si>
  <si>
    <t>Yes</t>
  </si>
  <si>
    <t>Confirmed DOJ and LWD, revised offer letter needs to be sent</t>
  </si>
  <si>
    <t xml:space="preserve">Ravleen </t>
  </si>
  <si>
    <t>Revenue Management</t>
  </si>
  <si>
    <t>CDM</t>
  </si>
  <si>
    <t xml:space="preserve">Harshit Bhasin </t>
  </si>
  <si>
    <t> Baxter India </t>
  </si>
  <si>
    <t>hbhasin92@gmail.com</t>
  </si>
  <si>
    <t>DOJ changed from 16 to 15</t>
  </si>
  <si>
    <t>Cotract Management</t>
  </si>
  <si>
    <t>Pooja Tomar</t>
  </si>
  <si>
    <t>Wipro Infotech</t>
  </si>
  <si>
    <t>poojatomarca@gmail.com</t>
  </si>
  <si>
    <t>Amanjeet</t>
  </si>
  <si>
    <t>Charu Bhatia/Saloni Khandelwal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</si>
  <si>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</si>
  <si>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</si>
  <si>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</si>
  <si>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</si>
  <si>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</si>
  <si>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</si>
  <si>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Ashwini Modi</t>
  </si>
  <si>
    <t>ashwinimodi22@gmail.com</t>
  </si>
  <si>
    <t>yes</t>
  </si>
  <si>
    <t>Credit Issue with BT internal team</t>
  </si>
  <si>
    <t>Amit Dhiman</t>
  </si>
  <si>
    <t xml:space="preserve">Gurgaon </t>
  </si>
  <si>
    <t>Mayank Gupta</t>
  </si>
  <si>
    <t>Sapient Consulting</t>
  </si>
  <si>
    <t>guptamayank1991@gmail.com</t>
  </si>
  <si>
    <t>Middle level 15LPA - 35LPA</t>
  </si>
  <si>
    <t>BGV in process</t>
  </si>
  <si>
    <t>Tarjesh</t>
  </si>
  <si>
    <t>tarjesh@gmail.com/tarjeshsingh@gmai.com</t>
  </si>
  <si>
    <t>Meetu walia</t>
  </si>
  <si>
    <t>DXC</t>
  </si>
  <si>
    <t>cameetuwalia@gmail.com</t>
  </si>
  <si>
    <t>DOJ will be finalised by 1st week of april, tentative DOJ in first week of may</t>
  </si>
  <si>
    <t>None</t>
  </si>
  <si>
    <t>Rajveen</t>
  </si>
  <si>
    <t>Shraddha Sharma</t>
  </si>
  <si>
    <t>Macquarie Global Services</t>
  </si>
  <si>
    <t>cashraddhasharma@gmail.com</t>
  </si>
  <si>
    <t>In Process</t>
  </si>
  <si>
    <t>Retained by company</t>
  </si>
  <si>
    <t>Ayushi Jain</t>
  </si>
  <si>
    <t>aayushijainca@gmail.com</t>
  </si>
  <si>
    <t>Karan</t>
  </si>
  <si>
    <t>Manoj Poptani</t>
  </si>
  <si>
    <t>Spectra</t>
  </si>
  <si>
    <t>camanoj567@gmail.com</t>
  </si>
  <si>
    <t>Pooja Surana</t>
  </si>
  <si>
    <t>IndiGo</t>
  </si>
  <si>
    <t>pjsurana3@gmail.com</t>
  </si>
  <si>
    <t>all okay</t>
  </si>
  <si>
    <t>Pending Conversion</t>
  </si>
  <si>
    <t>Somya Jain</t>
  </si>
  <si>
    <t>Capegemini Technology</t>
  </si>
  <si>
    <t>somya2309@gmail.com</t>
  </si>
  <si>
    <t xml:space="preserve">not answering </t>
  </si>
  <si>
    <t>Neha Khanna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</si>
  <si>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</si>
  <si>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</si>
  <si>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</si>
  <si>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</si>
  <si>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</si>
  <si>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</si>
  <si>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</si>
  <si>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</si>
  <si>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</si>
  <si>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</si>
  <si>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</si>
  <si>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Conversion from Business team.</t>
  </si>
  <si>
    <t>Client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</si>
</sst>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charset val="134"/>
      <scheme val="minor"/>
    </font>
    <font>
      <sz val="10"/>
      <name val="Calibri"/>
      <family val="2"/>
      <charset val="134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" fillId="0" borderId="1" xfId="1" applyBorder="1"/>
    <xf numFmtId="0" fontId="5" fillId="6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5" fillId="7" borderId="1" xfId="0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ybant.mehta@gmail.com" TargetMode="External"/><Relationship Id="rId13" Type="http://schemas.openxmlformats.org/officeDocument/2006/relationships/hyperlink" Target="mailto:guptamayank1991@gmail.com" TargetMode="External"/><Relationship Id="rId18" Type="http://schemas.openxmlformats.org/officeDocument/2006/relationships/hyperlink" Target="mailto:camanoj567@gmail.com" TargetMode="External"/><Relationship Id="rId3" Type="http://schemas.openxmlformats.org/officeDocument/2006/relationships/hyperlink" Target="mailto:saloni.agarwal3773@gmail.com" TargetMode="External"/><Relationship Id="rId21" Type="http://schemas.openxmlformats.org/officeDocument/2006/relationships/hyperlink" Target="mailto:shivamtripathi423@gmail.com" TargetMode="External"/><Relationship Id="rId7" Type="http://schemas.openxmlformats.org/officeDocument/2006/relationships/hyperlink" Target="mailto:cmasajanchhabra@gmail.com" TargetMode="External"/><Relationship Id="rId12" Type="http://schemas.openxmlformats.org/officeDocument/2006/relationships/hyperlink" Target="mailto:ashwinimodi22@gmail.com" TargetMode="External"/><Relationship Id="rId17" Type="http://schemas.openxmlformats.org/officeDocument/2006/relationships/hyperlink" Target="mailto:aayushijainca@gmail.com" TargetMode="External"/><Relationship Id="rId2" Type="http://schemas.openxmlformats.org/officeDocument/2006/relationships/hyperlink" Target="mailto:sumit140@gmail.com" TargetMode="External"/><Relationship Id="rId16" Type="http://schemas.openxmlformats.org/officeDocument/2006/relationships/hyperlink" Target="mailto:cashraddhasharma@gmail.com" TargetMode="External"/><Relationship Id="rId20" Type="http://schemas.openxmlformats.org/officeDocument/2006/relationships/hyperlink" Target="mailto:somya2309@gmail.com" TargetMode="External"/><Relationship Id="rId1" Type="http://schemas.openxmlformats.org/officeDocument/2006/relationships/hyperlink" Target="mailto:tutejas.rohit@gmail.com" TargetMode="External"/><Relationship Id="rId6" Type="http://schemas.openxmlformats.org/officeDocument/2006/relationships/hyperlink" Target="mailto:poonamatri@ymail.com" TargetMode="External"/><Relationship Id="rId11" Type="http://schemas.openxmlformats.org/officeDocument/2006/relationships/hyperlink" Target="mailto:VISHALSONI1989@YAHOO.IN/vishalsoni1989n@gmail.com" TargetMode="External"/><Relationship Id="rId5" Type="http://schemas.openxmlformats.org/officeDocument/2006/relationships/hyperlink" Target="mailto:goelsonal52@gmail.com" TargetMode="External"/><Relationship Id="rId15" Type="http://schemas.openxmlformats.org/officeDocument/2006/relationships/hyperlink" Target="mailto:cameetuwalia@gmail.com" TargetMode="External"/><Relationship Id="rId23" Type="http://schemas.openxmlformats.org/officeDocument/2006/relationships/hyperlink" Target="mailto:abhimanyu.dahiya1987@gmail.com" TargetMode="External"/><Relationship Id="rId10" Type="http://schemas.openxmlformats.org/officeDocument/2006/relationships/hyperlink" Target="mailto:poojatomarca@gmail.com" TargetMode="External"/><Relationship Id="rId19" Type="http://schemas.openxmlformats.org/officeDocument/2006/relationships/hyperlink" Target="mailto:pjsurana3@gmail.com" TargetMode="External"/><Relationship Id="rId4" Type="http://schemas.openxmlformats.org/officeDocument/2006/relationships/hyperlink" Target="mailto:ravihissaria403@gmail.com" TargetMode="External"/><Relationship Id="rId9" Type="http://schemas.openxmlformats.org/officeDocument/2006/relationships/hyperlink" Target="mailto:hbhasin92@gmail.com" TargetMode="External"/><Relationship Id="rId14" Type="http://schemas.openxmlformats.org/officeDocument/2006/relationships/hyperlink" Target="mailto:tarjesh@gmail.com/tarjeshsingh@gmai.com" TargetMode="External"/><Relationship Id="rId22" Type="http://schemas.openxmlformats.org/officeDocument/2006/relationships/hyperlink" Target="mailto:surabhi.rawat2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1F4B-7070-4A76-8823-FA9C7C17C6EF}">
  <dimension ref="A1:AO24"/>
  <sheetViews>
    <sheetView tabSelected="1" workbookViewId="0">
      <selection activeCell="B2" sqref="B2"/>
    </sheetView>
  </sheetViews>
  <sheetFormatPr defaultRowHeight="15"/>
  <cols>
    <col min="36" max="36" width="11.28515625" customWidth="1"/>
    <col min="38" max="38" width="14.42578125" customWidth="1"/>
  </cols>
  <sheetData>
    <row r="1" spans="1:41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4" t="s">
        <v>27</v>
      </c>
      <c r="AC1" s="4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5" t="s">
        <v>34</v>
      </c>
      <c r="AJ1" s="6" t="s">
        <v>35</v>
      </c>
      <c r="AK1" t="s">
        <v>36</v>
      </c>
      <c r="AL1" s="7" t="s">
        <v>37</v>
      </c>
      <c r="AM1" s="8" t="s">
        <v>38</v>
      </c>
      <c r="AN1" s="8" t="s">
        <v>39</v>
      </c>
      <c r="AO1" s="9" t="s">
        <v>40</v>
      </c>
    </row>
    <row r="2" spans="1:41">
      <c r="A2" s="10">
        <v>135</v>
      </c>
      <c r="B2" s="11" t="s">
        <v>41</v>
      </c>
      <c r="C2" s="11" t="s">
        <v>42</v>
      </c>
      <c r="D2" s="10" t="s">
        <v>178</v>
      </c>
      <c r="E2" s="11" t="s">
        <v>43</v>
      </c>
      <c r="F2" s="10" t="s">
        <v>44</v>
      </c>
      <c r="G2" s="12">
        <v>44082</v>
      </c>
      <c r="H2" s="11" t="s">
        <v>45</v>
      </c>
      <c r="I2" s="11" t="s">
        <v>46</v>
      </c>
      <c r="J2" s="11" t="s">
        <v>47</v>
      </c>
      <c r="K2" s="11" t="s">
        <v>48</v>
      </c>
      <c r="L2" s="11">
        <v>28.459499999999998</v>
      </c>
      <c r="M2" s="11">
        <v>77.026600000000002</v>
      </c>
      <c r="N2" s="11" t="s">
        <v>49</v>
      </c>
      <c r="O2" s="11" t="s">
        <v>50</v>
      </c>
      <c r="P2" s="11" t="s">
        <v>51</v>
      </c>
      <c r="Q2" s="11">
        <v>9650000805</v>
      </c>
      <c r="R2" s="13" t="s">
        <v>52</v>
      </c>
      <c r="S2" s="11" t="s">
        <v>53</v>
      </c>
      <c r="T2" s="11">
        <v>15</v>
      </c>
      <c r="U2" s="11">
        <v>480000</v>
      </c>
      <c r="V2" s="11">
        <v>680000</v>
      </c>
      <c r="W2" s="11">
        <v>47600</v>
      </c>
      <c r="X2" s="11" t="s">
        <v>54</v>
      </c>
      <c r="Y2" s="12">
        <v>44123</v>
      </c>
      <c r="Z2" s="12">
        <v>44127</v>
      </c>
      <c r="AA2" s="14" t="s">
        <v>55</v>
      </c>
      <c r="AB2" s="11"/>
      <c r="AC2" s="12">
        <v>44128</v>
      </c>
      <c r="AD2" s="11"/>
      <c r="AE2" s="11"/>
      <c r="AF2" s="11"/>
      <c r="AG2" s="12">
        <v>44153</v>
      </c>
      <c r="AH2" s="11"/>
      <c r="AI2" s="11"/>
      <c r="AJ2" s="15">
        <v>44155</v>
      </c>
      <c r="AK2" t="s">
        <v>56</v>
      </c>
      <c r="AL2" s="16">
        <f>IF(AK2="Negative Conversion","NA",(IF(AK2="Pending Conversion Conversion","NA",(IF(AK2="Positive Conversion", AJ2)))))</f>
        <v>44155</v>
      </c>
      <c r="AM2">
        <f>Y2-G2</f>
        <v>41</v>
      </c>
      <c r="AN2">
        <f>IF(AA2="Negative Conversion", "NA",Z2-Y2)</f>
        <v>4</v>
      </c>
      <c r="AO2">
        <f>IF(AL2="NA", "NA", AL2-Z2)</f>
        <v>28</v>
      </c>
    </row>
    <row r="3" spans="1:41">
      <c r="A3" s="10">
        <v>136</v>
      </c>
      <c r="B3" s="11" t="s">
        <v>57</v>
      </c>
      <c r="C3" s="11" t="s">
        <v>58</v>
      </c>
      <c r="D3" s="10" t="s">
        <v>178</v>
      </c>
      <c r="E3" s="11" t="s">
        <v>59</v>
      </c>
      <c r="F3" s="10" t="s">
        <v>44</v>
      </c>
      <c r="G3" s="12">
        <v>44113</v>
      </c>
      <c r="H3" s="11" t="s">
        <v>60</v>
      </c>
      <c r="I3" s="11" t="s">
        <v>61</v>
      </c>
      <c r="J3" s="11" t="s">
        <v>47</v>
      </c>
      <c r="K3" s="11" t="s">
        <v>48</v>
      </c>
      <c r="L3" s="11">
        <v>28.459499999999998</v>
      </c>
      <c r="M3" s="11">
        <v>77.026600000000002</v>
      </c>
      <c r="N3" s="11" t="s">
        <v>62</v>
      </c>
      <c r="O3" s="11" t="s">
        <v>50</v>
      </c>
      <c r="P3" s="11" t="s">
        <v>63</v>
      </c>
      <c r="Q3" s="11">
        <v>9711620493</v>
      </c>
      <c r="R3" s="13" t="s">
        <v>64</v>
      </c>
      <c r="S3" s="11">
        <v>8</v>
      </c>
      <c r="T3" s="11">
        <v>90</v>
      </c>
      <c r="U3" s="11">
        <v>880000</v>
      </c>
      <c r="V3" s="11"/>
      <c r="W3" s="11">
        <v>0</v>
      </c>
      <c r="X3" s="11" t="s">
        <v>54</v>
      </c>
      <c r="Y3" s="12">
        <v>44123</v>
      </c>
      <c r="Z3" s="11"/>
      <c r="AA3" s="17" t="s">
        <v>65</v>
      </c>
      <c r="AB3" s="11"/>
      <c r="AC3" s="11"/>
      <c r="AD3" s="11"/>
      <c r="AE3" s="11"/>
      <c r="AF3" s="11"/>
      <c r="AG3" s="11"/>
      <c r="AH3" s="11"/>
      <c r="AI3" s="11"/>
      <c r="AJ3" s="11"/>
      <c r="AL3" s="16" t="s">
        <v>66</v>
      </c>
      <c r="AM3">
        <f t="shared" ref="AM3:AM24" si="0">Y3-G3</f>
        <v>10</v>
      </c>
      <c r="AN3" t="str">
        <f t="shared" ref="AN3:AN24" si="1">IF(AA3="Negative Conversion", "NA",Z3-Y3)</f>
        <v>NA</v>
      </c>
      <c r="AO3" t="str">
        <f t="shared" ref="AO3:AO24" si="2">IF(AL3="NA", "NA", AL3-Z3)</f>
        <v>NA</v>
      </c>
    </row>
    <row r="4" spans="1:41">
      <c r="A4" s="10">
        <v>200</v>
      </c>
      <c r="B4" s="11" t="s">
        <v>67</v>
      </c>
      <c r="C4" s="11" t="s">
        <v>67</v>
      </c>
      <c r="D4" s="10" t="s">
        <v>178</v>
      </c>
      <c r="E4" s="11" t="s">
        <v>68</v>
      </c>
      <c r="F4" s="10" t="s">
        <v>44</v>
      </c>
      <c r="G4" s="12">
        <v>44166</v>
      </c>
      <c r="H4" s="11" t="s">
        <v>69</v>
      </c>
      <c r="I4" s="11" t="s">
        <v>70</v>
      </c>
      <c r="J4" s="11" t="s">
        <v>47</v>
      </c>
      <c r="K4" s="11" t="s">
        <v>48</v>
      </c>
      <c r="L4" s="11">
        <v>28.459499999999998</v>
      </c>
      <c r="M4" s="11">
        <v>77.026600000000002</v>
      </c>
      <c r="N4" s="11" t="s">
        <v>71</v>
      </c>
      <c r="O4" s="11" t="s">
        <v>72</v>
      </c>
      <c r="P4" s="11" t="s">
        <v>73</v>
      </c>
      <c r="Q4" s="11">
        <v>8377974337</v>
      </c>
      <c r="R4" s="18" t="s">
        <v>74</v>
      </c>
      <c r="S4" s="11">
        <v>2.8</v>
      </c>
      <c r="T4" s="11">
        <v>7</v>
      </c>
      <c r="U4" s="11">
        <v>1170000</v>
      </c>
      <c r="V4" s="11">
        <v>1500000</v>
      </c>
      <c r="W4" s="11">
        <v>105000</v>
      </c>
      <c r="X4" s="11" t="s">
        <v>54</v>
      </c>
      <c r="Y4" s="12">
        <v>44181</v>
      </c>
      <c r="Z4" s="12">
        <v>44184</v>
      </c>
      <c r="AA4" s="14" t="s">
        <v>55</v>
      </c>
      <c r="AB4" s="11"/>
      <c r="AC4" s="11"/>
      <c r="AD4" s="11"/>
      <c r="AE4" s="11"/>
      <c r="AF4" s="11"/>
      <c r="AG4" s="11"/>
      <c r="AH4" s="11"/>
      <c r="AI4" s="11"/>
      <c r="AJ4" s="15">
        <v>44196</v>
      </c>
      <c r="AK4" t="s">
        <v>56</v>
      </c>
      <c r="AL4" s="16">
        <f t="shared" ref="AL4:AL24" si="3">IF(AK4="Negative Conversion","NA",(IF(AK4="Pending Conversion Conversion","NA",(IF(AK4="Positive Conversion", AJ4)))))</f>
        <v>44196</v>
      </c>
      <c r="AM4">
        <f t="shared" si="0"/>
        <v>15</v>
      </c>
      <c r="AN4">
        <f t="shared" si="1"/>
        <v>3</v>
      </c>
      <c r="AO4">
        <f t="shared" si="2"/>
        <v>12</v>
      </c>
    </row>
    <row r="5" spans="1:41">
      <c r="A5" s="10">
        <v>201</v>
      </c>
      <c r="B5" s="11" t="s">
        <v>57</v>
      </c>
      <c r="C5" s="11" t="s">
        <v>67</v>
      </c>
      <c r="D5" s="10" t="s">
        <v>178</v>
      </c>
      <c r="E5" s="11" t="s">
        <v>75</v>
      </c>
      <c r="F5" s="10" t="s">
        <v>44</v>
      </c>
      <c r="G5" s="12">
        <v>44167</v>
      </c>
      <c r="H5" s="11" t="s">
        <v>76</v>
      </c>
      <c r="I5" s="11" t="s">
        <v>77</v>
      </c>
      <c r="J5" s="11" t="s">
        <v>47</v>
      </c>
      <c r="K5" s="11" t="s">
        <v>48</v>
      </c>
      <c r="L5" s="11">
        <v>28.459499999999998</v>
      </c>
      <c r="M5" s="11">
        <v>77.026600000000002</v>
      </c>
      <c r="N5" s="11" t="s">
        <v>78</v>
      </c>
      <c r="O5" s="11" t="s">
        <v>50</v>
      </c>
      <c r="P5" s="11" t="s">
        <v>79</v>
      </c>
      <c r="Q5" s="11">
        <v>8447717606</v>
      </c>
      <c r="R5" s="18" t="s">
        <v>80</v>
      </c>
      <c r="S5" s="11">
        <v>5</v>
      </c>
      <c r="T5" s="11">
        <v>90</v>
      </c>
      <c r="U5" s="11">
        <v>1020000</v>
      </c>
      <c r="V5" s="11">
        <v>1263000</v>
      </c>
      <c r="W5" s="11">
        <v>88410</v>
      </c>
      <c r="X5" s="11" t="s">
        <v>54</v>
      </c>
      <c r="Y5" s="12">
        <v>44181</v>
      </c>
      <c r="Z5" s="12">
        <v>44189</v>
      </c>
      <c r="AA5" s="14" t="s">
        <v>55</v>
      </c>
      <c r="AB5" s="12">
        <v>44189</v>
      </c>
      <c r="AC5" s="12">
        <v>44190</v>
      </c>
      <c r="AD5" s="11"/>
      <c r="AE5" s="12">
        <v>41268</v>
      </c>
      <c r="AF5" s="11" t="s">
        <v>81</v>
      </c>
      <c r="AG5" s="12">
        <v>43883</v>
      </c>
      <c r="AH5" s="11" t="s">
        <v>82</v>
      </c>
      <c r="AI5" s="11"/>
      <c r="AJ5" s="15">
        <v>44254</v>
      </c>
      <c r="AK5" t="s">
        <v>65</v>
      </c>
      <c r="AL5" s="16" t="str">
        <f t="shared" si="3"/>
        <v>NA</v>
      </c>
      <c r="AM5">
        <f t="shared" si="0"/>
        <v>14</v>
      </c>
      <c r="AN5">
        <f t="shared" si="1"/>
        <v>8</v>
      </c>
      <c r="AO5" t="str">
        <f t="shared" si="2"/>
        <v>NA</v>
      </c>
    </row>
    <row r="6" spans="1:41">
      <c r="A6" s="10">
        <v>211</v>
      </c>
      <c r="B6" s="11" t="s">
        <v>67</v>
      </c>
      <c r="C6" s="11" t="s">
        <v>67</v>
      </c>
      <c r="D6" s="10" t="s">
        <v>178</v>
      </c>
      <c r="E6" s="11" t="s">
        <v>68</v>
      </c>
      <c r="F6" s="10" t="s">
        <v>44</v>
      </c>
      <c r="G6" s="12">
        <v>44168</v>
      </c>
      <c r="H6" s="11" t="s">
        <v>83</v>
      </c>
      <c r="I6" s="11" t="s">
        <v>84</v>
      </c>
      <c r="J6" s="11" t="s">
        <v>47</v>
      </c>
      <c r="K6" s="11" t="s">
        <v>48</v>
      </c>
      <c r="L6" s="11">
        <v>28.459499999999998</v>
      </c>
      <c r="M6" s="11">
        <v>77.026600000000002</v>
      </c>
      <c r="N6" s="11" t="s">
        <v>85</v>
      </c>
      <c r="O6" s="11" t="s">
        <v>72</v>
      </c>
      <c r="P6" s="11" t="s">
        <v>86</v>
      </c>
      <c r="Q6" s="11">
        <v>9999308251</v>
      </c>
      <c r="R6" s="18" t="s">
        <v>87</v>
      </c>
      <c r="S6" s="11">
        <v>5</v>
      </c>
      <c r="T6" s="11">
        <v>30</v>
      </c>
      <c r="U6" s="11">
        <v>1000000</v>
      </c>
      <c r="V6" s="11"/>
      <c r="W6" s="11"/>
      <c r="X6" s="11" t="s">
        <v>54</v>
      </c>
      <c r="Y6" s="12">
        <v>44186</v>
      </c>
      <c r="Z6" s="11"/>
      <c r="AA6" s="17" t="s">
        <v>65</v>
      </c>
      <c r="AB6" s="11"/>
      <c r="AC6" s="11"/>
      <c r="AD6" s="11"/>
      <c r="AE6" s="11"/>
      <c r="AF6" s="11"/>
      <c r="AG6" s="11"/>
      <c r="AH6" s="11" t="s">
        <v>82</v>
      </c>
      <c r="AI6" s="11"/>
      <c r="AJ6" s="11"/>
      <c r="AL6" s="16" t="s">
        <v>66</v>
      </c>
      <c r="AM6">
        <f t="shared" si="0"/>
        <v>18</v>
      </c>
      <c r="AN6" t="str">
        <f t="shared" si="1"/>
        <v>NA</v>
      </c>
      <c r="AO6" t="str">
        <f t="shared" si="2"/>
        <v>NA</v>
      </c>
    </row>
    <row r="7" spans="1:41">
      <c r="A7" s="10">
        <v>212</v>
      </c>
      <c r="B7" s="11" t="s">
        <v>67</v>
      </c>
      <c r="C7" s="11" t="s">
        <v>67</v>
      </c>
      <c r="D7" s="10" t="s">
        <v>178</v>
      </c>
      <c r="E7" s="11" t="s">
        <v>68</v>
      </c>
      <c r="F7" s="10" t="s">
        <v>44</v>
      </c>
      <c r="G7" s="12">
        <v>44168</v>
      </c>
      <c r="H7" s="11" t="s">
        <v>88</v>
      </c>
      <c r="I7" s="11" t="s">
        <v>89</v>
      </c>
      <c r="J7" s="11" t="s">
        <v>47</v>
      </c>
      <c r="K7" s="11" t="s">
        <v>48</v>
      </c>
      <c r="L7" s="11">
        <v>28.459499999999998</v>
      </c>
      <c r="M7" s="11">
        <v>77.026600000000002</v>
      </c>
      <c r="N7" s="11" t="s">
        <v>90</v>
      </c>
      <c r="O7" s="11" t="s">
        <v>72</v>
      </c>
      <c r="P7" s="11" t="s">
        <v>91</v>
      </c>
      <c r="Q7" s="11">
        <v>7986223488</v>
      </c>
      <c r="R7" s="18" t="s">
        <v>92</v>
      </c>
      <c r="S7" s="11">
        <v>3.6</v>
      </c>
      <c r="T7" s="11">
        <v>60</v>
      </c>
      <c r="U7" s="11">
        <v>1200000</v>
      </c>
      <c r="V7" s="11"/>
      <c r="W7" s="11"/>
      <c r="X7" s="11" t="s">
        <v>54</v>
      </c>
      <c r="Y7" s="12">
        <v>44186</v>
      </c>
      <c r="Z7" s="11"/>
      <c r="AA7" s="17" t="s">
        <v>65</v>
      </c>
      <c r="AB7" s="11"/>
      <c r="AC7" s="11"/>
      <c r="AD7" s="11"/>
      <c r="AE7" s="11"/>
      <c r="AF7" s="11"/>
      <c r="AG7" s="11"/>
      <c r="AH7" s="11" t="s">
        <v>93</v>
      </c>
      <c r="AI7" s="11"/>
      <c r="AJ7" s="11"/>
      <c r="AL7" s="16" t="s">
        <v>66</v>
      </c>
      <c r="AM7">
        <f t="shared" si="0"/>
        <v>18</v>
      </c>
      <c r="AN7" t="str">
        <f t="shared" si="1"/>
        <v>NA</v>
      </c>
      <c r="AO7" t="str">
        <f t="shared" si="2"/>
        <v>NA</v>
      </c>
    </row>
    <row r="8" spans="1:41">
      <c r="A8" s="10">
        <v>241</v>
      </c>
      <c r="B8" s="11" t="s">
        <v>57</v>
      </c>
      <c r="C8" s="11" t="s">
        <v>67</v>
      </c>
      <c r="D8" s="10" t="s">
        <v>178</v>
      </c>
      <c r="E8" s="11" t="s">
        <v>75</v>
      </c>
      <c r="F8" s="10" t="s">
        <v>44</v>
      </c>
      <c r="G8" s="12">
        <v>44175</v>
      </c>
      <c r="H8" s="11" t="s">
        <v>94</v>
      </c>
      <c r="I8" s="11" t="s">
        <v>95</v>
      </c>
      <c r="J8" s="11" t="s">
        <v>47</v>
      </c>
      <c r="K8" s="11" t="s">
        <v>48</v>
      </c>
      <c r="L8" s="11">
        <v>28.459499999999998</v>
      </c>
      <c r="M8" s="11">
        <v>77.026600000000002</v>
      </c>
      <c r="N8" s="11" t="s">
        <v>96</v>
      </c>
      <c r="O8" s="11" t="s">
        <v>50</v>
      </c>
      <c r="P8" s="11" t="s">
        <v>97</v>
      </c>
      <c r="Q8" s="11">
        <v>8384901353</v>
      </c>
      <c r="R8" s="18" t="s">
        <v>98</v>
      </c>
      <c r="S8" s="11">
        <v>5.5</v>
      </c>
      <c r="T8" s="11">
        <v>30</v>
      </c>
      <c r="U8" s="11">
        <v>1400000</v>
      </c>
      <c r="V8" s="11"/>
      <c r="W8" s="11"/>
      <c r="X8" s="11" t="s">
        <v>54</v>
      </c>
      <c r="Y8" s="12">
        <v>44210</v>
      </c>
      <c r="Z8" s="11"/>
      <c r="AA8" s="17" t="s">
        <v>65</v>
      </c>
      <c r="AB8" s="11"/>
      <c r="AC8" s="11"/>
      <c r="AD8" s="11"/>
      <c r="AE8" s="11"/>
      <c r="AF8" s="11"/>
      <c r="AG8" s="11"/>
      <c r="AH8" s="11" t="s">
        <v>99</v>
      </c>
      <c r="AI8" s="11"/>
      <c r="AJ8" s="11"/>
      <c r="AL8" s="16" t="s">
        <v>66</v>
      </c>
      <c r="AM8">
        <f t="shared" si="0"/>
        <v>35</v>
      </c>
      <c r="AN8" t="str">
        <f t="shared" si="1"/>
        <v>NA</v>
      </c>
      <c r="AO8" t="str">
        <f t="shared" si="2"/>
        <v>NA</v>
      </c>
    </row>
    <row r="9" spans="1:41">
      <c r="A9" s="10">
        <v>246</v>
      </c>
      <c r="B9" s="11" t="s">
        <v>57</v>
      </c>
      <c r="C9" s="11" t="s">
        <v>67</v>
      </c>
      <c r="D9" s="10" t="s">
        <v>178</v>
      </c>
      <c r="E9" s="11" t="s">
        <v>75</v>
      </c>
      <c r="F9" s="10" t="s">
        <v>44</v>
      </c>
      <c r="G9" s="12">
        <v>44180</v>
      </c>
      <c r="H9" s="11" t="s">
        <v>100</v>
      </c>
      <c r="I9" s="11" t="s">
        <v>101</v>
      </c>
      <c r="J9" s="11" t="s">
        <v>47</v>
      </c>
      <c r="K9" s="11" t="s">
        <v>48</v>
      </c>
      <c r="L9" s="11">
        <v>28.459499999999998</v>
      </c>
      <c r="M9" s="11">
        <v>77.026600000000002</v>
      </c>
      <c r="N9" s="11" t="s">
        <v>102</v>
      </c>
      <c r="O9" s="11" t="s">
        <v>50</v>
      </c>
      <c r="P9" s="11" t="s">
        <v>103</v>
      </c>
      <c r="Q9" s="11">
        <v>9780729432</v>
      </c>
      <c r="R9" s="18" t="s">
        <v>104</v>
      </c>
      <c r="S9" s="11">
        <v>4</v>
      </c>
      <c r="T9" s="11">
        <v>60</v>
      </c>
      <c r="U9" s="11">
        <v>1400000</v>
      </c>
      <c r="V9" s="11">
        <v>1490000</v>
      </c>
      <c r="W9" s="11">
        <v>104300</v>
      </c>
      <c r="X9" s="11" t="s">
        <v>54</v>
      </c>
      <c r="Y9" s="12">
        <v>44211</v>
      </c>
      <c r="Z9" s="12">
        <v>44225</v>
      </c>
      <c r="AA9" s="14" t="s">
        <v>55</v>
      </c>
      <c r="AB9" s="12">
        <v>44226</v>
      </c>
      <c r="AC9" s="12">
        <v>44231</v>
      </c>
      <c r="AD9" s="11"/>
      <c r="AE9" s="12">
        <v>44231</v>
      </c>
      <c r="AF9" s="11" t="s">
        <v>105</v>
      </c>
      <c r="AG9" s="12">
        <v>44281</v>
      </c>
      <c r="AH9" s="11" t="s">
        <v>106</v>
      </c>
      <c r="AI9" s="11"/>
      <c r="AJ9" s="15">
        <v>44285</v>
      </c>
      <c r="AK9" t="s">
        <v>56</v>
      </c>
      <c r="AL9" s="16">
        <f t="shared" si="3"/>
        <v>44285</v>
      </c>
      <c r="AM9">
        <f t="shared" si="0"/>
        <v>31</v>
      </c>
      <c r="AN9">
        <f t="shared" si="1"/>
        <v>14</v>
      </c>
      <c r="AO9">
        <f t="shared" si="2"/>
        <v>60</v>
      </c>
    </row>
    <row r="10" spans="1:41">
      <c r="A10" s="10">
        <v>270</v>
      </c>
      <c r="B10" s="11" t="s">
        <v>107</v>
      </c>
      <c r="C10" s="11" t="s">
        <v>107</v>
      </c>
      <c r="D10" s="10" t="s">
        <v>178</v>
      </c>
      <c r="E10" s="11" t="s">
        <v>68</v>
      </c>
      <c r="F10" s="10" t="s">
        <v>44</v>
      </c>
      <c r="G10" s="12">
        <v>44178</v>
      </c>
      <c r="H10" s="11" t="s">
        <v>108</v>
      </c>
      <c r="I10" s="11" t="s">
        <v>109</v>
      </c>
      <c r="J10" s="11" t="s">
        <v>47</v>
      </c>
      <c r="K10" s="11" t="s">
        <v>48</v>
      </c>
      <c r="L10" s="11">
        <v>28.459499999999998</v>
      </c>
      <c r="M10" s="11">
        <v>77.026600000000002</v>
      </c>
      <c r="N10" s="11" t="s">
        <v>110</v>
      </c>
      <c r="O10" s="11" t="s">
        <v>50</v>
      </c>
      <c r="P10" s="11" t="s">
        <v>111</v>
      </c>
      <c r="Q10" s="11">
        <v>9999510030</v>
      </c>
      <c r="R10" s="18" t="s">
        <v>112</v>
      </c>
      <c r="S10" s="11">
        <v>3.5</v>
      </c>
      <c r="T10" s="11">
        <v>90</v>
      </c>
      <c r="U10" s="11">
        <v>1370000</v>
      </c>
      <c r="V10" s="11">
        <v>1728000</v>
      </c>
      <c r="W10" s="11">
        <v>120960</v>
      </c>
      <c r="X10" s="11" t="s">
        <v>54</v>
      </c>
      <c r="Y10" s="12">
        <v>44229</v>
      </c>
      <c r="Z10" s="12">
        <v>44230</v>
      </c>
      <c r="AA10" s="14" t="s">
        <v>55</v>
      </c>
      <c r="AB10" s="12">
        <v>44230</v>
      </c>
      <c r="AC10" s="12">
        <v>44231</v>
      </c>
      <c r="AD10" s="11"/>
      <c r="AE10" s="12">
        <v>44231</v>
      </c>
      <c r="AF10" s="11" t="s">
        <v>105</v>
      </c>
      <c r="AG10" s="12">
        <v>44265</v>
      </c>
      <c r="AH10" s="11" t="s">
        <v>113</v>
      </c>
      <c r="AI10" s="11"/>
      <c r="AJ10" s="15">
        <v>44270</v>
      </c>
      <c r="AK10" t="s">
        <v>56</v>
      </c>
      <c r="AL10" s="16">
        <f t="shared" si="3"/>
        <v>44270</v>
      </c>
      <c r="AM10">
        <f t="shared" si="0"/>
        <v>51</v>
      </c>
      <c r="AN10">
        <f t="shared" si="1"/>
        <v>1</v>
      </c>
      <c r="AO10">
        <f t="shared" si="2"/>
        <v>40</v>
      </c>
    </row>
    <row r="11" spans="1:41">
      <c r="A11" s="10">
        <v>271</v>
      </c>
      <c r="B11" s="11" t="s">
        <v>107</v>
      </c>
      <c r="C11" s="11" t="s">
        <v>107</v>
      </c>
      <c r="D11" s="10" t="s">
        <v>178</v>
      </c>
      <c r="E11" s="11" t="s">
        <v>68</v>
      </c>
      <c r="F11" s="10" t="s">
        <v>44</v>
      </c>
      <c r="G11" s="12">
        <v>44182</v>
      </c>
      <c r="H11" s="11" t="s">
        <v>114</v>
      </c>
      <c r="J11" s="11" t="s">
        <v>47</v>
      </c>
      <c r="K11" s="11" t="s">
        <v>48</v>
      </c>
      <c r="L11" s="11">
        <v>28.459499999999998</v>
      </c>
      <c r="M11" s="11">
        <v>77.026600000000002</v>
      </c>
      <c r="N11" s="11" t="s">
        <v>115</v>
      </c>
      <c r="O11" s="11" t="s">
        <v>72</v>
      </c>
      <c r="P11" s="11" t="s">
        <v>116</v>
      </c>
      <c r="Q11" s="11">
        <v>9971306171</v>
      </c>
      <c r="R11" s="18" t="s">
        <v>117</v>
      </c>
      <c r="S11" s="11">
        <v>2.9</v>
      </c>
      <c r="T11" s="11">
        <v>60</v>
      </c>
      <c r="U11" s="11">
        <v>1140000</v>
      </c>
      <c r="V11" s="11"/>
      <c r="W11" s="11"/>
      <c r="X11" s="11" t="s">
        <v>54</v>
      </c>
      <c r="Y11" s="12">
        <v>44229</v>
      </c>
      <c r="Z11" s="11"/>
      <c r="AA11" s="17" t="s">
        <v>65</v>
      </c>
      <c r="AB11" s="11"/>
      <c r="AC11" s="11"/>
      <c r="AD11" s="11"/>
      <c r="AE11" s="11"/>
      <c r="AF11" s="11"/>
      <c r="AG11" s="11"/>
      <c r="AH11" s="11" t="s">
        <v>93</v>
      </c>
      <c r="AI11" s="11"/>
      <c r="AJ11" s="11"/>
      <c r="AL11" s="16" t="s">
        <v>66</v>
      </c>
      <c r="AM11">
        <f t="shared" si="0"/>
        <v>47</v>
      </c>
      <c r="AN11" t="str">
        <f t="shared" si="1"/>
        <v>NA</v>
      </c>
      <c r="AO11" t="str">
        <f t="shared" si="2"/>
        <v>NA</v>
      </c>
    </row>
    <row r="12" spans="1:41">
      <c r="A12" s="10">
        <v>273</v>
      </c>
      <c r="B12" s="11" t="s">
        <v>118</v>
      </c>
      <c r="C12" s="11" t="s">
        <v>118</v>
      </c>
      <c r="D12" s="10" t="s">
        <v>178</v>
      </c>
      <c r="E12" s="11" t="s">
        <v>119</v>
      </c>
      <c r="F12" s="10" t="s">
        <v>44</v>
      </c>
      <c r="G12" s="12">
        <v>44228</v>
      </c>
      <c r="J12" s="11" t="s">
        <v>120</v>
      </c>
      <c r="K12" s="11" t="s">
        <v>48</v>
      </c>
      <c r="L12" s="11">
        <v>28.459499999999998</v>
      </c>
      <c r="M12" s="11">
        <v>77.026600000000002</v>
      </c>
      <c r="N12" s="11" t="s">
        <v>121</v>
      </c>
      <c r="O12" s="11" t="s">
        <v>50</v>
      </c>
      <c r="P12" s="11" t="s">
        <v>122</v>
      </c>
      <c r="Q12" s="11">
        <v>9817762556</v>
      </c>
      <c r="R12" s="18" t="s">
        <v>123</v>
      </c>
      <c r="S12" s="11">
        <v>5</v>
      </c>
      <c r="T12" s="11">
        <v>60</v>
      </c>
      <c r="U12" s="11">
        <v>470000</v>
      </c>
      <c r="V12" s="11">
        <v>550000</v>
      </c>
      <c r="W12" s="11">
        <v>38500</v>
      </c>
      <c r="X12" s="11" t="s">
        <v>54</v>
      </c>
      <c r="Y12" s="12">
        <v>44230</v>
      </c>
      <c r="Z12" s="12">
        <v>44235</v>
      </c>
      <c r="AA12" s="14" t="s">
        <v>55</v>
      </c>
      <c r="AB12" s="12">
        <v>44236</v>
      </c>
      <c r="AC12" s="11" t="s">
        <v>124</v>
      </c>
      <c r="AD12" s="11"/>
      <c r="AE12" s="11"/>
      <c r="AF12" s="11"/>
      <c r="AG12" s="11"/>
      <c r="AH12" s="11" t="s">
        <v>125</v>
      </c>
      <c r="AI12" s="11"/>
      <c r="AJ12" s="15">
        <v>44298</v>
      </c>
      <c r="AK12" t="s">
        <v>56</v>
      </c>
      <c r="AL12" s="16">
        <f t="shared" si="3"/>
        <v>44298</v>
      </c>
      <c r="AM12">
        <f t="shared" si="0"/>
        <v>2</v>
      </c>
      <c r="AN12">
        <f t="shared" si="1"/>
        <v>5</v>
      </c>
      <c r="AO12">
        <f t="shared" si="2"/>
        <v>63</v>
      </c>
    </row>
    <row r="13" spans="1:41">
      <c r="A13" s="10">
        <v>274</v>
      </c>
      <c r="B13" s="11" t="s">
        <v>118</v>
      </c>
      <c r="C13" s="11" t="s">
        <v>118</v>
      </c>
      <c r="D13" s="10" t="s">
        <v>178</v>
      </c>
      <c r="E13" s="11" t="s">
        <v>119</v>
      </c>
      <c r="F13" s="10" t="s">
        <v>44</v>
      </c>
      <c r="G13" s="12">
        <v>44228</v>
      </c>
      <c r="J13" s="11" t="s">
        <v>120</v>
      </c>
      <c r="K13" s="11" t="s">
        <v>48</v>
      </c>
      <c r="L13" s="11">
        <v>28.459499999999998</v>
      </c>
      <c r="M13" s="11">
        <v>77.026600000000002</v>
      </c>
      <c r="N13" s="11" t="s">
        <v>126</v>
      </c>
      <c r="O13" s="11" t="s">
        <v>50</v>
      </c>
      <c r="P13" s="11" t="s">
        <v>122</v>
      </c>
      <c r="Q13" s="11">
        <v>9671346222</v>
      </c>
      <c r="R13" s="18" t="s">
        <v>127</v>
      </c>
      <c r="S13" s="11">
        <v>5</v>
      </c>
      <c r="T13" s="11">
        <v>30</v>
      </c>
      <c r="U13" s="11">
        <v>380000</v>
      </c>
      <c r="V13" s="11">
        <v>520000</v>
      </c>
      <c r="W13" s="11">
        <v>36400</v>
      </c>
      <c r="X13" s="11" t="s">
        <v>54</v>
      </c>
      <c r="Y13" s="12">
        <v>44230</v>
      </c>
      <c r="Z13" s="12">
        <v>44235</v>
      </c>
      <c r="AA13" s="14" t="s">
        <v>55</v>
      </c>
      <c r="AB13" s="12">
        <v>44235</v>
      </c>
      <c r="AC13" s="12">
        <v>44235</v>
      </c>
      <c r="AD13" s="11"/>
      <c r="AE13" s="11"/>
      <c r="AF13" s="11" t="s">
        <v>128</v>
      </c>
      <c r="AG13" s="12">
        <v>44255</v>
      </c>
      <c r="AH13" s="11" t="s">
        <v>129</v>
      </c>
      <c r="AI13" s="19"/>
      <c r="AJ13" s="15">
        <v>44256</v>
      </c>
      <c r="AK13" t="s">
        <v>65</v>
      </c>
      <c r="AL13" s="16" t="s">
        <v>66</v>
      </c>
      <c r="AM13">
        <f t="shared" si="0"/>
        <v>2</v>
      </c>
      <c r="AN13">
        <f t="shared" si="1"/>
        <v>5</v>
      </c>
      <c r="AO13" t="str">
        <f t="shared" si="2"/>
        <v>NA</v>
      </c>
    </row>
    <row r="14" spans="1:41">
      <c r="A14" s="10">
        <v>294</v>
      </c>
      <c r="B14" s="11" t="s">
        <v>107</v>
      </c>
      <c r="C14" s="11" t="s">
        <v>118</v>
      </c>
      <c r="D14" s="10" t="s">
        <v>178</v>
      </c>
      <c r="E14" s="11" t="s">
        <v>130</v>
      </c>
      <c r="F14" s="10" t="s">
        <v>44</v>
      </c>
      <c r="G14" s="12">
        <v>44223</v>
      </c>
      <c r="J14" s="11" t="s">
        <v>120</v>
      </c>
      <c r="K14" s="11" t="s">
        <v>131</v>
      </c>
      <c r="L14" s="11">
        <v>28.459499999999998</v>
      </c>
      <c r="M14" s="11">
        <v>77.026600000000002</v>
      </c>
      <c r="N14" s="11" t="s">
        <v>132</v>
      </c>
      <c r="O14" s="11" t="s">
        <v>50</v>
      </c>
      <c r="P14" s="11" t="s">
        <v>133</v>
      </c>
      <c r="Q14" s="11">
        <v>8756700170</v>
      </c>
      <c r="R14" s="18" t="s">
        <v>134</v>
      </c>
      <c r="S14" s="11">
        <v>7</v>
      </c>
      <c r="T14" s="11">
        <v>60</v>
      </c>
      <c r="U14" s="11">
        <v>1075000</v>
      </c>
      <c r="V14" s="11">
        <v>1860000</v>
      </c>
      <c r="W14" s="11">
        <v>130200</v>
      </c>
      <c r="X14" s="11" t="s">
        <v>135</v>
      </c>
      <c r="Y14" s="12">
        <v>44238</v>
      </c>
      <c r="Z14" s="12">
        <v>44256</v>
      </c>
      <c r="AA14" s="14" t="s">
        <v>55</v>
      </c>
      <c r="AB14" s="11"/>
      <c r="AC14" s="11"/>
      <c r="AD14" s="11"/>
      <c r="AE14" s="11"/>
      <c r="AF14" s="11"/>
      <c r="AG14" s="11"/>
      <c r="AH14" s="11" t="s">
        <v>136</v>
      </c>
      <c r="AI14" s="11"/>
      <c r="AJ14" s="15">
        <v>44309</v>
      </c>
      <c r="AK14" t="s">
        <v>56</v>
      </c>
      <c r="AL14" s="16">
        <f t="shared" si="3"/>
        <v>44309</v>
      </c>
      <c r="AM14">
        <f t="shared" si="0"/>
        <v>15</v>
      </c>
      <c r="AN14">
        <f t="shared" si="1"/>
        <v>18</v>
      </c>
      <c r="AO14">
        <f t="shared" si="2"/>
        <v>53</v>
      </c>
    </row>
    <row r="15" spans="1:41">
      <c r="A15" s="10">
        <v>308</v>
      </c>
      <c r="B15" s="11" t="s">
        <v>118</v>
      </c>
      <c r="C15" s="11" t="s">
        <v>118</v>
      </c>
      <c r="D15" s="10" t="s">
        <v>178</v>
      </c>
      <c r="E15" s="11" t="s">
        <v>130</v>
      </c>
      <c r="F15" s="10" t="s">
        <v>44</v>
      </c>
      <c r="G15" s="12">
        <v>44232</v>
      </c>
      <c r="J15" s="11" t="s">
        <v>120</v>
      </c>
      <c r="K15" s="11" t="s">
        <v>48</v>
      </c>
      <c r="L15" s="11">
        <v>28.459499999999998</v>
      </c>
      <c r="M15" s="11">
        <v>77.026600000000002</v>
      </c>
      <c r="N15" s="11" t="s">
        <v>137</v>
      </c>
      <c r="O15" s="11" t="s">
        <v>50</v>
      </c>
      <c r="P15" s="11" t="s">
        <v>63</v>
      </c>
      <c r="Q15" s="11">
        <v>7065595280</v>
      </c>
      <c r="R15" s="18" t="s">
        <v>138</v>
      </c>
      <c r="S15" s="11">
        <v>7.3</v>
      </c>
      <c r="T15" s="11">
        <v>60</v>
      </c>
      <c r="U15" s="11">
        <v>572000</v>
      </c>
      <c r="V15" s="11"/>
      <c r="W15" s="11"/>
      <c r="X15" s="11" t="s">
        <v>54</v>
      </c>
      <c r="Y15" s="12">
        <v>44248</v>
      </c>
      <c r="Z15" s="11"/>
      <c r="AA15" s="17" t="s">
        <v>65</v>
      </c>
      <c r="AB15" s="11"/>
      <c r="AC15" s="11"/>
      <c r="AD15" s="11"/>
      <c r="AE15" s="11"/>
      <c r="AF15" s="11"/>
      <c r="AG15" s="11"/>
      <c r="AH15" s="11"/>
      <c r="AI15" s="11"/>
      <c r="AJ15" s="11"/>
      <c r="AL15" s="16" t="s">
        <v>66</v>
      </c>
      <c r="AM15">
        <f t="shared" si="0"/>
        <v>16</v>
      </c>
      <c r="AN15" t="str">
        <f t="shared" si="1"/>
        <v>NA</v>
      </c>
      <c r="AO15" t="str">
        <f t="shared" si="2"/>
        <v>NA</v>
      </c>
    </row>
    <row r="16" spans="1:41">
      <c r="A16" s="10">
        <v>317</v>
      </c>
      <c r="B16" s="11" t="s">
        <v>67</v>
      </c>
      <c r="C16" s="11" t="s">
        <v>67</v>
      </c>
      <c r="D16" s="10" t="s">
        <v>178</v>
      </c>
      <c r="E16" s="11" t="s">
        <v>68</v>
      </c>
      <c r="F16" s="10" t="s">
        <v>44</v>
      </c>
      <c r="G16" s="12">
        <v>44224</v>
      </c>
      <c r="J16" s="10" t="s">
        <v>47</v>
      </c>
      <c r="K16" s="11" t="s">
        <v>48</v>
      </c>
      <c r="L16" s="11">
        <v>28.459499999999998</v>
      </c>
      <c r="M16" s="11">
        <v>77.026600000000002</v>
      </c>
      <c r="N16" s="11" t="s">
        <v>139</v>
      </c>
      <c r="O16" s="11" t="s">
        <v>72</v>
      </c>
      <c r="P16" s="11" t="s">
        <v>140</v>
      </c>
      <c r="Q16" s="11">
        <v>9868544896</v>
      </c>
      <c r="R16" s="18" t="s">
        <v>141</v>
      </c>
      <c r="S16" s="11">
        <v>8</v>
      </c>
      <c r="T16" s="11">
        <v>60</v>
      </c>
      <c r="U16" s="11">
        <v>1200000</v>
      </c>
      <c r="V16" s="11">
        <v>1675000</v>
      </c>
      <c r="W16" s="11">
        <v>117250</v>
      </c>
      <c r="X16" s="11" t="s">
        <v>54</v>
      </c>
      <c r="Y16" s="12">
        <v>44251</v>
      </c>
      <c r="Z16" s="12">
        <v>44257</v>
      </c>
      <c r="AA16" s="14" t="s">
        <v>55</v>
      </c>
      <c r="AB16" s="12">
        <v>44257</v>
      </c>
      <c r="AC16" s="12">
        <v>44257</v>
      </c>
      <c r="AD16" s="11" t="s">
        <v>105</v>
      </c>
      <c r="AE16" s="12">
        <v>44257</v>
      </c>
      <c r="AF16" s="12">
        <v>44264</v>
      </c>
      <c r="AG16" s="12">
        <v>44316</v>
      </c>
      <c r="AH16" s="11" t="s">
        <v>142</v>
      </c>
      <c r="AI16" s="11" t="s">
        <v>143</v>
      </c>
      <c r="AJ16" s="15">
        <v>44319</v>
      </c>
      <c r="AK16" t="s">
        <v>56</v>
      </c>
      <c r="AL16" s="16">
        <f t="shared" si="3"/>
        <v>44319</v>
      </c>
      <c r="AM16">
        <f t="shared" si="0"/>
        <v>27</v>
      </c>
      <c r="AN16">
        <f t="shared" si="1"/>
        <v>6</v>
      </c>
      <c r="AO16">
        <f t="shared" si="2"/>
        <v>62</v>
      </c>
    </row>
    <row r="17" spans="1:41">
      <c r="A17" s="10">
        <v>325</v>
      </c>
      <c r="B17" s="11" t="s">
        <v>144</v>
      </c>
      <c r="C17" s="11" t="s">
        <v>67</v>
      </c>
      <c r="D17" s="10" t="s">
        <v>178</v>
      </c>
      <c r="E17" s="11" t="s">
        <v>68</v>
      </c>
      <c r="F17" s="10" t="s">
        <v>44</v>
      </c>
      <c r="G17" s="12">
        <v>44236</v>
      </c>
      <c r="J17" s="11" t="s">
        <v>47</v>
      </c>
      <c r="K17" s="11" t="s">
        <v>48</v>
      </c>
      <c r="L17" s="11">
        <v>28.459499999999998</v>
      </c>
      <c r="M17" s="11">
        <v>77.026600000000002</v>
      </c>
      <c r="N17" s="11" t="s">
        <v>145</v>
      </c>
      <c r="O17" s="11" t="s">
        <v>72</v>
      </c>
      <c r="P17" s="11" t="s">
        <v>146</v>
      </c>
      <c r="Q17" s="11">
        <v>9910747777</v>
      </c>
      <c r="R17" s="18" t="s">
        <v>147</v>
      </c>
      <c r="S17" s="11">
        <v>6</v>
      </c>
      <c r="T17" s="11">
        <v>60</v>
      </c>
      <c r="U17" s="11">
        <v>1375000</v>
      </c>
      <c r="V17" s="11">
        <v>1713000</v>
      </c>
      <c r="W17" s="11">
        <v>119910</v>
      </c>
      <c r="X17" s="11" t="s">
        <v>54</v>
      </c>
      <c r="Y17" s="12">
        <v>44258</v>
      </c>
      <c r="Z17" s="12">
        <v>44265</v>
      </c>
      <c r="AA17" s="14" t="s">
        <v>55</v>
      </c>
      <c r="AB17" s="12">
        <v>44265</v>
      </c>
      <c r="AC17" s="12">
        <v>44265</v>
      </c>
      <c r="AD17" s="11" t="s">
        <v>148</v>
      </c>
      <c r="AE17" s="12">
        <v>44265</v>
      </c>
      <c r="AF17" s="12">
        <v>44326</v>
      </c>
      <c r="AG17" s="12">
        <v>44320</v>
      </c>
      <c r="AH17" s="11" t="s">
        <v>149</v>
      </c>
      <c r="AI17" s="11"/>
      <c r="AJ17" s="15">
        <v>44333</v>
      </c>
      <c r="AK17" t="s">
        <v>65</v>
      </c>
      <c r="AL17" s="16" t="s">
        <v>66</v>
      </c>
      <c r="AM17">
        <f t="shared" si="0"/>
        <v>22</v>
      </c>
      <c r="AN17">
        <f t="shared" si="1"/>
        <v>7</v>
      </c>
      <c r="AO17" t="str">
        <f t="shared" si="2"/>
        <v>NA</v>
      </c>
    </row>
    <row r="18" spans="1:41">
      <c r="A18" s="10">
        <v>330</v>
      </c>
      <c r="B18" s="11" t="s">
        <v>67</v>
      </c>
      <c r="C18" s="11" t="s">
        <v>67</v>
      </c>
      <c r="D18" s="10" t="s">
        <v>178</v>
      </c>
      <c r="E18" s="11" t="s">
        <v>68</v>
      </c>
      <c r="F18" s="11" t="s">
        <v>44</v>
      </c>
      <c r="G18" s="12">
        <v>44238</v>
      </c>
      <c r="J18" s="11" t="s">
        <v>47</v>
      </c>
      <c r="K18" s="11" t="s">
        <v>48</v>
      </c>
      <c r="L18" s="11">
        <v>28.459499999999998</v>
      </c>
      <c r="M18" s="11">
        <v>77.026600000000002</v>
      </c>
      <c r="N18" s="11" t="s">
        <v>150</v>
      </c>
      <c r="O18" s="11" t="s">
        <v>72</v>
      </c>
      <c r="P18" s="11" t="s">
        <v>122</v>
      </c>
      <c r="Q18" s="11">
        <v>9560065007</v>
      </c>
      <c r="R18" s="18" t="s">
        <v>151</v>
      </c>
      <c r="S18" s="11">
        <v>5</v>
      </c>
      <c r="T18" s="11">
        <v>30</v>
      </c>
      <c r="U18" s="11">
        <v>1050000</v>
      </c>
      <c r="V18" s="11">
        <v>1235000</v>
      </c>
      <c r="W18" s="11">
        <v>86450</v>
      </c>
      <c r="X18" s="11" t="s">
        <v>54</v>
      </c>
      <c r="Y18" s="12">
        <v>44260</v>
      </c>
      <c r="Z18" s="12">
        <v>44274</v>
      </c>
      <c r="AA18" s="14" t="s">
        <v>55</v>
      </c>
      <c r="AB18" s="12">
        <v>44274</v>
      </c>
      <c r="AC18" s="12">
        <v>44253</v>
      </c>
      <c r="AD18" s="11"/>
      <c r="AE18" s="12">
        <v>44253</v>
      </c>
      <c r="AF18" s="12">
        <v>44266</v>
      </c>
      <c r="AG18" s="12">
        <v>44312</v>
      </c>
      <c r="AH18" s="11"/>
      <c r="AI18" s="11"/>
      <c r="AJ18" s="15">
        <v>44314</v>
      </c>
      <c r="AK18" t="s">
        <v>56</v>
      </c>
      <c r="AL18" s="16">
        <f t="shared" si="3"/>
        <v>44314</v>
      </c>
      <c r="AM18">
        <f t="shared" si="0"/>
        <v>22</v>
      </c>
      <c r="AN18">
        <f t="shared" si="1"/>
        <v>14</v>
      </c>
      <c r="AO18">
        <f t="shared" si="2"/>
        <v>40</v>
      </c>
    </row>
    <row r="19" spans="1:41">
      <c r="A19" s="10">
        <v>369</v>
      </c>
      <c r="B19" s="11" t="s">
        <v>152</v>
      </c>
      <c r="C19" s="11" t="s">
        <v>67</v>
      </c>
      <c r="D19" s="10" t="s">
        <v>178</v>
      </c>
      <c r="E19" s="11" t="s">
        <v>68</v>
      </c>
      <c r="F19" s="10" t="s">
        <v>44</v>
      </c>
      <c r="G19" s="12">
        <v>44244</v>
      </c>
      <c r="J19" s="11" t="s">
        <v>47</v>
      </c>
      <c r="K19" s="11" t="s">
        <v>48</v>
      </c>
      <c r="L19" s="11">
        <v>28.459499999999998</v>
      </c>
      <c r="M19" s="11">
        <v>77.026600000000002</v>
      </c>
      <c r="N19" s="11" t="s">
        <v>153</v>
      </c>
      <c r="O19" s="11" t="s">
        <v>50</v>
      </c>
      <c r="P19" s="11" t="s">
        <v>154</v>
      </c>
      <c r="Q19" s="11">
        <v>8826292914</v>
      </c>
      <c r="R19" s="18" t="s">
        <v>155</v>
      </c>
      <c r="S19" s="11">
        <v>6</v>
      </c>
      <c r="T19" s="11">
        <v>30</v>
      </c>
      <c r="U19" s="11">
        <v>1250000</v>
      </c>
      <c r="V19" s="11">
        <v>1538600</v>
      </c>
      <c r="W19" s="11">
        <v>107702</v>
      </c>
      <c r="X19" s="11" t="s">
        <v>135</v>
      </c>
      <c r="Y19" s="12">
        <v>44272</v>
      </c>
      <c r="Z19" s="12">
        <v>44287</v>
      </c>
      <c r="AA19" s="14" t="s">
        <v>55</v>
      </c>
      <c r="AB19" s="12">
        <v>44287</v>
      </c>
      <c r="AC19" s="12">
        <v>44287</v>
      </c>
      <c r="AD19" s="11"/>
      <c r="AE19" s="12">
        <v>44287</v>
      </c>
      <c r="AF19" s="12">
        <v>44300</v>
      </c>
      <c r="AG19" s="12">
        <v>44329</v>
      </c>
      <c r="AH19" s="11"/>
      <c r="AI19" s="11"/>
      <c r="AJ19" s="15">
        <v>44333</v>
      </c>
      <c r="AK19" t="s">
        <v>56</v>
      </c>
      <c r="AL19" s="16">
        <f t="shared" si="3"/>
        <v>44333</v>
      </c>
      <c r="AM19">
        <f t="shared" si="0"/>
        <v>28</v>
      </c>
      <c r="AN19">
        <f t="shared" si="1"/>
        <v>15</v>
      </c>
      <c r="AO19">
        <f t="shared" si="2"/>
        <v>46</v>
      </c>
    </row>
    <row r="20" spans="1:41">
      <c r="A20" s="10">
        <v>372</v>
      </c>
      <c r="B20" s="11" t="s">
        <v>57</v>
      </c>
      <c r="C20" s="11" t="s">
        <v>67</v>
      </c>
      <c r="D20" s="10" t="s">
        <v>178</v>
      </c>
      <c r="E20" s="11" t="s">
        <v>75</v>
      </c>
      <c r="F20" s="10" t="s">
        <v>44</v>
      </c>
      <c r="G20" s="12">
        <v>44194</v>
      </c>
      <c r="J20" s="11" t="s">
        <v>47</v>
      </c>
      <c r="K20" s="11" t="s">
        <v>48</v>
      </c>
      <c r="L20" s="11">
        <v>28.459499999999998</v>
      </c>
      <c r="M20" s="11">
        <v>77.026600000000002</v>
      </c>
      <c r="N20" s="11" t="s">
        <v>156</v>
      </c>
      <c r="O20" s="11" t="s">
        <v>72</v>
      </c>
      <c r="P20" s="11" t="s">
        <v>157</v>
      </c>
      <c r="Q20" s="11">
        <v>8239504475</v>
      </c>
      <c r="R20" s="18" t="s">
        <v>158</v>
      </c>
      <c r="S20" s="11">
        <v>4</v>
      </c>
      <c r="T20" s="11">
        <v>90</v>
      </c>
      <c r="U20" s="11">
        <v>1300000</v>
      </c>
      <c r="V20" s="11">
        <v>1600000</v>
      </c>
      <c r="W20" s="11">
        <v>112000</v>
      </c>
      <c r="X20" s="11" t="s">
        <v>135</v>
      </c>
      <c r="Y20" s="12">
        <v>44272</v>
      </c>
      <c r="Z20" s="12">
        <v>44277</v>
      </c>
      <c r="AA20" s="14" t="s">
        <v>55</v>
      </c>
      <c r="AB20" s="12">
        <v>44277</v>
      </c>
      <c r="AC20" s="12">
        <v>44278</v>
      </c>
      <c r="AD20" s="11" t="s">
        <v>105</v>
      </c>
      <c r="AE20" s="12">
        <v>44278</v>
      </c>
      <c r="AF20" s="11"/>
      <c r="AG20" s="12">
        <v>44368</v>
      </c>
      <c r="AH20" s="11" t="s">
        <v>159</v>
      </c>
      <c r="AI20" s="11"/>
      <c r="AJ20" s="15">
        <v>44369</v>
      </c>
      <c r="AK20" t="s">
        <v>160</v>
      </c>
      <c r="AL20" s="16" t="str">
        <f>IF(AK20="Negative Conversion","NA",(IF(AK20="Pending Conversion","NA",(IF(AK20="Positive Conversion", AJ20)))))</f>
        <v>NA</v>
      </c>
      <c r="AM20">
        <f t="shared" si="0"/>
        <v>78</v>
      </c>
      <c r="AN20">
        <f t="shared" si="1"/>
        <v>5</v>
      </c>
      <c r="AO20" t="str">
        <f t="shared" si="2"/>
        <v>NA</v>
      </c>
    </row>
    <row r="21" spans="1:41">
      <c r="A21" s="10">
        <v>386</v>
      </c>
      <c r="B21" s="11" t="s">
        <v>144</v>
      </c>
      <c r="C21" s="11" t="s">
        <v>67</v>
      </c>
      <c r="D21" s="10" t="s">
        <v>178</v>
      </c>
      <c r="E21" s="11" t="s">
        <v>68</v>
      </c>
      <c r="F21" s="11" t="s">
        <v>44</v>
      </c>
      <c r="G21" s="12">
        <v>44251</v>
      </c>
      <c r="J21" s="10" t="s">
        <v>47</v>
      </c>
      <c r="K21" s="11" t="s">
        <v>48</v>
      </c>
      <c r="L21" s="11">
        <v>28.459499999999998</v>
      </c>
      <c r="M21" s="11">
        <v>77.026600000000002</v>
      </c>
      <c r="N21" s="11" t="s">
        <v>161</v>
      </c>
      <c r="O21" s="11" t="s">
        <v>72</v>
      </c>
      <c r="P21" s="11" t="s">
        <v>162</v>
      </c>
      <c r="Q21" s="11">
        <v>8527939153</v>
      </c>
      <c r="R21" s="18" t="s">
        <v>163</v>
      </c>
      <c r="S21" s="11">
        <v>4</v>
      </c>
      <c r="T21" s="11">
        <v>90</v>
      </c>
      <c r="U21" s="11">
        <v>790000</v>
      </c>
      <c r="V21" s="11">
        <v>1000000</v>
      </c>
      <c r="W21" s="11">
        <v>70000</v>
      </c>
      <c r="X21" s="11" t="s">
        <v>54</v>
      </c>
      <c r="Y21" s="12">
        <v>44278</v>
      </c>
      <c r="Z21" s="12">
        <v>44295</v>
      </c>
      <c r="AA21" s="14" t="s">
        <v>55</v>
      </c>
      <c r="AB21" s="12">
        <v>44300</v>
      </c>
      <c r="AC21" s="12">
        <v>44300</v>
      </c>
      <c r="AD21" s="11"/>
      <c r="AE21" s="12">
        <v>44300</v>
      </c>
      <c r="AF21" s="12">
        <v>44300</v>
      </c>
      <c r="AG21" s="12">
        <v>44389</v>
      </c>
      <c r="AH21" s="11" t="s">
        <v>164</v>
      </c>
      <c r="AI21" s="11"/>
      <c r="AJ21" s="15">
        <v>44391</v>
      </c>
      <c r="AK21" t="s">
        <v>160</v>
      </c>
      <c r="AL21" s="16" t="str">
        <f>IF(AK21="Negative Conversion","NA",(IF(AK21="Pending Conversion","NA",(IF(AK21="Positive Conversion", AJ21)))))</f>
        <v>NA</v>
      </c>
      <c r="AM21">
        <f t="shared" si="0"/>
        <v>27</v>
      </c>
      <c r="AN21">
        <f t="shared" si="1"/>
        <v>17</v>
      </c>
      <c r="AO21" t="str">
        <f t="shared" si="2"/>
        <v>NA</v>
      </c>
    </row>
    <row r="22" spans="1:41">
      <c r="A22" s="10">
        <v>389</v>
      </c>
      <c r="B22" s="11" t="s">
        <v>118</v>
      </c>
      <c r="C22" s="11" t="s">
        <v>118</v>
      </c>
      <c r="D22" s="10" t="s">
        <v>178</v>
      </c>
      <c r="E22" s="11" t="s">
        <v>165</v>
      </c>
      <c r="F22" s="11" t="s">
        <v>44</v>
      </c>
      <c r="G22" s="12">
        <v>44274</v>
      </c>
      <c r="J22" s="10" t="s">
        <v>47</v>
      </c>
      <c r="K22" s="11" t="s">
        <v>48</v>
      </c>
      <c r="L22" s="11">
        <v>28.459499999999998</v>
      </c>
      <c r="M22" s="11">
        <v>77.026600000000002</v>
      </c>
      <c r="N22" s="11" t="s">
        <v>166</v>
      </c>
      <c r="O22" s="11" t="s">
        <v>50</v>
      </c>
      <c r="P22" s="11" t="s">
        <v>167</v>
      </c>
      <c r="Q22" s="11">
        <v>7827961154</v>
      </c>
      <c r="R22" s="18" t="s">
        <v>168</v>
      </c>
      <c r="S22" s="11">
        <v>8</v>
      </c>
      <c r="T22" s="11">
        <v>15</v>
      </c>
      <c r="U22" s="11">
        <v>720000</v>
      </c>
      <c r="V22" s="11">
        <v>967000</v>
      </c>
      <c r="W22" s="11">
        <v>67690</v>
      </c>
      <c r="X22" s="11" t="s">
        <v>54</v>
      </c>
      <c r="Y22" s="12">
        <v>44279</v>
      </c>
      <c r="Z22" s="12">
        <v>44298</v>
      </c>
      <c r="AA22" s="14" t="s">
        <v>55</v>
      </c>
      <c r="AB22" s="11"/>
      <c r="AC22" s="11"/>
      <c r="AD22" s="11"/>
      <c r="AE22" s="11"/>
      <c r="AF22" s="11"/>
      <c r="AG22" s="11"/>
      <c r="AH22" s="20"/>
      <c r="AI22" s="11"/>
      <c r="AJ22" s="15">
        <v>44305</v>
      </c>
      <c r="AK22" t="s">
        <v>56</v>
      </c>
      <c r="AL22" s="16">
        <f t="shared" si="3"/>
        <v>44305</v>
      </c>
      <c r="AM22">
        <f t="shared" si="0"/>
        <v>5</v>
      </c>
      <c r="AN22">
        <f t="shared" si="1"/>
        <v>19</v>
      </c>
      <c r="AO22">
        <f t="shared" si="2"/>
        <v>7</v>
      </c>
    </row>
    <row r="23" spans="1:41">
      <c r="A23" s="10">
        <v>393</v>
      </c>
      <c r="B23" s="11" t="s">
        <v>118</v>
      </c>
      <c r="C23" s="11" t="s">
        <v>118</v>
      </c>
      <c r="D23" s="10" t="s">
        <v>178</v>
      </c>
      <c r="E23" s="11" t="s">
        <v>165</v>
      </c>
      <c r="F23" s="11" t="s">
        <v>44</v>
      </c>
      <c r="G23" s="12">
        <v>44274</v>
      </c>
      <c r="J23" s="10" t="s">
        <v>47</v>
      </c>
      <c r="K23" s="11" t="s">
        <v>48</v>
      </c>
      <c r="L23" s="11">
        <v>28.459499999999998</v>
      </c>
      <c r="M23" s="11">
        <v>77.026600000000002</v>
      </c>
      <c r="N23" s="11" t="s">
        <v>169</v>
      </c>
      <c r="O23" s="11" t="s">
        <v>72</v>
      </c>
      <c r="P23" s="21" t="s">
        <v>170</v>
      </c>
      <c r="Q23" s="11">
        <v>9560955770</v>
      </c>
      <c r="R23" s="18" t="s">
        <v>171</v>
      </c>
      <c r="S23" s="11">
        <v>7</v>
      </c>
      <c r="T23" s="11">
        <v>7</v>
      </c>
      <c r="U23" s="11">
        <v>645000</v>
      </c>
      <c r="V23" s="11">
        <v>870000</v>
      </c>
      <c r="W23" s="11">
        <v>60900</v>
      </c>
      <c r="X23" s="11" t="s">
        <v>54</v>
      </c>
      <c r="Y23" s="12">
        <v>44280</v>
      </c>
      <c r="Z23" s="12">
        <v>44286</v>
      </c>
      <c r="AA23" s="14" t="s">
        <v>55</v>
      </c>
      <c r="AB23" s="12">
        <v>44286</v>
      </c>
      <c r="AC23" s="11"/>
      <c r="AD23" s="11"/>
      <c r="AE23" s="11" t="s">
        <v>66</v>
      </c>
      <c r="AF23" s="11" t="s">
        <v>66</v>
      </c>
      <c r="AG23" s="11" t="s">
        <v>66</v>
      </c>
      <c r="AH23" s="11" t="s">
        <v>172</v>
      </c>
      <c r="AI23" s="11"/>
      <c r="AJ23" s="15">
        <v>44305</v>
      </c>
      <c r="AK23" t="s">
        <v>56</v>
      </c>
      <c r="AL23" s="16">
        <f t="shared" si="3"/>
        <v>44305</v>
      </c>
      <c r="AM23">
        <f t="shared" si="0"/>
        <v>6</v>
      </c>
      <c r="AN23">
        <f t="shared" si="1"/>
        <v>6</v>
      </c>
      <c r="AO23">
        <f t="shared" si="2"/>
        <v>19</v>
      </c>
    </row>
    <row r="24" spans="1:41">
      <c r="A24" s="10">
        <v>397</v>
      </c>
      <c r="B24" s="11" t="s">
        <v>118</v>
      </c>
      <c r="C24" s="11" t="s">
        <v>118</v>
      </c>
      <c r="D24" s="10" t="s">
        <v>178</v>
      </c>
      <c r="E24" s="11" t="s">
        <v>165</v>
      </c>
      <c r="F24" s="11" t="s">
        <v>44</v>
      </c>
      <c r="G24" s="12">
        <v>44274</v>
      </c>
      <c r="J24" s="10" t="s">
        <v>47</v>
      </c>
      <c r="K24" s="11" t="s">
        <v>48</v>
      </c>
      <c r="L24" s="11">
        <v>28.459499999999998</v>
      </c>
      <c r="M24" s="11">
        <v>77.026600000000002</v>
      </c>
      <c r="N24" s="11" t="s">
        <v>173</v>
      </c>
      <c r="O24" s="11" t="s">
        <v>50</v>
      </c>
      <c r="P24" s="11" t="s">
        <v>174</v>
      </c>
      <c r="Q24" s="11">
        <v>9999804809</v>
      </c>
      <c r="R24" s="18" t="s">
        <v>175</v>
      </c>
      <c r="S24" s="11">
        <v>9</v>
      </c>
      <c r="T24" s="11">
        <v>60</v>
      </c>
      <c r="U24" s="11">
        <v>1000000</v>
      </c>
      <c r="V24" s="11">
        <v>1236000</v>
      </c>
      <c r="W24" s="11">
        <v>86520</v>
      </c>
      <c r="X24" s="11" t="s">
        <v>54</v>
      </c>
      <c r="Y24" s="12">
        <v>44281</v>
      </c>
      <c r="Z24" s="12">
        <v>44301</v>
      </c>
      <c r="AA24" s="14" t="s">
        <v>55</v>
      </c>
      <c r="AB24" s="12">
        <v>44301</v>
      </c>
      <c r="AC24" s="12">
        <v>44301</v>
      </c>
      <c r="AD24" s="11" t="s">
        <v>176</v>
      </c>
      <c r="AE24" s="12">
        <v>44301</v>
      </c>
      <c r="AF24" s="11" t="s">
        <v>176</v>
      </c>
      <c r="AG24" s="22">
        <v>44358</v>
      </c>
      <c r="AH24" s="11" t="s">
        <v>177</v>
      </c>
      <c r="AI24" s="23"/>
      <c r="AJ24" s="15">
        <v>44361</v>
      </c>
      <c r="AK24" t="s">
        <v>56</v>
      </c>
      <c r="AL24" s="16">
        <f t="shared" si="3"/>
        <v>44361</v>
      </c>
      <c r="AM24">
        <f t="shared" si="0"/>
        <v>7</v>
      </c>
      <c r="AN24">
        <f t="shared" si="1"/>
        <v>20</v>
      </c>
      <c r="AO24">
        <f t="shared" si="2"/>
        <v>60</v>
      </c>
    </row>
  </sheetData>
  <hyperlinks>
    <hyperlink ref="R2" r:id="rId1" display="mailto:tutejas.rohit@gmail.com" xr:uid="{3E04B56A-7F62-4C37-B0C0-5E99C59CD1C1}"/>
    <hyperlink ref="R3" r:id="rId2" display="mailto:sumit140@gmail.com" xr:uid="{A2F685AF-1BD5-4B9C-BB73-D5DE067B889B}"/>
    <hyperlink ref="R4" r:id="rId3" display="mailto:saloni.agarwal3773@gmail.com" xr:uid="{0A7B1F39-4EF7-451F-971A-9F684583F66A}"/>
    <hyperlink ref="R5" r:id="rId4" display="mailto:ravihissaria403@gmail.com" xr:uid="{B96180D6-BF3B-4A3B-9D12-DAFFC02184F2}"/>
    <hyperlink ref="R6" r:id="rId5" display="mailto:goelsonal52@gmail.com" xr:uid="{1CC286A2-EC38-4C38-88D2-5C3A8A5C9D9B}"/>
    <hyperlink ref="R7" r:id="rId6" display="mailto:poonamatri@ymail.com" xr:uid="{FC6D75D2-1C41-405F-A090-CE95774C386C}"/>
    <hyperlink ref="R8" r:id="rId7" display="mailto:cmasajanchhabra@gmail.com" xr:uid="{9D64111F-A139-402C-901B-FD0D5C6F0C6C}"/>
    <hyperlink ref="R9" r:id="rId8" display="mailto:raybant.mehta@gmail.com" xr:uid="{FAC89392-FD1F-43E1-8722-2276BDFD4A84}"/>
    <hyperlink ref="R10" r:id="rId9" display="mailto:hbhasin92@gmail.com" xr:uid="{EE8A874A-25BC-4AC4-A523-FC3CABFE97AC}"/>
    <hyperlink ref="R11" r:id="rId10" display="mailto:poojatomarca@gmail.com" xr:uid="{500CD630-3B2A-4673-8DD1-061B434750F2}"/>
    <hyperlink ref="R12" r:id="rId11" display="mailto:VISHALSONI1989@YAHOO.IN/vishalsoni1989n@gmail.com" xr:uid="{DABE8265-1538-4D09-9160-B3F61EA0D669}"/>
    <hyperlink ref="R13" r:id="rId12" display="mailto:ashwinimodi22@gmail.com" xr:uid="{197BED77-BDC1-4C3E-B916-9BBA0D54406C}"/>
    <hyperlink ref="R14" r:id="rId13" display="mailto:guptamayank1991@gmail.com" xr:uid="{76298F0E-3106-40C5-A5E7-92F6B3D73A20}"/>
    <hyperlink ref="R15" r:id="rId14" display="mailto:tarjesh@gmail.com/tarjeshsingh@gmai.com" xr:uid="{98AB9C7F-DA0E-4FD8-8188-10EF61ED8FBF}"/>
    <hyperlink ref="R16" r:id="rId15" display="mailto:cameetuwalia@gmail.com" xr:uid="{55F7605B-75E7-424F-90BF-93896272F27D}"/>
    <hyperlink ref="R17" r:id="rId16" display="mailto:cashraddhasharma@gmail.com" xr:uid="{719F953D-4BBF-4429-9A53-E19E005B6759}"/>
    <hyperlink ref="R18" r:id="rId17" display="mailto:aayushijainca@gmail.com" xr:uid="{EB6B223C-8558-4BE9-9F86-DB407820F20C}"/>
    <hyperlink ref="R19" r:id="rId18" display="mailto:camanoj567@gmail.com" xr:uid="{01DEB69F-E55C-46BC-96A8-BC539FBB631F}"/>
    <hyperlink ref="R20" r:id="rId19" display="mailto:pjsurana3@gmail.com" xr:uid="{D72560D1-8D1C-4A06-9A5E-619E8BC243D3}"/>
    <hyperlink ref="R21" r:id="rId20" display="mailto:somya2309@gmail.com" xr:uid="{418527D5-8E40-48F1-9903-D4BE72B8D428}"/>
    <hyperlink ref="R22" r:id="rId21" display="mailto:shivamtripathi423@gmail.com" xr:uid="{086AAC3E-3E94-4C65-9583-C298522E4F6E}"/>
    <hyperlink ref="R23" r:id="rId22" display="mailto:surabhi.rawat289@gmail.com" xr:uid="{83E220FE-368F-4D3D-AC1A-7939F77CC091}"/>
    <hyperlink ref="R24" r:id="rId23" display="mailto:abhimanyu.dahiya1987@gmail.com" xr:uid="{E18ACD2B-47E2-4640-941C-2B97ED97F1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2021-06-29T07:45:19Z</dcterms:created>
  <dcterms:modified xsi:type="dcterms:W3CDTF">2021-06-29T07:48:15Z</dcterms:modified>
</cp:coreProperties>
</file>