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91CFA01-6492-40DD-9B33-A52FB48D7544}" xr6:coauthVersionLast="47" xr6:coauthVersionMax="47" xr10:uidLastSave="{00000000-0000-0000-0000-000000000000}"/>
  <bookViews>
    <workbookView xWindow="-120" yWindow="-120" windowWidth="20730" windowHeight="11160" xr2:uid="{D2C6B476-0B25-4E0A-B0A3-6A1BC03F10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" l="1"/>
  <c r="AQ2" i="1"/>
  <c r="AP2" i="1"/>
  <c r="AO2" i="1"/>
  <c r="AN2" i="1"/>
  <c r="AR3" i="1"/>
  <c r="AQ3" i="1"/>
  <c r="AQ4" i="1"/>
  <c r="AQ7" i="1"/>
  <c r="AP3" i="1"/>
  <c r="AP4" i="1"/>
  <c r="AP5" i="1"/>
  <c r="AP6" i="1"/>
  <c r="AP7" i="1"/>
  <c r="AP8" i="1"/>
  <c r="AO3" i="1"/>
  <c r="AO7" i="1"/>
  <c r="AN7" i="1"/>
  <c r="AN3" i="1"/>
  <c r="AN4" i="1"/>
</calcChain>
</file>

<file path=xl/sharedStrings.xml><?xml version="1.0" encoding="utf-8"?>
<sst xmlns="http://schemas.openxmlformats.org/spreadsheetml/2006/main" count="186" uniqueCount="128">
  <si>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</si>
  <si>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</si>
  <si>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</si>
  <si>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</si>
  <si>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</si>
  <si>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</si>
  <si>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</si>
  <si>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</si>
  <si>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</si>
  <si>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</si>
  <si>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</si>
  <si>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</si>
  <si>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</si>
  <si>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</si>
  <si>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</si>
  <si>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</si>
  <si>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</si>
  <si>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</si>
  <si>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</si>
  <si>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</si>
  <si>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</si>
  <si>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</si>
  <si>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</si>
  <si>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</si>
  <si>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</si>
  <si>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</si>
  <si>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</si>
  <si>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</si>
  <si>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</si>
  <si>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</si>
  <si>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</si>
  <si>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</si>
  <si>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</si>
  <si>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</si>
  <si>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</si>
  <si>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</si>
  <si>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</si>
  <si>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</si>
  <si>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</si>
  <si>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</si>
  <si>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</si>
  <si>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</si>
  <si>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</si>
  <si>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Ravleen</t>
  </si>
  <si>
    <t>Ravleen/Dilip</t>
  </si>
  <si>
    <t>NXP</t>
  </si>
  <si>
    <t>Sunil</t>
  </si>
  <si>
    <t>Naukri</t>
  </si>
  <si>
    <t>Non IT</t>
  </si>
  <si>
    <t>Procurement</t>
  </si>
  <si>
    <t>Non-Tech</t>
  </si>
  <si>
    <t>Noida</t>
  </si>
  <si>
    <t>Nikhil arora</t>
  </si>
  <si>
    <t>Accenture</t>
  </si>
  <si>
    <t>nikhilarora_15@yahoo.com</t>
  </si>
  <si>
    <t>Middle</t>
  </si>
  <si>
    <t>Completed</t>
  </si>
  <si>
    <t>Offered</t>
  </si>
  <si>
    <t>Resignation Accepted</t>
  </si>
  <si>
    <t>Passed</t>
  </si>
  <si>
    <t>all okay</t>
  </si>
  <si>
    <t>Green</t>
  </si>
  <si>
    <t>ayushi/22 july</t>
  </si>
  <si>
    <t>Rajveen</t>
  </si>
  <si>
    <t>Functional</t>
  </si>
  <si>
    <t>Kushal Bhardwaj</t>
  </si>
  <si>
    <t>kushal.bit@gmail.com</t>
  </si>
  <si>
    <t>having offer of 8.5lpa</t>
  </si>
  <si>
    <t>rajveen/ 12May-21</t>
  </si>
  <si>
    <t>Talib</t>
  </si>
  <si>
    <t>Chandra</t>
  </si>
  <si>
    <t>Sanjeev</t>
  </si>
  <si>
    <t>LinkdIn</t>
  </si>
  <si>
    <t>Wireless Software Validation</t>
  </si>
  <si>
    <t>Director</t>
  </si>
  <si>
    <t>Technology</t>
  </si>
  <si>
    <t>Pune</t>
  </si>
  <si>
    <t>Manoj Choudhury</t>
  </si>
  <si>
    <t>Infineon</t>
  </si>
  <si>
    <t>manojchoudhury@rediffmail.com</t>
  </si>
  <si>
    <t>Senior</t>
  </si>
  <si>
    <t>not answering</t>
  </si>
  <si>
    <t>Yellow</t>
  </si>
  <si>
    <t>Saturday, October 2, 2021</t>
  </si>
  <si>
    <t>Pending</t>
  </si>
  <si>
    <t>ayushi/15july</t>
  </si>
  <si>
    <t>Prashant</t>
  </si>
  <si>
    <t>Akanksha</t>
  </si>
  <si>
    <t>Shalu Singh</t>
  </si>
  <si>
    <t>Soft build and configuration</t>
  </si>
  <si>
    <t>Manager</t>
  </si>
  <si>
    <t>IT-Infra</t>
  </si>
  <si>
    <t>Bengaluru</t>
  </si>
  <si>
    <t>Munichandra Yadam</t>
  </si>
  <si>
    <t>McAfee</t>
  </si>
  <si>
    <t>munich.yadam@gmail.com</t>
  </si>
  <si>
    <t>negative Conversion</t>
  </si>
  <si>
    <t>NXP offering band 2  not ban3 thus budget misfit</t>
  </si>
  <si>
    <t>Red</t>
  </si>
  <si>
    <t>Chandra / 28-Jun</t>
  </si>
  <si>
    <t>Anmol</t>
  </si>
  <si>
    <t>Java Developer</t>
  </si>
  <si>
    <t>Developer</t>
  </si>
  <si>
    <t>Ashok M Rajappa</t>
  </si>
  <si>
    <t>Wissen Technology</t>
  </si>
  <si>
    <t>ashokrajappa511@gmail.com</t>
  </si>
  <si>
    <t>Rajappa has withdrawn candidature. Reason being tech stack miss match as he is looking for more up to date stack.</t>
  </si>
  <si>
    <t xml:space="preserve">Anmol/14-Jul </t>
  </si>
  <si>
    <t>Dharm</t>
  </si>
  <si>
    <t>Physical Design</t>
  </si>
  <si>
    <t>PD Engineer</t>
  </si>
  <si>
    <t>Prateek Agrawal</t>
  </si>
  <si>
    <t>Qualcomm</t>
  </si>
  <si>
    <t>prtkguru@gmail.com</t>
  </si>
  <si>
    <t>Candidate declined the offer due to CTC , having more Compensation offered from another org.</t>
  </si>
  <si>
    <t xml:space="preserve">Prashant/ 10-Aug </t>
  </si>
  <si>
    <t xml:space="preserve">Akanksha </t>
  </si>
  <si>
    <t>Akanksha Bhatnagar</t>
  </si>
  <si>
    <t>Devops</t>
  </si>
  <si>
    <t>Bangalore</t>
  </si>
  <si>
    <t>Paneendra Chowdary</t>
  </si>
  <si>
    <t>Zimperium</t>
  </si>
  <si>
    <t>nanphani@yahoo.com</t>
  </si>
  <si>
    <t>Akanksha/ 22-Jul</t>
  </si>
  <si>
    <t>Male</t>
  </si>
  <si>
    <t>Positive Conversion</t>
  </si>
  <si>
    <t>Joining Pending</t>
  </si>
  <si>
    <t>Negative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</si>
</sst>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 mmmm\ yyyy;@"/>
  </numFmts>
  <fonts count="1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0" borderId="1" xfId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11" fillId="0" borderId="3" xfId="0" applyFont="1" applyBorder="1"/>
    <xf numFmtId="0" fontId="7" fillId="10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1" fillId="0" borderId="6" xfId="0" applyFont="1" applyBorder="1"/>
    <xf numFmtId="0" fontId="7" fillId="6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1" borderId="4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0" borderId="3" xfId="0" applyFont="1" applyBorder="1"/>
    <xf numFmtId="0" fontId="7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3" xfId="0" applyFont="1" applyBorder="1"/>
    <xf numFmtId="0" fontId="7" fillId="6" borderId="2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7" fillId="0" borderId="3" xfId="0" applyFont="1" applyBorder="1"/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anojchoudhury@rediffmail.com" TargetMode="External"/><Relationship Id="rId7" Type="http://schemas.openxmlformats.org/officeDocument/2006/relationships/hyperlink" Target="mailto:nanphani@yahoo.com" TargetMode="External"/><Relationship Id="rId2" Type="http://schemas.openxmlformats.org/officeDocument/2006/relationships/hyperlink" Target="mailto:kushal.bit@gmail.com" TargetMode="External"/><Relationship Id="rId1" Type="http://schemas.openxmlformats.org/officeDocument/2006/relationships/hyperlink" Target="mailto:nikhilarora_15@yahoo.com" TargetMode="External"/><Relationship Id="rId6" Type="http://schemas.openxmlformats.org/officeDocument/2006/relationships/hyperlink" Target="mailto:prtkguru@gmail.com" TargetMode="External"/><Relationship Id="rId5" Type="http://schemas.openxmlformats.org/officeDocument/2006/relationships/hyperlink" Target="mailto:ashokrajappa511@gmail.com" TargetMode="External"/><Relationship Id="rId4" Type="http://schemas.openxmlformats.org/officeDocument/2006/relationships/hyperlink" Target="mailto:munich.yad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DF37-79ED-4191-B1CE-E2014E408DBD}">
  <dimension ref="A1:AR8"/>
  <sheetViews>
    <sheetView tabSelected="1" workbookViewId="0">
      <selection activeCell="N6" sqref="N6"/>
    </sheetView>
  </sheetViews>
  <sheetFormatPr defaultRowHeight="15"/>
  <cols>
    <col min="7" max="7" width="13.42578125" customWidth="1"/>
    <col min="27" max="27" width="10.140625" bestFit="1" customWidth="1"/>
    <col min="37" max="37" width="10.140625" bestFit="1" customWidth="1"/>
    <col min="41" max="41" width="11.28515625" customWidth="1"/>
  </cols>
  <sheetData>
    <row r="1" spans="1:44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5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6" t="s">
        <v>33</v>
      </c>
      <c r="AI1" s="7" t="s">
        <v>34</v>
      </c>
      <c r="AJ1" s="8" t="s">
        <v>35</v>
      </c>
      <c r="AK1" s="1" t="s">
        <v>36</v>
      </c>
      <c r="AL1" s="9" t="s">
        <v>37</v>
      </c>
      <c r="AM1" s="10" t="s">
        <v>38</v>
      </c>
      <c r="AN1" t="s">
        <v>37</v>
      </c>
      <c r="AO1" s="11" t="s">
        <v>39</v>
      </c>
      <c r="AP1" s="12" t="s">
        <v>40</v>
      </c>
      <c r="AQ1" s="12" t="s">
        <v>41</v>
      </c>
      <c r="AR1" s="13" t="s">
        <v>42</v>
      </c>
    </row>
    <row r="2" spans="1:44">
      <c r="A2" s="14">
        <v>67</v>
      </c>
      <c r="B2" s="15" t="s">
        <v>43</v>
      </c>
      <c r="C2" s="15" t="s">
        <v>44</v>
      </c>
      <c r="D2" s="15" t="s">
        <v>45</v>
      </c>
      <c r="E2" s="15" t="s">
        <v>46</v>
      </c>
      <c r="F2" s="14" t="s">
        <v>47</v>
      </c>
      <c r="G2" s="16">
        <v>44274</v>
      </c>
      <c r="H2" s="15" t="s">
        <v>48</v>
      </c>
      <c r="I2" s="15" t="s">
        <v>49</v>
      </c>
      <c r="J2" s="17" t="s">
        <v>50</v>
      </c>
      <c r="K2" s="17" t="s">
        <v>51</v>
      </c>
      <c r="L2">
        <v>28.535499999999999</v>
      </c>
      <c r="M2">
        <v>77.391000000000005</v>
      </c>
      <c r="N2" s="15" t="s">
        <v>52</v>
      </c>
      <c r="O2" t="s">
        <v>124</v>
      </c>
      <c r="P2" s="15" t="s">
        <v>53</v>
      </c>
      <c r="Q2" s="18">
        <v>9810123760</v>
      </c>
      <c r="R2" s="19" t="s">
        <v>54</v>
      </c>
      <c r="S2" s="15">
        <v>10</v>
      </c>
      <c r="T2" s="15">
        <v>90</v>
      </c>
      <c r="U2" s="15">
        <v>2300000</v>
      </c>
      <c r="V2" s="14">
        <v>2800000</v>
      </c>
      <c r="W2" s="14">
        <v>196000</v>
      </c>
      <c r="X2" s="14" t="s">
        <v>55</v>
      </c>
      <c r="Y2" s="16">
        <v>44307</v>
      </c>
      <c r="Z2" s="14" t="s">
        <v>56</v>
      </c>
      <c r="AA2" s="16">
        <v>44320</v>
      </c>
      <c r="AB2" s="20">
        <v>44320</v>
      </c>
      <c r="AC2" s="21" t="s">
        <v>57</v>
      </c>
      <c r="AD2" s="20">
        <v>44320</v>
      </c>
      <c r="AE2" s="20">
        <v>44321</v>
      </c>
      <c r="AF2" s="22" t="s">
        <v>58</v>
      </c>
      <c r="AG2" s="23" t="s">
        <v>59</v>
      </c>
      <c r="AH2" s="24">
        <v>44411</v>
      </c>
      <c r="AI2" s="25" t="s">
        <v>60</v>
      </c>
      <c r="AJ2" s="26" t="s">
        <v>61</v>
      </c>
      <c r="AK2" s="44">
        <v>44412</v>
      </c>
      <c r="AL2" s="27" t="s">
        <v>125</v>
      </c>
      <c r="AM2" s="28" t="s">
        <v>62</v>
      </c>
      <c r="AN2" t="str">
        <f>AL2</f>
        <v>Positive Conversion</v>
      </c>
      <c r="AO2" s="45">
        <f>IF(AN2="Negative Conversion","NA",(IF(AN2="Pending Conversion","NA",(IF(AN2="Positive Conversion", AK2)))))</f>
        <v>44412</v>
      </c>
      <c r="AP2">
        <f>Y2-G2</f>
        <v>33</v>
      </c>
      <c r="AQ2">
        <f>IF(AF2="Negative Conversion", "NA",AB2-Y2)</f>
        <v>13</v>
      </c>
      <c r="AR2">
        <f>IF(AO2="NA", "NA", AO2-AA2)</f>
        <v>92</v>
      </c>
    </row>
    <row r="3" spans="1:44">
      <c r="A3" s="14">
        <v>86</v>
      </c>
      <c r="B3" s="15" t="s">
        <v>63</v>
      </c>
      <c r="C3" s="15" t="s">
        <v>43</v>
      </c>
      <c r="D3" s="15" t="s">
        <v>45</v>
      </c>
      <c r="E3" s="15" t="s">
        <v>46</v>
      </c>
      <c r="F3" s="14" t="s">
        <v>47</v>
      </c>
      <c r="G3" s="16">
        <v>44275</v>
      </c>
      <c r="H3" s="15" t="s">
        <v>64</v>
      </c>
      <c r="I3" s="15" t="s">
        <v>49</v>
      </c>
      <c r="J3" s="17" t="s">
        <v>50</v>
      </c>
      <c r="K3" s="17" t="s">
        <v>51</v>
      </c>
      <c r="L3">
        <v>28.535499999999999</v>
      </c>
      <c r="M3">
        <v>77.391000000000005</v>
      </c>
      <c r="N3" s="15" t="s">
        <v>65</v>
      </c>
      <c r="O3" t="s">
        <v>124</v>
      </c>
      <c r="P3" s="15" t="s">
        <v>53</v>
      </c>
      <c r="Q3" s="18">
        <v>9873438975</v>
      </c>
      <c r="R3" s="19" t="s">
        <v>66</v>
      </c>
      <c r="S3" s="15">
        <v>10</v>
      </c>
      <c r="T3" s="15">
        <v>0</v>
      </c>
      <c r="U3" s="15">
        <v>2200000</v>
      </c>
      <c r="V3" s="14">
        <v>3500000</v>
      </c>
      <c r="W3" s="14">
        <v>245000</v>
      </c>
      <c r="X3" s="14" t="s">
        <v>55</v>
      </c>
      <c r="Y3" s="16">
        <v>44320</v>
      </c>
      <c r="Z3" s="14" t="s">
        <v>56</v>
      </c>
      <c r="AA3" s="16">
        <v>44320</v>
      </c>
      <c r="AB3" s="20">
        <v>44327</v>
      </c>
      <c r="AC3" s="21" t="s">
        <v>57</v>
      </c>
      <c r="AD3" s="20">
        <v>44292</v>
      </c>
      <c r="AE3" s="20">
        <v>44308</v>
      </c>
      <c r="AF3" s="22" t="s">
        <v>58</v>
      </c>
      <c r="AG3" s="23" t="s">
        <v>59</v>
      </c>
      <c r="AH3" s="24">
        <v>44351</v>
      </c>
      <c r="AI3" s="29" t="s">
        <v>67</v>
      </c>
      <c r="AJ3" s="26" t="s">
        <v>61</v>
      </c>
      <c r="AK3" s="44">
        <v>44354</v>
      </c>
      <c r="AL3" s="27" t="s">
        <v>125</v>
      </c>
      <c r="AM3" s="28" t="s">
        <v>68</v>
      </c>
      <c r="AN3" t="str">
        <f t="shared" ref="AN3:AN7" si="0">AL3</f>
        <v>Positive Conversion</v>
      </c>
      <c r="AO3" s="45">
        <f t="shared" ref="AO3:AO7" si="1">IF(AN3="Negative Conversion","NA",(IF(AN3="Pending Conversion","NA",(IF(AN3="Positive Conversion", AK3)))))</f>
        <v>44354</v>
      </c>
      <c r="AP3">
        <f t="shared" ref="AP3:AP8" si="2">Y3-G3</f>
        <v>45</v>
      </c>
      <c r="AQ3">
        <f t="shared" ref="AQ3:AQ7" si="3">IF(AF3="Negative Conversion", "NA",AB3-Y3)</f>
        <v>7</v>
      </c>
      <c r="AR3">
        <f t="shared" ref="AR3" si="4">IF(AO3="NA", "NA", AO3-AA3)</f>
        <v>34</v>
      </c>
    </row>
    <row r="4" spans="1:44" ht="45">
      <c r="A4" s="14">
        <v>187</v>
      </c>
      <c r="B4" s="15" t="s">
        <v>69</v>
      </c>
      <c r="C4" s="15" t="s">
        <v>70</v>
      </c>
      <c r="D4" s="15" t="s">
        <v>45</v>
      </c>
      <c r="E4" s="15" t="s">
        <v>71</v>
      </c>
      <c r="F4" s="14" t="s">
        <v>72</v>
      </c>
      <c r="G4" s="16">
        <v>44259</v>
      </c>
      <c r="H4" s="15" t="s">
        <v>73</v>
      </c>
      <c r="I4" s="15" t="s">
        <v>74</v>
      </c>
      <c r="J4" s="17" t="s">
        <v>75</v>
      </c>
      <c r="K4" s="17" t="s">
        <v>76</v>
      </c>
      <c r="L4">
        <v>18.520399999999999</v>
      </c>
      <c r="M4">
        <v>73.856700000000004</v>
      </c>
      <c r="N4" s="15" t="s">
        <v>77</v>
      </c>
      <c r="O4" t="s">
        <v>124</v>
      </c>
      <c r="P4" s="15" t="s">
        <v>78</v>
      </c>
      <c r="Q4" s="18">
        <v>9900811522</v>
      </c>
      <c r="R4" s="19" t="s">
        <v>79</v>
      </c>
      <c r="S4" s="15">
        <v>18</v>
      </c>
      <c r="T4" s="15">
        <v>90</v>
      </c>
      <c r="U4" s="15">
        <v>7600000</v>
      </c>
      <c r="V4" s="15">
        <v>8500000</v>
      </c>
      <c r="W4" s="14">
        <v>595000</v>
      </c>
      <c r="X4" s="14" t="s">
        <v>80</v>
      </c>
      <c r="Y4" s="16">
        <v>44362</v>
      </c>
      <c r="Z4" s="14" t="s">
        <v>56</v>
      </c>
      <c r="AA4" s="16">
        <v>44378</v>
      </c>
      <c r="AB4" s="16">
        <v>44379</v>
      </c>
      <c r="AC4" s="21" t="s">
        <v>57</v>
      </c>
      <c r="AD4" s="20">
        <v>44379</v>
      </c>
      <c r="AE4" s="14"/>
      <c r="AF4" s="30">
        <v>41</v>
      </c>
      <c r="AG4" s="14"/>
      <c r="AH4" s="24">
        <v>44470</v>
      </c>
      <c r="AI4" s="31" t="s">
        <v>81</v>
      </c>
      <c r="AJ4" s="32" t="s">
        <v>82</v>
      </c>
      <c r="AK4" s="15" t="s">
        <v>83</v>
      </c>
      <c r="AL4" s="33" t="s">
        <v>126</v>
      </c>
      <c r="AM4" s="28" t="s">
        <v>85</v>
      </c>
      <c r="AN4" t="str">
        <f t="shared" si="0"/>
        <v>Joining Pending</v>
      </c>
      <c r="AP4">
        <f t="shared" si="2"/>
        <v>103</v>
      </c>
      <c r="AQ4">
        <f t="shared" si="3"/>
        <v>17</v>
      </c>
    </row>
    <row r="5" spans="1:44">
      <c r="A5" s="14">
        <v>191</v>
      </c>
      <c r="B5" s="15" t="s">
        <v>86</v>
      </c>
      <c r="C5" s="15" t="s">
        <v>87</v>
      </c>
      <c r="D5" s="15" t="s">
        <v>45</v>
      </c>
      <c r="E5" s="15" t="s">
        <v>88</v>
      </c>
      <c r="F5" s="14" t="s">
        <v>47</v>
      </c>
      <c r="G5" s="16">
        <v>44336</v>
      </c>
      <c r="H5" s="15" t="s">
        <v>89</v>
      </c>
      <c r="I5" s="15" t="s">
        <v>90</v>
      </c>
      <c r="J5" s="17" t="s">
        <v>91</v>
      </c>
      <c r="K5" s="17" t="s">
        <v>92</v>
      </c>
      <c r="L5">
        <v>12.9716</v>
      </c>
      <c r="M5">
        <v>77.5946</v>
      </c>
      <c r="N5" s="15" t="s">
        <v>93</v>
      </c>
      <c r="O5" t="s">
        <v>124</v>
      </c>
      <c r="P5" s="15" t="s">
        <v>94</v>
      </c>
      <c r="Q5" s="18">
        <v>7022215933</v>
      </c>
      <c r="R5" s="19" t="s">
        <v>95</v>
      </c>
      <c r="S5" s="15">
        <v>9</v>
      </c>
      <c r="T5" s="15">
        <v>30</v>
      </c>
      <c r="U5" s="15">
        <v>2500000</v>
      </c>
      <c r="V5" s="15"/>
      <c r="W5" s="14">
        <v>0</v>
      </c>
      <c r="X5" s="14" t="s">
        <v>55</v>
      </c>
      <c r="Y5" s="16">
        <v>44364</v>
      </c>
      <c r="Z5" s="14" t="s">
        <v>84</v>
      </c>
      <c r="AA5" s="15"/>
      <c r="AB5" s="15"/>
      <c r="AC5" s="34" t="s">
        <v>96</v>
      </c>
      <c r="AD5" s="14"/>
      <c r="AE5" s="14"/>
      <c r="AF5" s="30">
        <v>44420</v>
      </c>
      <c r="AG5" s="14"/>
      <c r="AH5" s="35"/>
      <c r="AI5" s="36" t="s">
        <v>97</v>
      </c>
      <c r="AJ5" s="37" t="s">
        <v>98</v>
      </c>
      <c r="AK5" s="15"/>
      <c r="AL5" s="38"/>
      <c r="AM5" s="28" t="s">
        <v>99</v>
      </c>
      <c r="AP5">
        <f t="shared" si="2"/>
        <v>28</v>
      </c>
    </row>
    <row r="6" spans="1:44" ht="25.5">
      <c r="A6" s="14">
        <v>267</v>
      </c>
      <c r="B6" s="15" t="s">
        <v>100</v>
      </c>
      <c r="C6" s="15" t="s">
        <v>69</v>
      </c>
      <c r="D6" s="15" t="s">
        <v>45</v>
      </c>
      <c r="E6" s="15" t="s">
        <v>88</v>
      </c>
      <c r="F6" s="14" t="s">
        <v>47</v>
      </c>
      <c r="G6" s="16">
        <v>44370</v>
      </c>
      <c r="H6" s="39" t="s">
        <v>101</v>
      </c>
      <c r="I6" s="15" t="s">
        <v>102</v>
      </c>
      <c r="J6" s="17" t="s">
        <v>75</v>
      </c>
      <c r="K6" s="17" t="s">
        <v>92</v>
      </c>
      <c r="L6">
        <v>12.9716</v>
      </c>
      <c r="M6">
        <v>77.5946</v>
      </c>
      <c r="N6" s="15" t="s">
        <v>103</v>
      </c>
      <c r="O6" t="s">
        <v>124</v>
      </c>
      <c r="P6" s="15" t="s">
        <v>104</v>
      </c>
      <c r="Q6" s="18">
        <v>6361119751</v>
      </c>
      <c r="R6" s="19" t="s">
        <v>105</v>
      </c>
      <c r="S6" s="15">
        <v>8.1999999999999993</v>
      </c>
      <c r="T6" s="15">
        <v>30</v>
      </c>
      <c r="U6" s="15">
        <v>2500000</v>
      </c>
      <c r="V6" s="15"/>
      <c r="W6" s="14">
        <v>0</v>
      </c>
      <c r="X6" s="14" t="s">
        <v>55</v>
      </c>
      <c r="Y6" s="16">
        <v>44384</v>
      </c>
      <c r="Z6" s="14" t="s">
        <v>84</v>
      </c>
      <c r="AA6" s="15"/>
      <c r="AB6" s="15"/>
      <c r="AC6" s="34" t="s">
        <v>96</v>
      </c>
      <c r="AD6" s="14"/>
      <c r="AE6" s="14"/>
      <c r="AF6" s="30">
        <v>44420</v>
      </c>
      <c r="AG6" s="14"/>
      <c r="AH6" s="35"/>
      <c r="AI6" s="40" t="s">
        <v>106</v>
      </c>
      <c r="AJ6" s="37" t="s">
        <v>98</v>
      </c>
      <c r="AK6" s="15"/>
      <c r="AL6" s="41"/>
      <c r="AM6" s="28" t="s">
        <v>107</v>
      </c>
      <c r="AP6">
        <f t="shared" si="2"/>
        <v>14</v>
      </c>
    </row>
    <row r="7" spans="1:44">
      <c r="A7" s="14">
        <v>304</v>
      </c>
      <c r="B7" s="15" t="s">
        <v>86</v>
      </c>
      <c r="C7" s="15" t="s">
        <v>87</v>
      </c>
      <c r="D7" s="15" t="s">
        <v>45</v>
      </c>
      <c r="E7" s="15" t="s">
        <v>108</v>
      </c>
      <c r="F7" s="14" t="s">
        <v>72</v>
      </c>
      <c r="G7" s="16">
        <v>44378</v>
      </c>
      <c r="H7" s="15" t="s">
        <v>109</v>
      </c>
      <c r="I7" s="15" t="s">
        <v>110</v>
      </c>
      <c r="J7" s="17" t="s">
        <v>75</v>
      </c>
      <c r="K7" s="17" t="s">
        <v>51</v>
      </c>
      <c r="L7">
        <v>28.535499999999999</v>
      </c>
      <c r="M7">
        <v>77.391000000000005</v>
      </c>
      <c r="N7" s="15" t="s">
        <v>111</v>
      </c>
      <c r="O7" t="s">
        <v>124</v>
      </c>
      <c r="P7" s="15" t="s">
        <v>112</v>
      </c>
      <c r="Q7" s="18">
        <v>9718266620</v>
      </c>
      <c r="R7" s="19" t="s">
        <v>113</v>
      </c>
      <c r="S7" s="15">
        <v>4.5</v>
      </c>
      <c r="T7" s="15">
        <v>90</v>
      </c>
      <c r="U7" s="15">
        <v>1600000</v>
      </c>
      <c r="V7" s="15">
        <v>2800000</v>
      </c>
      <c r="W7" s="14">
        <v>196000</v>
      </c>
      <c r="X7" s="14" t="s">
        <v>55</v>
      </c>
      <c r="Y7" s="16">
        <v>44396</v>
      </c>
      <c r="Z7" s="14" t="s">
        <v>56</v>
      </c>
      <c r="AA7" s="16">
        <v>44406</v>
      </c>
      <c r="AB7" s="16">
        <v>44406</v>
      </c>
      <c r="AC7" s="42" t="s">
        <v>57</v>
      </c>
      <c r="AD7" s="14"/>
      <c r="AE7" s="14"/>
      <c r="AF7" s="30">
        <v>44420</v>
      </c>
      <c r="AG7" s="14"/>
      <c r="AH7" s="35"/>
      <c r="AI7" s="43" t="s">
        <v>114</v>
      </c>
      <c r="AJ7" s="37" t="s">
        <v>98</v>
      </c>
      <c r="AK7" s="44">
        <v>44470</v>
      </c>
      <c r="AL7" s="41" t="s">
        <v>127</v>
      </c>
      <c r="AM7" s="28" t="s">
        <v>115</v>
      </c>
      <c r="AN7" t="str">
        <f t="shared" si="0"/>
        <v>Negative Conversion</v>
      </c>
      <c r="AO7" t="str">
        <f t="shared" si="1"/>
        <v>NA</v>
      </c>
      <c r="AP7">
        <f t="shared" si="2"/>
        <v>18</v>
      </c>
      <c r="AQ7">
        <f t="shared" si="3"/>
        <v>10</v>
      </c>
    </row>
    <row r="8" spans="1:44">
      <c r="A8" s="14">
        <v>309</v>
      </c>
      <c r="B8" s="15" t="s">
        <v>116</v>
      </c>
      <c r="C8" s="15" t="s">
        <v>117</v>
      </c>
      <c r="D8" s="15" t="s">
        <v>45</v>
      </c>
      <c r="E8" s="15" t="s">
        <v>108</v>
      </c>
      <c r="F8" s="14" t="s">
        <v>47</v>
      </c>
      <c r="G8" s="16">
        <v>44340</v>
      </c>
      <c r="H8" s="15" t="s">
        <v>118</v>
      </c>
      <c r="I8" s="15" t="s">
        <v>118</v>
      </c>
      <c r="J8" s="17" t="s">
        <v>91</v>
      </c>
      <c r="K8" s="17" t="s">
        <v>119</v>
      </c>
      <c r="L8">
        <v>12.9716</v>
      </c>
      <c r="M8">
        <v>77.5946</v>
      </c>
      <c r="N8" s="15" t="s">
        <v>120</v>
      </c>
      <c r="O8" t="s">
        <v>124</v>
      </c>
      <c r="P8" s="15" t="s">
        <v>121</v>
      </c>
      <c r="Q8" s="18">
        <v>8971188555</v>
      </c>
      <c r="R8" s="19" t="s">
        <v>122</v>
      </c>
      <c r="S8" s="15">
        <v>15</v>
      </c>
      <c r="T8" s="15">
        <v>30</v>
      </c>
      <c r="U8" s="15">
        <v>4100000</v>
      </c>
      <c r="V8" s="15"/>
      <c r="W8" s="14">
        <v>0</v>
      </c>
      <c r="X8" s="14" t="s">
        <v>80</v>
      </c>
      <c r="Y8" s="16">
        <v>44397</v>
      </c>
      <c r="Z8" s="14" t="s">
        <v>84</v>
      </c>
      <c r="AA8" s="44">
        <v>44413</v>
      </c>
      <c r="AB8" s="15"/>
      <c r="AC8" s="21" t="s">
        <v>57</v>
      </c>
      <c r="AD8" s="14"/>
      <c r="AE8" s="14"/>
      <c r="AF8" s="30">
        <v>44420</v>
      </c>
      <c r="AG8" s="14"/>
      <c r="AH8" s="35"/>
      <c r="AI8" s="40"/>
      <c r="AJ8" s="37" t="s">
        <v>98</v>
      </c>
      <c r="AK8" s="15"/>
      <c r="AL8" s="41" t="s">
        <v>127</v>
      </c>
      <c r="AM8" s="28" t="s">
        <v>123</v>
      </c>
      <c r="AP8">
        <f t="shared" si="2"/>
        <v>57</v>
      </c>
    </row>
  </sheetData>
  <hyperlinks>
    <hyperlink ref="R2" r:id="rId1" display="mailto:nikhilarora_15@yahoo.com" xr:uid="{04712014-4288-4C1C-A971-EE186FE886A4}"/>
    <hyperlink ref="R3" r:id="rId2" display="mailto:kushal.bit@gmail.com" xr:uid="{62001164-A019-4388-B6F9-C7DD5B4E7835}"/>
    <hyperlink ref="R4" r:id="rId3" display="mailto:manojchoudhury@rediffmail.com" xr:uid="{8453BCC2-FCF9-43CA-9C99-7A38F252FB45}"/>
    <hyperlink ref="R5" r:id="rId4" display="mailto:munich.yadam@gmail.com" xr:uid="{60C0C12D-8759-45D5-8EA0-94E74D4435DE}"/>
    <hyperlink ref="R6" r:id="rId5" display="mailto:ashokrajappa511@gmail.com" xr:uid="{44E2EF82-822B-42FD-A294-B9BD3BA4715D}"/>
    <hyperlink ref="R7" r:id="rId6" display="mailto:prtkguru@gmail.com" xr:uid="{BD2F0788-3E47-4EF9-AE2D-5756899756CA}"/>
    <hyperlink ref="R8" r:id="rId7" display="mailto:nanphani@yahoo.com" xr:uid="{050B6F73-102A-4584-871E-57AD0CC2CC74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2021-08-12T11:22:23Z</dcterms:created>
  <dcterms:modified xsi:type="dcterms:W3CDTF">2021-08-17T07:31:32Z</dcterms:modified>
</cp:coreProperties>
</file>