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501EA913-34E7-409F-8F6A-0EE44C3FFF0A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2" i="1"/>
  <c r="B10" i="1"/>
  <c r="B8" i="1"/>
  <c r="B6" i="1"/>
  <c r="D7" i="1"/>
  <c r="G7" i="1" s="1"/>
  <c r="B3" i="1"/>
  <c r="B7" i="1"/>
  <c r="I9" i="1"/>
  <c r="G9" i="1"/>
  <c r="C9" i="1"/>
  <c r="E9" i="1" s="1"/>
  <c r="H9" i="1" s="1"/>
  <c r="J9" i="1" s="1"/>
  <c r="B9" i="1"/>
  <c r="C2" i="1" l="1"/>
  <c r="C7" i="1"/>
  <c r="C5" i="1"/>
  <c r="C6" i="1"/>
  <c r="G10" i="1" l="1"/>
  <c r="I10" i="1" s="1"/>
  <c r="C10" i="1"/>
  <c r="E10" i="1" s="1"/>
  <c r="H10" i="1" s="1"/>
  <c r="G2" i="1"/>
  <c r="I2" i="1" s="1"/>
  <c r="E2" i="1"/>
  <c r="H2" i="1" s="1"/>
  <c r="G5" i="1"/>
  <c r="I5" i="1" s="1"/>
  <c r="E5" i="1"/>
  <c r="H5" i="1" s="1"/>
  <c r="G8" i="1"/>
  <c r="I8" i="1" s="1"/>
  <c r="C8" i="1"/>
  <c r="E8" i="1" s="1"/>
  <c r="H8" i="1" s="1"/>
  <c r="G6" i="1"/>
  <c r="I6" i="1" s="1"/>
  <c r="E6" i="1"/>
  <c r="H6" i="1" s="1"/>
  <c r="E7" i="1"/>
  <c r="H7" i="1" s="1"/>
  <c r="C3" i="1"/>
  <c r="G3" i="1"/>
  <c r="I3" i="1" s="1"/>
  <c r="I7" i="1"/>
  <c r="G4" i="1"/>
  <c r="I4" i="1" s="1"/>
  <c r="C4" i="1"/>
  <c r="E4" i="1" s="1"/>
  <c r="H4" i="1" s="1"/>
  <c r="E3" i="1" l="1"/>
  <c r="H3" i="1" s="1"/>
  <c r="J3" i="1" s="1"/>
  <c r="J5" i="1"/>
  <c r="J4" i="1"/>
  <c r="J2" i="1"/>
  <c r="J6" i="1"/>
  <c r="J10" i="1"/>
  <c r="J8" i="1"/>
  <c r="J7" i="1"/>
</calcChain>
</file>

<file path=xl/sharedStrings.xml><?xml version="1.0" encoding="utf-8"?>
<sst xmlns="http://schemas.openxmlformats.org/spreadsheetml/2006/main" count="19" uniqueCount="19">
  <si>
    <t>Team Name</t>
  </si>
  <si>
    <t>CV target</t>
  </si>
  <si>
    <t>CV Submission</t>
  </si>
  <si>
    <t>Interviews</t>
  </si>
  <si>
    <t>CV Conversion</t>
  </si>
  <si>
    <t>Daily Target</t>
  </si>
  <si>
    <t>Manpreet's Team</t>
  </si>
  <si>
    <t>Deepa's Team</t>
  </si>
  <si>
    <t>Akanksha's Team</t>
  </si>
  <si>
    <t>Talib's Team</t>
  </si>
  <si>
    <t>CV Submission Percentage</t>
  </si>
  <si>
    <t>Interview Ratio Scale</t>
  </si>
  <si>
    <t>Final Point Scale</t>
  </si>
  <si>
    <t>Abhishek's Team</t>
  </si>
  <si>
    <t>CV  Ratio Scale</t>
  </si>
  <si>
    <t>Staff Augmentation Team</t>
  </si>
  <si>
    <t>Functional Team 3</t>
  </si>
  <si>
    <t>Ravleen's Team/ Functional Team 1</t>
  </si>
  <si>
    <t>Functional Team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</si>
</sst>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A16" sqref="A16"/>
    </sheetView>
  </sheetViews>
  <sheetFormatPr defaultRowHeight="15" x14ac:dyDescent="0.25"/>
  <cols>
    <col min="1" max="1" width="34.85546875" customWidth="1"/>
    <col min="2" max="2" width="14.285156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s="1" t="s">
        <v>10</v>
      </c>
      <c r="F1" t="s">
        <v>3</v>
      </c>
      <c r="G1" s="3" t="s">
        <v>4</v>
      </c>
      <c r="H1" s="2" t="s">
        <v>14</v>
      </c>
      <c r="I1" s="2" t="s">
        <v>11</v>
      </c>
      <c r="J1" s="2" t="s">
        <v>12</v>
      </c>
    </row>
    <row r="2" spans="1:10" x14ac:dyDescent="0.25">
      <c r="A2" t="s">
        <v>9</v>
      </c>
      <c r="B2">
        <f>6+6+6+3+3</f>
        <v>24</v>
      </c>
      <c r="C2">
        <f>B2*5+15</f>
        <v>135</v>
      </c>
      <c r="D2">
        <v>59</v>
      </c>
      <c r="E2" s="1">
        <f>D2/C2*100</f>
        <v>43.703703703703702</v>
      </c>
      <c r="F2">
        <v>7</v>
      </c>
      <c r="G2" s="3">
        <f>F2/D2*100</f>
        <v>11.864406779661017</v>
      </c>
      <c r="H2" s="2">
        <f>IF(E2&lt;100,E2/10,10)</f>
        <v>4.3703703703703702</v>
      </c>
      <c r="I2" s="2">
        <f>IF(G2&lt;100,G2/10,10)</f>
        <v>1.1864406779661016</v>
      </c>
      <c r="J2" s="2">
        <f>SUM(H2:I2)/2</f>
        <v>2.7784055241682362</v>
      </c>
    </row>
    <row r="3" spans="1:10" x14ac:dyDescent="0.25">
      <c r="A3" t="s">
        <v>7</v>
      </c>
      <c r="B3">
        <f>6+6+6+3</f>
        <v>21</v>
      </c>
      <c r="C3">
        <f>B3*5</f>
        <v>105</v>
      </c>
      <c r="D3">
        <v>54</v>
      </c>
      <c r="E3" s="1">
        <f>D3/C3*100</f>
        <v>51.428571428571423</v>
      </c>
      <c r="F3">
        <v>8</v>
      </c>
      <c r="G3" s="3">
        <f>F3/D3*100</f>
        <v>14.814814814814813</v>
      </c>
      <c r="H3" s="2">
        <f>IF(E3&lt;100,E3/10,10)</f>
        <v>5.1428571428571423</v>
      </c>
      <c r="I3" s="2">
        <f>IF(G3&lt;100,G3/10,10)</f>
        <v>1.4814814814814814</v>
      </c>
      <c r="J3" s="2">
        <f>SUM(H3:I3)/2</f>
        <v>3.3121693121693117</v>
      </c>
    </row>
    <row r="4" spans="1:10" x14ac:dyDescent="0.25">
      <c r="A4" t="s">
        <v>13</v>
      </c>
      <c r="B4">
        <f>6+6+6+6+3</f>
        <v>27</v>
      </c>
      <c r="C4">
        <f>B4*5</f>
        <v>135</v>
      </c>
      <c r="D4">
        <v>85</v>
      </c>
      <c r="E4" s="1">
        <f>D4/C4*100</f>
        <v>62.962962962962962</v>
      </c>
      <c r="F4">
        <v>13</v>
      </c>
      <c r="G4" s="3">
        <f>F4/D4*100</f>
        <v>15.294117647058824</v>
      </c>
      <c r="H4" s="2">
        <f>IF(E4&lt;100,E4/10,10)</f>
        <v>6.2962962962962958</v>
      </c>
      <c r="I4" s="2">
        <f>IF(G4&lt;100,G4/10,10)</f>
        <v>1.5294117647058825</v>
      </c>
      <c r="J4" s="2">
        <f>SUM(H4:I4)/2</f>
        <v>3.912854030501089</v>
      </c>
    </row>
    <row r="5" spans="1:10" x14ac:dyDescent="0.25">
      <c r="A5" t="s">
        <v>8</v>
      </c>
      <c r="B5">
        <f>5+5+6+6+3+3</f>
        <v>28</v>
      </c>
      <c r="C5">
        <f>B5*5</f>
        <v>140</v>
      </c>
      <c r="D5">
        <v>90</v>
      </c>
      <c r="E5" s="1">
        <f>D5/C5*100</f>
        <v>64.285714285714292</v>
      </c>
      <c r="F5">
        <v>16</v>
      </c>
      <c r="G5" s="3">
        <f>F5/D5*100</f>
        <v>17.777777777777779</v>
      </c>
      <c r="H5" s="2">
        <f>IF(E5&lt;100,E5/10,10)</f>
        <v>6.4285714285714288</v>
      </c>
      <c r="I5" s="2">
        <f>IF(G5&lt;100,G5/10,10)</f>
        <v>1.7777777777777779</v>
      </c>
      <c r="J5" s="2">
        <f>SUM(H5:I5)/2</f>
        <v>4.1031746031746037</v>
      </c>
    </row>
    <row r="6" spans="1:10" x14ac:dyDescent="0.25">
      <c r="A6" t="s">
        <v>15</v>
      </c>
      <c r="B6">
        <f>6+6+6+6+5+5</f>
        <v>34</v>
      </c>
      <c r="C6">
        <f>B6*5</f>
        <v>170</v>
      </c>
      <c r="D6">
        <v>126</v>
      </c>
      <c r="E6" s="1">
        <f>D6/C6*100</f>
        <v>74.117647058823536</v>
      </c>
      <c r="F6">
        <v>19</v>
      </c>
      <c r="G6" s="3">
        <f>F6/D6*100</f>
        <v>15.079365079365079</v>
      </c>
      <c r="H6" s="2">
        <f>IF(E6&lt;100,E6/10,10)</f>
        <v>7.4117647058823533</v>
      </c>
      <c r="I6" s="2">
        <f>IF(G6&lt;100,G6/10,10)</f>
        <v>1.5079365079365079</v>
      </c>
      <c r="J6" s="2">
        <f>SUM(H6:I6)/2</f>
        <v>4.4598506069094306</v>
      </c>
    </row>
    <row r="7" spans="1:10" x14ac:dyDescent="0.25">
      <c r="A7" t="s">
        <v>6</v>
      </c>
      <c r="B7">
        <f>3+6+6+8+8+8+6+6</f>
        <v>51</v>
      </c>
      <c r="C7">
        <f>B7*5</f>
        <v>255</v>
      </c>
      <c r="D7">
        <f>199+3</f>
        <v>202</v>
      </c>
      <c r="E7" s="1">
        <f>D7/C7*100</f>
        <v>79.215686274509807</v>
      </c>
      <c r="F7">
        <v>28</v>
      </c>
      <c r="G7" s="3">
        <f>F7/D7*100</f>
        <v>13.861386138613863</v>
      </c>
      <c r="H7" s="2">
        <f>IF(E7&lt;100,E7/10,10)</f>
        <v>7.9215686274509807</v>
      </c>
      <c r="I7" s="2">
        <f>IF(G7&lt;100,G7/10,10)</f>
        <v>1.3861386138613863</v>
      </c>
      <c r="J7" s="2">
        <f>SUM(H7:I7)/2</f>
        <v>4.6538536206561831</v>
      </c>
    </row>
    <row r="8" spans="1:10" x14ac:dyDescent="0.25">
      <c r="A8" t="s">
        <v>18</v>
      </c>
      <c r="B8">
        <f>6+6+6</f>
        <v>18</v>
      </c>
      <c r="C8">
        <f>B8*5</f>
        <v>90</v>
      </c>
      <c r="D8">
        <v>78</v>
      </c>
      <c r="E8" s="1">
        <f>D8/C8*100</f>
        <v>86.666666666666671</v>
      </c>
      <c r="F8">
        <v>13</v>
      </c>
      <c r="G8" s="3">
        <f>F8/D8*100</f>
        <v>16.666666666666664</v>
      </c>
      <c r="H8" s="2">
        <f>IF(E8&lt;100,E8/10,10)</f>
        <v>8.6666666666666679</v>
      </c>
      <c r="I8" s="2">
        <f>IF(G8&lt;100,G8/10,10)</f>
        <v>1.6666666666666665</v>
      </c>
      <c r="J8" s="2">
        <f>SUM(H8:I8)/2</f>
        <v>5.166666666666667</v>
      </c>
    </row>
    <row r="9" spans="1:10" x14ac:dyDescent="0.25">
      <c r="A9" t="s">
        <v>16</v>
      </c>
      <c r="B9">
        <f>6+2+6+2</f>
        <v>16</v>
      </c>
      <c r="C9">
        <f>B9*5</f>
        <v>80</v>
      </c>
      <c r="D9">
        <v>68</v>
      </c>
      <c r="E9" s="1">
        <f>D9/C9*100</f>
        <v>85</v>
      </c>
      <c r="F9">
        <v>17</v>
      </c>
      <c r="G9" s="3">
        <f>F9/D9*100</f>
        <v>25</v>
      </c>
      <c r="H9" s="2">
        <f>IF(E9&lt;100,E9/10,10)</f>
        <v>8.5</v>
      </c>
      <c r="I9" s="2">
        <f>IF(G9&lt;100,G9/10,10)</f>
        <v>2.5</v>
      </c>
      <c r="J9" s="2">
        <f>SUM(H9:I9)/2</f>
        <v>5.5</v>
      </c>
    </row>
    <row r="10" spans="1:10" x14ac:dyDescent="0.25">
      <c r="A10" t="s">
        <v>17</v>
      </c>
      <c r="B10">
        <f>6+3</f>
        <v>9</v>
      </c>
      <c r="C10">
        <f>B10*5</f>
        <v>45</v>
      </c>
      <c r="D10">
        <v>31</v>
      </c>
      <c r="E10" s="1">
        <f>D10/C10*100</f>
        <v>68.888888888888886</v>
      </c>
      <c r="F10">
        <v>15</v>
      </c>
      <c r="G10" s="3">
        <f>F10/D10*100</f>
        <v>48.387096774193552</v>
      </c>
      <c r="H10" s="2">
        <f>IF(E10&lt;100,E10/10,10)</f>
        <v>6.8888888888888884</v>
      </c>
      <c r="I10" s="2">
        <f>IF(G10&lt;100,G10/10,10)</f>
        <v>4.838709677419355</v>
      </c>
      <c r="J10" s="2">
        <f>SUM(H10:I10)/2</f>
        <v>5.8637992831541217</v>
      </c>
    </row>
    <row r="14" spans="1:10" x14ac:dyDescent="0.25">
      <c r="B14" s="4"/>
      <c r="E14" s="5"/>
    </row>
  </sheetData>
  <sortState xmlns:xlrd2="http://schemas.microsoft.com/office/spreadsheetml/2017/richdata2" ref="A2:J14">
    <sortCondition ref="J1:J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271F-9C77-4B2D-881E-F431F70500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2021-11-15T12:31:00Z</dcterms:modified>
</cp:coreProperties>
</file>