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FB16444-D9BF-4DD8-A9D5-F43A0246642C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B9" i="1"/>
  <c r="B7" i="1"/>
  <c r="D2" i="1"/>
  <c r="C2" i="1"/>
  <c r="B2" i="1"/>
  <c r="B8" i="1"/>
  <c r="C8" i="1" s="1"/>
  <c r="D4" i="1"/>
  <c r="B3" i="1"/>
  <c r="C3" i="1"/>
  <c r="B6" i="1"/>
  <c r="B5" i="1"/>
  <c r="C5" i="1" s="1"/>
  <c r="B4" i="1"/>
  <c r="G9" i="1" l="1"/>
  <c r="I9" i="1" s="1"/>
  <c r="C9" i="1"/>
  <c r="E9" i="1" s="1"/>
  <c r="H9" i="1" s="1"/>
  <c r="G2" i="1"/>
  <c r="I2" i="1" s="1"/>
  <c r="E2" i="1"/>
  <c r="H2" i="1" s="1"/>
  <c r="G3" i="1"/>
  <c r="I3" i="1" s="1"/>
  <c r="E3" i="1"/>
  <c r="H3" i="1" s="1"/>
  <c r="G6" i="1"/>
  <c r="I6" i="1" s="1"/>
  <c r="C6" i="1"/>
  <c r="E6" i="1" s="1"/>
  <c r="H6" i="1" s="1"/>
  <c r="G5" i="1"/>
  <c r="I5" i="1" s="1"/>
  <c r="E5" i="1"/>
  <c r="H5" i="1" s="1"/>
  <c r="E8" i="1"/>
  <c r="H8" i="1" s="1"/>
  <c r="C7" i="1"/>
  <c r="G7" i="1"/>
  <c r="I7" i="1" s="1"/>
  <c r="G8" i="1"/>
  <c r="I8" i="1" s="1"/>
  <c r="G4" i="1"/>
  <c r="I4" i="1" s="1"/>
  <c r="C4" i="1"/>
  <c r="E4" i="1" s="1"/>
  <c r="H4" i="1" s="1"/>
  <c r="E7" i="1" l="1"/>
  <c r="H7" i="1" s="1"/>
  <c r="J7" i="1" s="1"/>
  <c r="J3" i="1"/>
  <c r="J4" i="1"/>
  <c r="J2" i="1"/>
  <c r="J5" i="1"/>
  <c r="J9" i="1"/>
  <c r="J6" i="1"/>
  <c r="J8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<sst xmlns="http://schemas.openxmlformats.org/spreadsheetml/2006/main" count="18" uniqueCount="18">
  <si>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</si>
  <si>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</si>
  <si>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</si>
  <si>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</si>
  <si>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</si>
  <si>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</si>
  <si>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</si>
  <si>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</si>
  <si>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</si>
  <si>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</si>
  <si>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</si>
  <si>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</si>
  <si>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</si>
  <si>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Interview Ratio Scale</t>
  </si>
  <si>
    <t>Final Point Scale</t>
  </si>
  <si>
    <t>Functional Team</t>
  </si>
  <si>
    <t>Abhishek's Team</t>
  </si>
  <si>
    <t>CV  Ratio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</si>
</sst>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E12" sqref="E12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s="1" t="s">
        <v>11</v>
      </c>
      <c r="F1" t="s">
        <v>3</v>
      </c>
      <c r="G1" s="3" t="s">
        <v>4</v>
      </c>
      <c r="H1" s="2" t="s">
        <v>17</v>
      </c>
      <c r="I1" s="2" t="s">
        <v>13</v>
      </c>
      <c r="J1" s="2" t="s">
        <v>14</v>
      </c>
    </row>
    <row r="2" spans="1:10" x14ac:dyDescent="0.25">
      <c r="A2" t="s">
        <v>10</v>
      </c>
      <c r="B2">
        <f>6+6+6+3</f>
        <v>21</v>
      </c>
      <c r="C2">
        <f>B2*5+15</f>
        <v>120</v>
      </c>
      <c r="D2">
        <f>76+3+2+1+3+2</f>
        <v>87</v>
      </c>
      <c r="E2" s="1">
        <f>D2/C2*100</f>
        <v>72.5</v>
      </c>
      <c r="F2">
        <v>7</v>
      </c>
      <c r="G2" s="3">
        <f>F2/D2*100</f>
        <v>8.0459770114942533</v>
      </c>
      <c r="H2" s="2">
        <f>IF(E2&lt;100,E2/10,10)</f>
        <v>7.25</v>
      </c>
      <c r="I2" s="2">
        <f>IF(G2&lt;100,G2/10,10)</f>
        <v>0.8045977011494253</v>
      </c>
      <c r="J2" s="2">
        <f>SUM(H2:I2)/2</f>
        <v>4.0272988505747129</v>
      </c>
    </row>
    <row r="3" spans="1:10" x14ac:dyDescent="0.25">
      <c r="A3" t="s">
        <v>9</v>
      </c>
      <c r="B3">
        <f>5+5+6+3+3</f>
        <v>22</v>
      </c>
      <c r="C3">
        <f>B3*5</f>
        <v>110</v>
      </c>
      <c r="D3">
        <v>81</v>
      </c>
      <c r="E3" s="1">
        <f>D3/C3*100</f>
        <v>73.636363636363626</v>
      </c>
      <c r="F3">
        <v>11</v>
      </c>
      <c r="G3" s="3">
        <f>F3/D3*100</f>
        <v>13.580246913580247</v>
      </c>
      <c r="H3" s="2">
        <f>IF(E3&lt;100,E3/10,10)</f>
        <v>7.3636363636363624</v>
      </c>
      <c r="I3" s="2">
        <f>IF(G3&lt;100,G3/10,10)</f>
        <v>1.3580246913580247</v>
      </c>
      <c r="J3" s="2">
        <f>SUM(H3:I3)/2</f>
        <v>4.3608305274971935</v>
      </c>
    </row>
    <row r="4" spans="1:10" x14ac:dyDescent="0.25">
      <c r="A4" t="s">
        <v>16</v>
      </c>
      <c r="B4">
        <f>6+6+6+3</f>
        <v>21</v>
      </c>
      <c r="C4">
        <f>B4*5</f>
        <v>105</v>
      </c>
      <c r="D4">
        <f>56+4+4+5+5+4+2</f>
        <v>80</v>
      </c>
      <c r="E4" s="1">
        <f>D4/C4*100</f>
        <v>76.19047619047619</v>
      </c>
      <c r="F4">
        <v>12</v>
      </c>
      <c r="G4" s="3">
        <f>F4/D4*100</f>
        <v>15</v>
      </c>
      <c r="H4" s="2">
        <f>IF(E4&lt;100,E4/10,10)</f>
        <v>7.6190476190476186</v>
      </c>
      <c r="I4" s="2">
        <f>IF(G4&lt;100,G4/10,10)</f>
        <v>1.5</v>
      </c>
      <c r="J4" s="2">
        <f>SUM(H4:I4)/2</f>
        <v>4.5595238095238093</v>
      </c>
    </row>
    <row r="5" spans="1:10" x14ac:dyDescent="0.25">
      <c r="A5" t="s">
        <v>8</v>
      </c>
      <c r="B5">
        <f>6+6+6+6+5+5+3</f>
        <v>37</v>
      </c>
      <c r="C5">
        <f>B5*5</f>
        <v>185</v>
      </c>
      <c r="D5">
        <v>152</v>
      </c>
      <c r="E5" s="1">
        <f>D5/C5*100</f>
        <v>82.162162162162161</v>
      </c>
      <c r="F5">
        <v>15</v>
      </c>
      <c r="G5" s="3">
        <f>F5/D5*100</f>
        <v>9.8684210526315788</v>
      </c>
      <c r="H5" s="2">
        <f>IF(E5&lt;100,E5/10,10)</f>
        <v>8.2162162162162158</v>
      </c>
      <c r="I5" s="2">
        <f>IF(G5&lt;100,G5/10,10)</f>
        <v>0.98684210526315785</v>
      </c>
      <c r="J5" s="2">
        <f>SUM(H5:I5)/2</f>
        <v>4.6015291607396867</v>
      </c>
    </row>
    <row r="6" spans="1:10" x14ac:dyDescent="0.25">
      <c r="A6" t="s">
        <v>15</v>
      </c>
      <c r="B6">
        <f>6+6+6</f>
        <v>18</v>
      </c>
      <c r="C6">
        <f>B6*5</f>
        <v>90</v>
      </c>
      <c r="D6">
        <v>63</v>
      </c>
      <c r="E6" s="1">
        <f>D6/C6*100</f>
        <v>70</v>
      </c>
      <c r="F6">
        <v>14</v>
      </c>
      <c r="G6" s="3">
        <f>F6/D6*100</f>
        <v>22.222222222222221</v>
      </c>
      <c r="H6" s="2">
        <f>IF(E6&lt;100,E6/10,10)</f>
        <v>7</v>
      </c>
      <c r="I6" s="2">
        <f>IF(G6&lt;100,G6/10,10)</f>
        <v>2.2222222222222223</v>
      </c>
      <c r="J6" s="2">
        <f>SUM(H6:I6)/2</f>
        <v>4.6111111111111107</v>
      </c>
    </row>
    <row r="7" spans="1:10" x14ac:dyDescent="0.25">
      <c r="A7" t="s">
        <v>7</v>
      </c>
      <c r="B7">
        <f>5+5+6+6+3</f>
        <v>25</v>
      </c>
      <c r="C7">
        <f>B7*5</f>
        <v>125</v>
      </c>
      <c r="D7">
        <v>105</v>
      </c>
      <c r="E7" s="1">
        <f>D7/C7*100</f>
        <v>84</v>
      </c>
      <c r="F7">
        <v>38</v>
      </c>
      <c r="G7" s="3">
        <f>F7/D7*100</f>
        <v>36.19047619047619</v>
      </c>
      <c r="H7" s="2">
        <f>IF(E7&lt;100,E7/10,10)</f>
        <v>8.4</v>
      </c>
      <c r="I7" s="2">
        <f>IF(G7&lt;100,G7/10,10)</f>
        <v>3.6190476190476191</v>
      </c>
      <c r="J7" s="2">
        <f>SUM(H7:I7)/2</f>
        <v>6.0095238095238095</v>
      </c>
    </row>
    <row r="8" spans="1:10" x14ac:dyDescent="0.25">
      <c r="A8" t="s">
        <v>6</v>
      </c>
      <c r="B8">
        <f>3+8+8+8+5+5+5</f>
        <v>42</v>
      </c>
      <c r="C8">
        <f>B8*5</f>
        <v>210</v>
      </c>
      <c r="D8">
        <v>196</v>
      </c>
      <c r="E8" s="1">
        <f>D8/C8*100</f>
        <v>93.333333333333329</v>
      </c>
      <c r="F8">
        <v>77</v>
      </c>
      <c r="G8" s="3">
        <f>F8/D8*100</f>
        <v>39.285714285714285</v>
      </c>
      <c r="H8" s="2">
        <f>IF(E8&lt;100,E8/10,10)</f>
        <v>9.3333333333333321</v>
      </c>
      <c r="I8" s="2">
        <f>IF(G8&lt;100,G8/10,10)</f>
        <v>3.9285714285714284</v>
      </c>
      <c r="J8" s="2">
        <f>SUM(H8:I8)/2</f>
        <v>6.6309523809523805</v>
      </c>
    </row>
    <row r="9" spans="1:10" x14ac:dyDescent="0.25">
      <c r="A9" t="s">
        <v>12</v>
      </c>
      <c r="B9">
        <f>6+6+3</f>
        <v>15</v>
      </c>
      <c r="C9">
        <f>B9*5</f>
        <v>75</v>
      </c>
      <c r="D9">
        <f>28+3+6+5+4</f>
        <v>46</v>
      </c>
      <c r="E9" s="1">
        <f>D9/C9*100</f>
        <v>61.333333333333329</v>
      </c>
      <c r="F9">
        <v>37</v>
      </c>
      <c r="G9" s="3">
        <f>F9/D9*100</f>
        <v>80.434782608695656</v>
      </c>
      <c r="H9" s="2">
        <f>IF(E9&lt;100,E9/10,10)</f>
        <v>6.1333333333333329</v>
      </c>
      <c r="I9" s="2">
        <f>IF(G9&lt;100,G9/10,10)</f>
        <v>8.0434782608695663</v>
      </c>
      <c r="J9" s="2">
        <f>SUM(H9:I9)/2</f>
        <v>7.0884057971014496</v>
      </c>
    </row>
    <row r="14" spans="1:10" x14ac:dyDescent="0.25">
      <c r="B14" s="4"/>
      <c r="E14" s="5"/>
    </row>
  </sheetData>
  <sortState xmlns:xlrd2="http://schemas.microsoft.com/office/spreadsheetml/2017/richdata2" ref="A2:J19">
    <sortCondition ref="J1:J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2021-09-13T09:07:01Z</dcterms:modified>
</cp:coreProperties>
</file>