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75FCF879-22BB-444D-9045-88DBA13AFD6C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 BISANGABAGABO JACKSON" sheetId="2" r:id="rId2"/>
    <sheet name="MUKAMUGEMA ANNONCIATA" sheetId="3" r:id="rId3"/>
    <sheet name="QUICK STAR SERVICE RWANDA LTD" sheetId="8" r:id="rId4"/>
    <sheet name="KABANDA" sheetId="4" r:id="rId5"/>
    <sheet name="LIQUID" sheetId="7" r:id="rId6"/>
    <sheet name="SOBANUKA LTD" sheetId="11" r:id="rId7"/>
    <sheet name="NIMEN GENERAL BUSINESS LTD" sheetId="12" r:id="rId8"/>
    <sheet name="GAS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29" i="2"/>
  <c r="F24" i="2" l="1"/>
  <c r="F13" i="3"/>
  <c r="F6" i="7" l="1"/>
  <c r="F20" i="2" l="1"/>
  <c r="F17" i="1" l="1"/>
  <c r="F13" i="1"/>
  <c r="F8" i="1"/>
  <c r="F2" i="1"/>
  <c r="F16" i="2" l="1"/>
  <c r="C12" i="15" l="1"/>
  <c r="F3" i="7" l="1"/>
  <c r="F3" i="4" l="1"/>
  <c r="F10" i="2" l="1"/>
  <c r="F7" i="3" l="1"/>
  <c r="F8" i="3"/>
  <c r="F9" i="3"/>
  <c r="F10" i="3"/>
  <c r="F11" i="3"/>
  <c r="F12" i="3"/>
  <c r="F14" i="3"/>
  <c r="F15" i="3"/>
  <c r="F16" i="3"/>
  <c r="F17" i="3"/>
  <c r="F18" i="3"/>
  <c r="F19" i="3"/>
  <c r="F6" i="3"/>
  <c r="F6" i="2" l="1"/>
  <c r="F3" i="2"/>
  <c r="F5" i="8"/>
  <c r="F3" i="8"/>
  <c r="F3" i="3" l="1"/>
  <c r="F4" i="3"/>
  <c r="F5" i="3"/>
  <c r="H31" i="4"/>
</calcChain>
</file>

<file path=xl/sharedStrings.xml><?xml version="1.0" encoding="utf-8"?>
<sst xmlns="http://schemas.openxmlformats.org/spreadsheetml/2006/main" count="417" uniqueCount="146">
  <si>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</si>
  <si>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</si>
  <si>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</si>
  <si>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</si>
  <si>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</si>
  <si>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</si>
  <si>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</si>
  <si>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</si>
  <si>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</si>
  <si>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</si>
  <si>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</si>
  <si>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</si>
  <si>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</si>
  <si>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</si>
  <si>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</si>
  <si>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</si>
  <si>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</si>
  <si>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</si>
  <si>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</si>
  <si>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</si>
  <si>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</si>
  <si>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</si>
  <si>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</si>
  <si>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SDC010014500/2250</t>
  </si>
  <si>
    <t>SDC002800304/72817</t>
  </si>
  <si>
    <t>SDC002800324/7232</t>
  </si>
  <si>
    <t>SDC010014500/2359</t>
  </si>
  <si>
    <t>SDC002800324/7259</t>
  </si>
  <si>
    <t>SDC002800324/7172</t>
  </si>
  <si>
    <t>3/3/2022 by cash</t>
  </si>
  <si>
    <t>SDC010014500/2492</t>
  </si>
  <si>
    <t>SDC010014500/2494</t>
  </si>
  <si>
    <t>SDC002800324/7317</t>
  </si>
  <si>
    <t>SDC002800324/7450</t>
  </si>
  <si>
    <t>SDC002800324/7451</t>
  </si>
  <si>
    <t>QUICK STAR SERVICE RWANDA LTD</t>
  </si>
  <si>
    <t>SDC007010197/963</t>
  </si>
  <si>
    <t>SDC010014500/2618</t>
  </si>
  <si>
    <t>SDC010014500/2681</t>
  </si>
  <si>
    <t>SDC010014500/2784</t>
  </si>
  <si>
    <t>SOBANUKA LTD</t>
  </si>
  <si>
    <t>SDC007063999/38</t>
  </si>
  <si>
    <t>SDC002800324/7387</t>
  </si>
  <si>
    <t>SDC002800324/7476</t>
  </si>
  <si>
    <t>SDC002800324/7512</t>
  </si>
  <si>
    <t>SDC002800324/7520</t>
  </si>
  <si>
    <t>NIMEN GENERAL BUSINESS LTD</t>
  </si>
  <si>
    <t>SDC010024405/164</t>
  </si>
  <si>
    <t>SDC010014500/2846</t>
  </si>
  <si>
    <t>SDC010014500/2901</t>
  </si>
  <si>
    <t>SDC010014500/2941</t>
  </si>
  <si>
    <t>SDC002800324/7531</t>
  </si>
  <si>
    <t>SDC002800324/7530</t>
  </si>
  <si>
    <t>NULL</t>
  </si>
  <si>
    <t>SDC007069937/288745</t>
  </si>
  <si>
    <t>SDC011000445/37109</t>
  </si>
  <si>
    <t>SDC011000445/36978</t>
  </si>
  <si>
    <t>SDC002800324/7564</t>
  </si>
  <si>
    <t>SDC002800324/7606</t>
  </si>
  <si>
    <t>BANK</t>
  </si>
  <si>
    <t>BK</t>
  </si>
  <si>
    <t>BPR</t>
  </si>
  <si>
    <t>SDC010014500/3020</t>
  </si>
  <si>
    <t>SDC020024500/3073</t>
  </si>
  <si>
    <t>SDC007063999/40</t>
  </si>
  <si>
    <t>GAS</t>
  </si>
  <si>
    <t>TOTAL</t>
  </si>
  <si>
    <t>SDC010014500/3212</t>
  </si>
  <si>
    <t>SDC002800324/7616</t>
  </si>
  <si>
    <t>SDC002800324/7640</t>
  </si>
  <si>
    <t>SDC002800324/7648</t>
  </si>
  <si>
    <t>SDC010014500/3292</t>
  </si>
  <si>
    <t>SDC002800324/7674</t>
  </si>
  <si>
    <t>SDC002800324/7699</t>
  </si>
  <si>
    <t>SDC002800324/7736</t>
  </si>
  <si>
    <t>SDC002800324/7742</t>
  </si>
  <si>
    <t>SDC002800324/7751</t>
  </si>
  <si>
    <t>SDC002800324/7752</t>
  </si>
  <si>
    <t>SDC002800324/7753</t>
  </si>
  <si>
    <t>SDC010014500/3360</t>
  </si>
  <si>
    <t>SDC010014500/3447</t>
  </si>
  <si>
    <t>SDC010014500/3545</t>
  </si>
  <si>
    <t>SDC007057826/11412</t>
  </si>
  <si>
    <t>SDC007057826/11594</t>
  </si>
  <si>
    <t>SDC007057826/11926</t>
  </si>
  <si>
    <t>SDC007057826/12403</t>
  </si>
  <si>
    <t>SDC007063999/44</t>
  </si>
  <si>
    <t>SDC010014500/3600</t>
  </si>
  <si>
    <t>SDC002800324/7796</t>
  </si>
  <si>
    <t>SDC011000445/39896</t>
  </si>
  <si>
    <t>SDC011000445/45436</t>
  </si>
  <si>
    <t>SDC002800324/7833</t>
  </si>
  <si>
    <t>SDC010014500/3693</t>
  </si>
  <si>
    <t>SDC010014500/3764</t>
  </si>
  <si>
    <t>SDC010014500/3824</t>
  </si>
  <si>
    <t>SDC002800324/7874</t>
  </si>
  <si>
    <t>SDC002800324/7911</t>
  </si>
  <si>
    <t>SDC010014500/3900</t>
  </si>
  <si>
    <t>SDC010014500/3981</t>
  </si>
  <si>
    <t>SDC002800324/7945</t>
  </si>
  <si>
    <t>SDC007057826/12919</t>
  </si>
  <si>
    <t>SDC007063634/99</t>
  </si>
  <si>
    <t>SDC007063634/102</t>
  </si>
  <si>
    <t>SDC007063634/101</t>
  </si>
  <si>
    <t>SDC007063634/103</t>
  </si>
  <si>
    <t>SDC007063634/106</t>
  </si>
  <si>
    <t>SDC007063634/97</t>
  </si>
  <si>
    <t>SDC007063634/108</t>
  </si>
  <si>
    <t>SDC007063634/98</t>
  </si>
  <si>
    <t>SDC007063634/107</t>
  </si>
  <si>
    <t>SDC007063634/104</t>
  </si>
  <si>
    <t>SDC007063634/100</t>
  </si>
  <si>
    <t>SDC007063634/109</t>
  </si>
  <si>
    <t>SDC007063634/110</t>
  </si>
  <si>
    <t>SDC002800324/7977</t>
  </si>
  <si>
    <t>SDC010014500/4049</t>
  </si>
  <si>
    <t>SDC002800324/8006</t>
  </si>
  <si>
    <t>SDC010014500/4094</t>
  </si>
  <si>
    <t>SDC007063634/113</t>
  </si>
  <si>
    <t>SDC007063999/47</t>
  </si>
  <si>
    <t>SDC002800324/8033</t>
  </si>
  <si>
    <t>SDC010014500/4258</t>
  </si>
  <si>
    <t>SDC010014500/4251</t>
  </si>
  <si>
    <t>SDC007057826/13834</t>
  </si>
  <si>
    <t>SDC007063634/115</t>
  </si>
  <si>
    <t>SDC007010197/1178</t>
  </si>
  <si>
    <t>SDC007010197/1045</t>
  </si>
  <si>
    <t>SDC002800324/8048</t>
  </si>
  <si>
    <t>SDC002800324/8056</t>
  </si>
  <si>
    <t>SDC002800324/8055</t>
  </si>
  <si>
    <t>SDC002800324/8093</t>
  </si>
  <si>
    <t>SDC010014500/4328</t>
  </si>
  <si>
    <t>SDC010014500/4410</t>
  </si>
  <si>
    <t>SDC007063634/117</t>
  </si>
  <si>
    <t>SDC010014500/4502</t>
  </si>
  <si>
    <t>SDC002800324/8164</t>
  </si>
  <si>
    <t>SDC002800214/8133</t>
  </si>
  <si>
    <t>SDC010014500/4527</t>
  </si>
  <si>
    <t>SDC007063634/119</t>
  </si>
  <si>
    <t>SDC002800324/8224</t>
  </si>
  <si>
    <t>SDC002800324/8222</t>
  </si>
  <si>
    <t>SDC010014500/4743</t>
  </si>
  <si>
    <t>SDC007057826/14654</t>
  </si>
  <si>
    <t>SDC007063999/51</t>
  </si>
  <si>
    <t>SDC002800324/8289</t>
  </si>
  <si>
    <t>SDC010014500/4847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</si>
</sst>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3" xfId="0" applyNumberFormat="1" applyFill="1" applyBorder="1" applyAlignment="1"/>
    <xf numFmtId="164" fontId="0" fillId="2" borderId="14" xfId="0" quotePrefix="1" applyNumberFormat="1" applyFill="1" applyBorder="1" applyAlignment="1"/>
    <xf numFmtId="165" fontId="0" fillId="0" borderId="3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3" fontId="0" fillId="2" borderId="7" xfId="0" applyNumberFormat="1" applyFont="1" applyFill="1" applyBorder="1" applyAlignment="1">
      <alignment vertical="center"/>
    </xf>
    <xf numFmtId="164" fontId="0" fillId="2" borderId="12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0" fontId="0" fillId="0" borderId="0" xfId="0" applyAlignment="1"/>
    <xf numFmtId="0" fontId="0" fillId="0" borderId="2" xfId="0" applyBorder="1" applyAlignment="1"/>
    <xf numFmtId="164" fontId="0" fillId="2" borderId="2" xfId="0" applyNumberFormat="1" applyFill="1" applyBorder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0" fontId="0" fillId="2" borderId="2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2" borderId="28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2" borderId="13" xfId="0" applyNumberFormat="1" applyFill="1" applyBorder="1" applyAlignment="1"/>
    <xf numFmtId="3" fontId="0" fillId="2" borderId="13" xfId="0" applyNumberFormat="1" applyFill="1" applyBorder="1" applyAlignment="1">
      <alignment vertical="center"/>
    </xf>
    <xf numFmtId="0" fontId="0" fillId="2" borderId="7" xfId="0" applyFill="1" applyBorder="1" applyAlignment="1"/>
    <xf numFmtId="164" fontId="0" fillId="2" borderId="7" xfId="0" applyNumberFormat="1" applyFill="1" applyBorder="1" applyAlignment="1"/>
    <xf numFmtId="3" fontId="0" fillId="2" borderId="12" xfId="0" applyNumberFormat="1" applyFill="1" applyBorder="1" applyAlignment="1"/>
    <xf numFmtId="164" fontId="0" fillId="2" borderId="10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0" fontId="0" fillId="2" borderId="35" xfId="0" applyFill="1" applyBorder="1" applyAlignment="1">
      <alignment horizontal="center" vertical="center"/>
    </xf>
    <xf numFmtId="164" fontId="0" fillId="0" borderId="0" xfId="0" applyNumberFormat="1" applyAlignment="1"/>
    <xf numFmtId="3" fontId="0" fillId="0" borderId="0" xfId="0" applyNumberFormat="1" applyAlignment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2" borderId="10" xfId="0" applyNumberFormat="1" applyFill="1" applyBorder="1" applyAlignment="1"/>
    <xf numFmtId="3" fontId="0" fillId="2" borderId="14" xfId="0" applyNumberFormat="1" applyFill="1" applyBorder="1" applyAlignment="1"/>
    <xf numFmtId="0" fontId="0" fillId="2" borderId="37" xfId="0" applyFill="1" applyBorder="1" applyAlignment="1">
      <alignment horizontal="center" vertical="center"/>
    </xf>
    <xf numFmtId="0" fontId="0" fillId="0" borderId="36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2" borderId="17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21" workbookViewId="0">
      <selection activeCell="E51" sqref="E51"/>
    </sheetView>
  </sheetViews>
  <sheetFormatPr defaultRowHeight="15" x14ac:dyDescent="0.25"/>
  <cols>
    <col min="1" max="1" width="5" style="12" customWidth="1"/>
    <col min="2" max="2" width="19.7109375" style="8" bestFit="1" customWidth="1"/>
    <col min="3" max="3" width="20.5703125" style="8" bestFit="1" customWidth="1"/>
    <col min="4" max="4" width="10.7109375" style="14" bestFit="1" customWidth="1"/>
    <col min="5" max="5" width="9.140625" style="13"/>
    <col min="6" max="6" width="11.28515625" style="13" bestFit="1" customWidth="1"/>
    <col min="7" max="7" width="16.140625" style="14" bestFit="1" customWidth="1"/>
    <col min="8" max="16384" width="9.140625" style="8"/>
  </cols>
  <sheetData>
    <row r="1" spans="1:8" ht="15.75" thickBot="1" x14ac:dyDescent="0.3">
      <c r="A1" s="92" t="s">
        <v>0</v>
      </c>
      <c r="B1" s="93" t="s">
        <v>1</v>
      </c>
      <c r="C1" s="93" t="s">
        <v>2</v>
      </c>
      <c r="D1" s="95" t="s">
        <v>4</v>
      </c>
      <c r="E1" s="94" t="s">
        <v>3</v>
      </c>
      <c r="F1" s="94" t="s">
        <v>9</v>
      </c>
      <c r="G1" s="100" t="s">
        <v>5</v>
      </c>
      <c r="H1" s="97" t="s">
        <v>59</v>
      </c>
    </row>
    <row r="2" spans="1:8" x14ac:dyDescent="0.25">
      <c r="A2" s="33">
        <v>1</v>
      </c>
      <c r="B2" s="34" t="s">
        <v>12</v>
      </c>
      <c r="C2" s="35" t="s">
        <v>10</v>
      </c>
      <c r="D2" s="42">
        <v>44602</v>
      </c>
      <c r="E2" s="36">
        <v>14407</v>
      </c>
      <c r="F2" s="181">
        <f>E7+E6+E5+E4+E3+E2</f>
        <v>108260.5</v>
      </c>
      <c r="G2" s="169" t="s">
        <v>29</v>
      </c>
      <c r="H2" s="170"/>
    </row>
    <row r="3" spans="1:8" x14ac:dyDescent="0.25">
      <c r="A3" s="37">
        <v>2</v>
      </c>
      <c r="B3" s="10" t="s">
        <v>12</v>
      </c>
      <c r="C3" s="10" t="s">
        <v>13</v>
      </c>
      <c r="D3" s="43">
        <v>44608</v>
      </c>
      <c r="E3" s="11">
        <v>29385</v>
      </c>
      <c r="F3" s="182"/>
      <c r="G3" s="171"/>
      <c r="H3" s="172"/>
    </row>
    <row r="4" spans="1:8" x14ac:dyDescent="0.25">
      <c r="A4" s="37">
        <v>3</v>
      </c>
      <c r="B4" s="10" t="s">
        <v>12</v>
      </c>
      <c r="C4" s="10" t="s">
        <v>20</v>
      </c>
      <c r="D4" s="43">
        <v>44617</v>
      </c>
      <c r="E4" s="11">
        <v>7600</v>
      </c>
      <c r="F4" s="182"/>
      <c r="G4" s="171"/>
      <c r="H4" s="172"/>
    </row>
    <row r="5" spans="1:8" x14ac:dyDescent="0.25">
      <c r="A5" s="37">
        <v>4</v>
      </c>
      <c r="B5" s="10" t="s">
        <v>12</v>
      </c>
      <c r="C5" s="10" t="s">
        <v>21</v>
      </c>
      <c r="D5" s="43">
        <v>44618</v>
      </c>
      <c r="E5" s="11">
        <v>15106</v>
      </c>
      <c r="F5" s="182"/>
      <c r="G5" s="171"/>
      <c r="H5" s="172"/>
    </row>
    <row r="6" spans="1:8" x14ac:dyDescent="0.25">
      <c r="A6" s="37">
        <v>5</v>
      </c>
      <c r="B6" s="10" t="s">
        <v>12</v>
      </c>
      <c r="C6" s="10" t="s">
        <v>24</v>
      </c>
      <c r="D6" s="43">
        <v>44623</v>
      </c>
      <c r="E6" s="11">
        <v>29262.5</v>
      </c>
      <c r="F6" s="182"/>
      <c r="G6" s="171"/>
      <c r="H6" s="172"/>
    </row>
    <row r="7" spans="1:8" ht="15.75" thickBot="1" x14ac:dyDescent="0.3">
      <c r="A7" s="38">
        <v>6</v>
      </c>
      <c r="B7" s="39" t="s">
        <v>12</v>
      </c>
      <c r="C7" s="39" t="s">
        <v>22</v>
      </c>
      <c r="D7" s="44">
        <v>44620</v>
      </c>
      <c r="E7" s="40">
        <v>12500</v>
      </c>
      <c r="F7" s="183"/>
      <c r="G7" s="173"/>
      <c r="H7" s="174"/>
    </row>
    <row r="8" spans="1:8" x14ac:dyDescent="0.25">
      <c r="A8" s="33">
        <v>7</v>
      </c>
      <c r="B8" s="34" t="s">
        <v>12</v>
      </c>
      <c r="C8" s="41" t="s">
        <v>11</v>
      </c>
      <c r="D8" s="42">
        <v>44606</v>
      </c>
      <c r="E8" s="36">
        <v>154394</v>
      </c>
      <c r="F8" s="160">
        <f>E12+E11+E10+E9+E8</f>
        <v>569778</v>
      </c>
      <c r="G8" s="184">
        <v>44635</v>
      </c>
      <c r="H8" s="178" t="s">
        <v>60</v>
      </c>
    </row>
    <row r="9" spans="1:8" x14ac:dyDescent="0.25">
      <c r="A9" s="37">
        <v>8</v>
      </c>
      <c r="B9" s="10" t="s">
        <v>12</v>
      </c>
      <c r="C9" s="10" t="s">
        <v>19</v>
      </c>
      <c r="D9" s="43">
        <v>44614</v>
      </c>
      <c r="E9" s="11">
        <v>55344</v>
      </c>
      <c r="F9" s="161"/>
      <c r="G9" s="185"/>
      <c r="H9" s="179"/>
    </row>
    <row r="10" spans="1:8" x14ac:dyDescent="0.25">
      <c r="A10" s="37">
        <v>9</v>
      </c>
      <c r="B10" s="10" t="s">
        <v>12</v>
      </c>
      <c r="C10" s="10" t="s">
        <v>28</v>
      </c>
      <c r="D10" s="43">
        <v>44621</v>
      </c>
      <c r="E10" s="11">
        <v>123660</v>
      </c>
      <c r="F10" s="161"/>
      <c r="G10" s="185"/>
      <c r="H10" s="179"/>
    </row>
    <row r="11" spans="1:8" x14ac:dyDescent="0.25">
      <c r="A11" s="37">
        <v>10</v>
      </c>
      <c r="B11" s="10" t="s">
        <v>12</v>
      </c>
      <c r="C11" s="10" t="s">
        <v>25</v>
      </c>
      <c r="D11" s="43">
        <v>44627</v>
      </c>
      <c r="E11" s="11">
        <v>49000</v>
      </c>
      <c r="F11" s="161"/>
      <c r="G11" s="185"/>
      <c r="H11" s="179"/>
    </row>
    <row r="12" spans="1:8" ht="15.75" thickBot="1" x14ac:dyDescent="0.3">
      <c r="A12" s="38">
        <v>11</v>
      </c>
      <c r="B12" s="39" t="s">
        <v>12</v>
      </c>
      <c r="C12" s="39" t="s">
        <v>27</v>
      </c>
      <c r="D12" s="44">
        <v>44629</v>
      </c>
      <c r="E12" s="40">
        <v>187380</v>
      </c>
      <c r="F12" s="162"/>
      <c r="G12" s="186"/>
      <c r="H12" s="180"/>
    </row>
    <row r="13" spans="1:8" x14ac:dyDescent="0.25">
      <c r="A13" s="33">
        <v>12</v>
      </c>
      <c r="B13" s="34" t="s">
        <v>12</v>
      </c>
      <c r="C13" s="34" t="s">
        <v>32</v>
      </c>
      <c r="D13" s="46">
        <v>44635</v>
      </c>
      <c r="E13" s="45">
        <v>41400</v>
      </c>
      <c r="F13" s="160">
        <f>E16+E15+E14+E13</f>
        <v>350480</v>
      </c>
      <c r="G13" s="187">
        <v>44656</v>
      </c>
      <c r="H13" s="178" t="s">
        <v>60</v>
      </c>
    </row>
    <row r="14" spans="1:8" x14ac:dyDescent="0.25">
      <c r="A14" s="37">
        <v>13</v>
      </c>
      <c r="B14" s="10" t="s">
        <v>12</v>
      </c>
      <c r="C14" s="10" t="s">
        <v>33</v>
      </c>
      <c r="D14" s="47">
        <v>44648</v>
      </c>
      <c r="E14" s="11">
        <v>133400</v>
      </c>
      <c r="F14" s="161"/>
      <c r="G14" s="188"/>
      <c r="H14" s="179"/>
    </row>
    <row r="15" spans="1:8" x14ac:dyDescent="0.25">
      <c r="A15" s="37">
        <v>14</v>
      </c>
      <c r="B15" s="10" t="s">
        <v>12</v>
      </c>
      <c r="C15" s="10" t="s">
        <v>34</v>
      </c>
      <c r="D15" s="47">
        <v>44648</v>
      </c>
      <c r="E15" s="11">
        <v>140200</v>
      </c>
      <c r="F15" s="161"/>
      <c r="G15" s="188"/>
      <c r="H15" s="179"/>
    </row>
    <row r="16" spans="1:8" ht="15.75" thickBot="1" x14ac:dyDescent="0.3">
      <c r="A16" s="38">
        <v>15</v>
      </c>
      <c r="B16" s="39" t="s">
        <v>12</v>
      </c>
      <c r="C16" s="39" t="s">
        <v>42</v>
      </c>
      <c r="D16" s="48">
        <v>44641</v>
      </c>
      <c r="E16" s="40">
        <v>35480</v>
      </c>
      <c r="F16" s="162"/>
      <c r="G16" s="189"/>
      <c r="H16" s="180"/>
    </row>
    <row r="17" spans="1:8" x14ac:dyDescent="0.25">
      <c r="A17" s="33">
        <v>16</v>
      </c>
      <c r="B17" s="34" t="s">
        <v>12</v>
      </c>
      <c r="C17" s="34" t="s">
        <v>43</v>
      </c>
      <c r="D17" s="86">
        <v>44651</v>
      </c>
      <c r="E17" s="45">
        <v>103900</v>
      </c>
      <c r="F17" s="160">
        <f>E26+E25+E24+E23+E22+E21+E20+E19+E18+E17+E27+E28</f>
        <v>968300</v>
      </c>
      <c r="G17" s="175">
        <v>44681</v>
      </c>
      <c r="H17" s="178" t="s">
        <v>61</v>
      </c>
    </row>
    <row r="18" spans="1:8" x14ac:dyDescent="0.25">
      <c r="A18" s="37">
        <v>17</v>
      </c>
      <c r="B18" s="10" t="s">
        <v>12</v>
      </c>
      <c r="C18" s="10" t="s">
        <v>44</v>
      </c>
      <c r="D18" s="43">
        <v>44655</v>
      </c>
      <c r="E18" s="15">
        <v>109700</v>
      </c>
      <c r="F18" s="161"/>
      <c r="G18" s="176"/>
      <c r="H18" s="179"/>
    </row>
    <row r="19" spans="1:8" x14ac:dyDescent="0.25">
      <c r="A19" s="37">
        <v>18</v>
      </c>
      <c r="B19" s="10" t="s">
        <v>12</v>
      </c>
      <c r="C19" s="10" t="s">
        <v>45</v>
      </c>
      <c r="D19" s="43">
        <v>44656</v>
      </c>
      <c r="E19" s="11">
        <v>24400</v>
      </c>
      <c r="F19" s="161"/>
      <c r="G19" s="176"/>
      <c r="H19" s="179"/>
    </row>
    <row r="20" spans="1:8" x14ac:dyDescent="0.25">
      <c r="A20" s="37">
        <v>19</v>
      </c>
      <c r="B20" s="10" t="s">
        <v>12</v>
      </c>
      <c r="C20" s="10" t="s">
        <v>51</v>
      </c>
      <c r="D20" s="43">
        <v>44657</v>
      </c>
      <c r="E20" s="11">
        <v>11000</v>
      </c>
      <c r="F20" s="161"/>
      <c r="G20" s="176"/>
      <c r="H20" s="179"/>
    </row>
    <row r="21" spans="1:8" x14ac:dyDescent="0.25">
      <c r="A21" s="37">
        <v>20</v>
      </c>
      <c r="B21" s="10" t="s">
        <v>12</v>
      </c>
      <c r="C21" s="10" t="s">
        <v>52</v>
      </c>
      <c r="D21" s="43">
        <v>44657</v>
      </c>
      <c r="E21" s="11">
        <v>47700</v>
      </c>
      <c r="F21" s="161"/>
      <c r="G21" s="176"/>
      <c r="H21" s="179"/>
    </row>
    <row r="22" spans="1:8" x14ac:dyDescent="0.25">
      <c r="A22" s="37">
        <v>21</v>
      </c>
      <c r="B22" s="10" t="s">
        <v>12</v>
      </c>
      <c r="C22" s="10" t="s">
        <v>57</v>
      </c>
      <c r="D22" s="43">
        <v>44662</v>
      </c>
      <c r="E22" s="11">
        <v>70650</v>
      </c>
      <c r="F22" s="161"/>
      <c r="G22" s="176"/>
      <c r="H22" s="179"/>
    </row>
    <row r="23" spans="1:8" x14ac:dyDescent="0.25">
      <c r="A23" s="37">
        <v>22</v>
      </c>
      <c r="B23" s="10" t="s">
        <v>12</v>
      </c>
      <c r="C23" s="10" t="s">
        <v>58</v>
      </c>
      <c r="D23" s="43">
        <v>44667</v>
      </c>
      <c r="E23" s="11">
        <v>89000</v>
      </c>
      <c r="F23" s="161"/>
      <c r="G23" s="176"/>
      <c r="H23" s="179"/>
    </row>
    <row r="24" spans="1:8" x14ac:dyDescent="0.25">
      <c r="A24" s="37">
        <v>23</v>
      </c>
      <c r="B24" s="10" t="s">
        <v>12</v>
      </c>
      <c r="C24" s="10" t="s">
        <v>68</v>
      </c>
      <c r="D24" s="43">
        <v>44669</v>
      </c>
      <c r="E24" s="11">
        <v>103550</v>
      </c>
      <c r="F24" s="161"/>
      <c r="G24" s="176"/>
      <c r="H24" s="179"/>
    </row>
    <row r="25" spans="1:8" x14ac:dyDescent="0.25">
      <c r="A25" s="37">
        <v>24</v>
      </c>
      <c r="B25" s="10" t="s">
        <v>12</v>
      </c>
      <c r="C25" s="10" t="s">
        <v>69</v>
      </c>
      <c r="D25" s="43">
        <v>44671</v>
      </c>
      <c r="E25" s="11">
        <v>112500</v>
      </c>
      <c r="F25" s="161"/>
      <c r="G25" s="176"/>
      <c r="H25" s="179"/>
    </row>
    <row r="26" spans="1:8" x14ac:dyDescent="0.25">
      <c r="A26" s="96">
        <v>25</v>
      </c>
      <c r="B26" s="97" t="s">
        <v>12</v>
      </c>
      <c r="C26" s="97" t="s">
        <v>70</v>
      </c>
      <c r="D26" s="99">
        <v>44672</v>
      </c>
      <c r="E26" s="98">
        <v>18400</v>
      </c>
      <c r="F26" s="161"/>
      <c r="G26" s="176"/>
      <c r="H26" s="179"/>
    </row>
    <row r="27" spans="1:8" x14ac:dyDescent="0.25">
      <c r="A27" s="37">
        <v>26</v>
      </c>
      <c r="B27" s="97" t="s">
        <v>12</v>
      </c>
      <c r="C27" s="10" t="s">
        <v>72</v>
      </c>
      <c r="D27" s="43">
        <v>44676</v>
      </c>
      <c r="E27" s="11">
        <v>214000</v>
      </c>
      <c r="F27" s="161"/>
      <c r="G27" s="176"/>
      <c r="H27" s="179"/>
    </row>
    <row r="28" spans="1:8" ht="15.75" thickBot="1" x14ac:dyDescent="0.3">
      <c r="A28" s="38">
        <v>27</v>
      </c>
      <c r="B28" s="39" t="s">
        <v>12</v>
      </c>
      <c r="C28" s="39" t="s">
        <v>73</v>
      </c>
      <c r="D28" s="44">
        <v>44679</v>
      </c>
      <c r="E28" s="40">
        <v>63500</v>
      </c>
      <c r="F28" s="162"/>
      <c r="G28" s="177"/>
      <c r="H28" s="180"/>
    </row>
    <row r="29" spans="1:8" x14ac:dyDescent="0.25">
      <c r="A29" s="153">
        <v>28</v>
      </c>
      <c r="B29" s="154" t="s">
        <v>12</v>
      </c>
      <c r="C29" s="34" t="s">
        <v>74</v>
      </c>
      <c r="D29" s="155">
        <v>44683</v>
      </c>
      <c r="E29" s="157">
        <v>87700</v>
      </c>
      <c r="F29" s="160">
        <f>E29+E30+E31+E32+E33+E34+E35+E36+E37+E38+E39+E40+E41+E42+E43+E44+E45+E46+E47+E48+E49</f>
        <v>1969627</v>
      </c>
      <c r="G29" s="163">
        <v>44733</v>
      </c>
      <c r="H29" s="166" t="s">
        <v>60</v>
      </c>
    </row>
    <row r="30" spans="1:8" x14ac:dyDescent="0.25">
      <c r="A30" s="37">
        <v>29</v>
      </c>
      <c r="B30" s="97" t="s">
        <v>12</v>
      </c>
      <c r="C30" s="10" t="s">
        <v>75</v>
      </c>
      <c r="D30" s="101">
        <v>44684</v>
      </c>
      <c r="E30" s="158">
        <v>54000</v>
      </c>
      <c r="F30" s="161"/>
      <c r="G30" s="164"/>
      <c r="H30" s="167"/>
    </row>
    <row r="31" spans="1:8" x14ac:dyDescent="0.25">
      <c r="A31" s="96">
        <v>30</v>
      </c>
      <c r="B31" s="97" t="s">
        <v>12</v>
      </c>
      <c r="C31" s="10" t="s">
        <v>76</v>
      </c>
      <c r="D31" s="101">
        <v>44686</v>
      </c>
      <c r="E31" s="158">
        <v>91950</v>
      </c>
      <c r="F31" s="161"/>
      <c r="G31" s="164"/>
      <c r="H31" s="167"/>
    </row>
    <row r="32" spans="1:8" x14ac:dyDescent="0.25">
      <c r="A32" s="96">
        <v>31</v>
      </c>
      <c r="B32" s="97" t="s">
        <v>12</v>
      </c>
      <c r="C32" s="10" t="s">
        <v>77</v>
      </c>
      <c r="D32" s="101">
        <v>44686</v>
      </c>
      <c r="E32" s="158">
        <v>21000</v>
      </c>
      <c r="F32" s="161"/>
      <c r="G32" s="164"/>
      <c r="H32" s="167"/>
    </row>
    <row r="33" spans="1:8" x14ac:dyDescent="0.25">
      <c r="A33" s="37">
        <v>32</v>
      </c>
      <c r="B33" s="97" t="s">
        <v>12</v>
      </c>
      <c r="C33" s="10" t="s">
        <v>78</v>
      </c>
      <c r="D33" s="101">
        <v>44686</v>
      </c>
      <c r="E33" s="158">
        <v>27500</v>
      </c>
      <c r="F33" s="161"/>
      <c r="G33" s="164"/>
      <c r="H33" s="167"/>
    </row>
    <row r="34" spans="1:8" x14ac:dyDescent="0.25">
      <c r="A34" s="96">
        <v>33</v>
      </c>
      <c r="B34" s="97" t="s">
        <v>12</v>
      </c>
      <c r="C34" s="4" t="s">
        <v>88</v>
      </c>
      <c r="D34" s="89">
        <v>44690</v>
      </c>
      <c r="E34" s="128">
        <v>131000</v>
      </c>
      <c r="F34" s="161"/>
      <c r="G34" s="164"/>
      <c r="H34" s="167"/>
    </row>
    <row r="35" spans="1:8" x14ac:dyDescent="0.25">
      <c r="A35" s="96">
        <v>34</v>
      </c>
      <c r="B35" s="97" t="s">
        <v>12</v>
      </c>
      <c r="C35" s="4" t="s">
        <v>91</v>
      </c>
      <c r="D35" s="89">
        <v>44693</v>
      </c>
      <c r="E35" s="128">
        <v>137000</v>
      </c>
      <c r="F35" s="161"/>
      <c r="G35" s="164"/>
      <c r="H35" s="167"/>
    </row>
    <row r="36" spans="1:8" x14ac:dyDescent="0.25">
      <c r="A36" s="75">
        <v>35</v>
      </c>
      <c r="B36" s="10" t="s">
        <v>12</v>
      </c>
      <c r="C36" s="10" t="s">
        <v>95</v>
      </c>
      <c r="D36" s="101">
        <v>44697</v>
      </c>
      <c r="E36" s="158">
        <v>215777</v>
      </c>
      <c r="F36" s="161"/>
      <c r="G36" s="164"/>
      <c r="H36" s="167"/>
    </row>
    <row r="37" spans="1:8" x14ac:dyDescent="0.25">
      <c r="A37" s="75">
        <v>36</v>
      </c>
      <c r="B37" s="10" t="s">
        <v>12</v>
      </c>
      <c r="C37" s="10" t="s">
        <v>96</v>
      </c>
      <c r="D37" s="101">
        <v>44700</v>
      </c>
      <c r="E37" s="158">
        <v>83000</v>
      </c>
      <c r="F37" s="161"/>
      <c r="G37" s="164"/>
      <c r="H37" s="167"/>
    </row>
    <row r="38" spans="1:8" x14ac:dyDescent="0.25">
      <c r="A38" s="75">
        <v>37</v>
      </c>
      <c r="B38" s="10" t="s">
        <v>12</v>
      </c>
      <c r="C38" s="10" t="s">
        <v>99</v>
      </c>
      <c r="D38" s="101">
        <v>44704</v>
      </c>
      <c r="E38" s="158">
        <v>67400</v>
      </c>
      <c r="F38" s="161"/>
      <c r="G38" s="164"/>
      <c r="H38" s="167"/>
    </row>
    <row r="39" spans="1:8" x14ac:dyDescent="0.25">
      <c r="A39" s="75">
        <v>38</v>
      </c>
      <c r="B39" s="10" t="s">
        <v>12</v>
      </c>
      <c r="C39" s="4" t="s">
        <v>114</v>
      </c>
      <c r="D39" s="89">
        <v>44707</v>
      </c>
      <c r="E39" s="128">
        <v>23000</v>
      </c>
      <c r="F39" s="161"/>
      <c r="G39" s="164"/>
      <c r="H39" s="167"/>
    </row>
    <row r="40" spans="1:8" x14ac:dyDescent="0.25">
      <c r="A40" s="75">
        <v>39</v>
      </c>
      <c r="B40" s="10" t="s">
        <v>12</v>
      </c>
      <c r="C40" s="4" t="s">
        <v>116</v>
      </c>
      <c r="D40" s="101">
        <v>44711</v>
      </c>
      <c r="E40" s="128">
        <v>8000</v>
      </c>
      <c r="F40" s="161"/>
      <c r="G40" s="164"/>
      <c r="H40" s="167"/>
    </row>
    <row r="41" spans="1:8" x14ac:dyDescent="0.25">
      <c r="A41" s="75">
        <v>40</v>
      </c>
      <c r="B41" s="10" t="s">
        <v>12</v>
      </c>
      <c r="C41" s="10" t="s">
        <v>120</v>
      </c>
      <c r="D41" s="101">
        <v>44714</v>
      </c>
      <c r="E41" s="158">
        <v>77200</v>
      </c>
      <c r="F41" s="161"/>
      <c r="G41" s="164"/>
      <c r="H41" s="167"/>
    </row>
    <row r="42" spans="1:8" x14ac:dyDescent="0.25">
      <c r="A42" s="75">
        <v>41</v>
      </c>
      <c r="B42" s="10" t="s">
        <v>12</v>
      </c>
      <c r="C42" s="10" t="s">
        <v>127</v>
      </c>
      <c r="D42" s="101">
        <v>44715</v>
      </c>
      <c r="E42" s="158">
        <v>22500</v>
      </c>
      <c r="F42" s="161"/>
      <c r="G42" s="164"/>
      <c r="H42" s="167"/>
    </row>
    <row r="43" spans="1:8" x14ac:dyDescent="0.25">
      <c r="A43" s="75">
        <v>42</v>
      </c>
      <c r="B43" s="10" t="s">
        <v>12</v>
      </c>
      <c r="C43" s="10" t="s">
        <v>128</v>
      </c>
      <c r="D43" s="101">
        <v>44716</v>
      </c>
      <c r="E43" s="158">
        <v>48000</v>
      </c>
      <c r="F43" s="161"/>
      <c r="G43" s="164"/>
      <c r="H43" s="167"/>
    </row>
    <row r="44" spans="1:8" x14ac:dyDescent="0.25">
      <c r="A44" s="75">
        <v>43</v>
      </c>
      <c r="B44" s="10" t="s">
        <v>12</v>
      </c>
      <c r="C44" s="10" t="s">
        <v>129</v>
      </c>
      <c r="D44" s="101">
        <v>44716</v>
      </c>
      <c r="E44" s="158">
        <v>116000</v>
      </c>
      <c r="F44" s="161"/>
      <c r="G44" s="164"/>
      <c r="H44" s="167"/>
    </row>
    <row r="45" spans="1:8" x14ac:dyDescent="0.25">
      <c r="A45" s="75">
        <v>44</v>
      </c>
      <c r="B45" s="10" t="s">
        <v>12</v>
      </c>
      <c r="C45" s="10" t="s">
        <v>130</v>
      </c>
      <c r="D45" s="101">
        <v>44720</v>
      </c>
      <c r="E45" s="158">
        <v>185500</v>
      </c>
      <c r="F45" s="161"/>
      <c r="G45" s="164"/>
      <c r="H45" s="167"/>
    </row>
    <row r="46" spans="1:8" x14ac:dyDescent="0.25">
      <c r="A46" s="75">
        <v>45</v>
      </c>
      <c r="B46" s="10" t="s">
        <v>12</v>
      </c>
      <c r="C46" s="10" t="s">
        <v>136</v>
      </c>
      <c r="D46" s="101">
        <v>44725</v>
      </c>
      <c r="E46" s="158">
        <v>113000</v>
      </c>
      <c r="F46" s="161"/>
      <c r="G46" s="164"/>
      <c r="H46" s="167"/>
    </row>
    <row r="47" spans="1:8" x14ac:dyDescent="0.25">
      <c r="A47" s="75">
        <v>46</v>
      </c>
      <c r="B47" s="10" t="s">
        <v>12</v>
      </c>
      <c r="C47" s="4" t="s">
        <v>135</v>
      </c>
      <c r="D47" s="89">
        <v>44728</v>
      </c>
      <c r="E47" s="128">
        <v>297400</v>
      </c>
      <c r="F47" s="161"/>
      <c r="G47" s="164"/>
      <c r="H47" s="167"/>
    </row>
    <row r="48" spans="1:8" x14ac:dyDescent="0.25">
      <c r="A48" s="75">
        <v>47</v>
      </c>
      <c r="B48" s="10" t="s">
        <v>12</v>
      </c>
      <c r="C48" s="10" t="s">
        <v>139</v>
      </c>
      <c r="D48" s="101">
        <v>44733</v>
      </c>
      <c r="E48" s="158">
        <v>18000</v>
      </c>
      <c r="F48" s="161"/>
      <c r="G48" s="164"/>
      <c r="H48" s="167"/>
    </row>
    <row r="49" spans="1:8" ht="15.75" thickBot="1" x14ac:dyDescent="0.3">
      <c r="A49" s="76">
        <v>48</v>
      </c>
      <c r="B49" s="39" t="s">
        <v>12</v>
      </c>
      <c r="C49" s="39" t="s">
        <v>140</v>
      </c>
      <c r="D49" s="156">
        <v>44733</v>
      </c>
      <c r="E49" s="159">
        <v>144700</v>
      </c>
      <c r="F49" s="162"/>
      <c r="G49" s="165"/>
      <c r="H49" s="168"/>
    </row>
    <row r="50" spans="1:8" x14ac:dyDescent="0.25">
      <c r="A50" s="144">
        <v>49</v>
      </c>
      <c r="B50" s="114" t="s">
        <v>12</v>
      </c>
      <c r="C50" s="114" t="s">
        <v>144</v>
      </c>
      <c r="D50" s="113">
        <v>44743</v>
      </c>
      <c r="E50" s="115">
        <v>104250</v>
      </c>
      <c r="F50" s="115"/>
      <c r="G50" s="113"/>
      <c r="H50" s="114"/>
    </row>
    <row r="51" spans="1:8" x14ac:dyDescent="0.25">
      <c r="A51" s="138">
        <v>50</v>
      </c>
      <c r="B51" s="10" t="s">
        <v>12</v>
      </c>
      <c r="C51" s="10"/>
      <c r="D51" s="101"/>
      <c r="E51" s="11"/>
      <c r="F51" s="11"/>
      <c r="G51" s="101"/>
      <c r="H51" s="10"/>
    </row>
    <row r="52" spans="1:8" x14ac:dyDescent="0.25">
      <c r="A52" s="138">
        <v>51</v>
      </c>
      <c r="B52" s="10" t="s">
        <v>12</v>
      </c>
      <c r="C52" s="10"/>
      <c r="D52" s="101"/>
      <c r="E52" s="11"/>
      <c r="F52" s="11"/>
      <c r="G52" s="101"/>
      <c r="H52" s="10"/>
    </row>
    <row r="53" spans="1:8" x14ac:dyDescent="0.25">
      <c r="A53" s="138">
        <v>52</v>
      </c>
      <c r="B53" s="10" t="s">
        <v>12</v>
      </c>
      <c r="C53" s="10"/>
      <c r="D53" s="101"/>
      <c r="E53" s="11"/>
      <c r="F53" s="11"/>
      <c r="G53" s="101"/>
      <c r="H53" s="10"/>
    </row>
    <row r="54" spans="1:8" x14ac:dyDescent="0.25">
      <c r="A54" s="138">
        <v>53</v>
      </c>
      <c r="B54" s="10" t="s">
        <v>12</v>
      </c>
      <c r="C54" s="10"/>
      <c r="D54" s="101"/>
      <c r="E54" s="11"/>
      <c r="F54" s="11"/>
      <c r="G54" s="101"/>
      <c r="H54" s="10"/>
    </row>
    <row r="55" spans="1:8" x14ac:dyDescent="0.25">
      <c r="A55" s="138">
        <v>54</v>
      </c>
      <c r="B55" s="10" t="s">
        <v>12</v>
      </c>
      <c r="C55" s="10"/>
      <c r="D55" s="101"/>
      <c r="E55" s="11"/>
      <c r="F55" s="11"/>
      <c r="G55" s="101"/>
      <c r="H55" s="10"/>
    </row>
  </sheetData>
  <mergeCells count="14">
    <mergeCell ref="F29:F49"/>
    <mergeCell ref="G29:G49"/>
    <mergeCell ref="H29:H49"/>
    <mergeCell ref="G2:H7"/>
    <mergeCell ref="F17:F28"/>
    <mergeCell ref="G17:G28"/>
    <mergeCell ref="H8:H12"/>
    <mergeCell ref="H13:H16"/>
    <mergeCell ref="H17:H28"/>
    <mergeCell ref="F2:F7"/>
    <mergeCell ref="F8:F12"/>
    <mergeCell ref="G8:G12"/>
    <mergeCell ref="F13:F16"/>
    <mergeCell ref="G13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opLeftCell="A20" workbookViewId="0">
      <selection activeCell="E37" sqref="E37:E38"/>
    </sheetView>
  </sheetViews>
  <sheetFormatPr defaultRowHeight="15" x14ac:dyDescent="0.25"/>
  <cols>
    <col min="1" max="1" width="9.140625" style="73"/>
    <col min="2" max="2" width="25.7109375" style="73" bestFit="1" customWidth="1"/>
    <col min="3" max="3" width="19.5703125" style="73" bestFit="1" customWidth="1"/>
    <col min="4" max="4" width="10.7109375" style="83" bestFit="1" customWidth="1"/>
    <col min="5" max="5" width="9.140625" style="82"/>
    <col min="6" max="6" width="11.28515625" style="84" bestFit="1" customWidth="1"/>
    <col min="7" max="7" width="17.85546875" style="85" bestFit="1" customWidth="1"/>
    <col min="8" max="16384" width="9.140625" style="73"/>
  </cols>
  <sheetData>
    <row r="1" spans="1:8" x14ac:dyDescent="0.25">
      <c r="A1" s="196" t="s">
        <v>0</v>
      </c>
      <c r="B1" s="196" t="s">
        <v>1</v>
      </c>
      <c r="C1" s="196" t="s">
        <v>2</v>
      </c>
      <c r="D1" s="198" t="s">
        <v>4</v>
      </c>
      <c r="E1" s="197" t="s">
        <v>3</v>
      </c>
      <c r="F1" s="181" t="s">
        <v>9</v>
      </c>
      <c r="G1" s="187" t="s">
        <v>5</v>
      </c>
      <c r="H1" s="190" t="s">
        <v>59</v>
      </c>
    </row>
    <row r="2" spans="1:8" ht="15.75" thickBot="1" x14ac:dyDescent="0.3">
      <c r="A2" s="196"/>
      <c r="B2" s="196"/>
      <c r="C2" s="196"/>
      <c r="D2" s="198"/>
      <c r="E2" s="197"/>
      <c r="F2" s="183"/>
      <c r="G2" s="189"/>
      <c r="H2" s="192"/>
    </row>
    <row r="3" spans="1:8" x14ac:dyDescent="0.25">
      <c r="A3" s="37">
        <v>1</v>
      </c>
      <c r="B3" s="104" t="s">
        <v>14</v>
      </c>
      <c r="C3" s="110" t="s">
        <v>15</v>
      </c>
      <c r="D3" s="102">
        <v>44609</v>
      </c>
      <c r="E3" s="109">
        <v>227000</v>
      </c>
      <c r="F3" s="181">
        <f>E5+E4+E3</f>
        <v>862800</v>
      </c>
      <c r="G3" s="184">
        <v>44615</v>
      </c>
      <c r="H3" s="190" t="s">
        <v>60</v>
      </c>
    </row>
    <row r="4" spans="1:8" x14ac:dyDescent="0.25">
      <c r="A4" s="75">
        <v>2</v>
      </c>
      <c r="B4" s="105" t="s">
        <v>14</v>
      </c>
      <c r="C4" s="111" t="s">
        <v>16</v>
      </c>
      <c r="D4" s="55">
        <v>44609</v>
      </c>
      <c r="E4" s="112">
        <v>408400</v>
      </c>
      <c r="F4" s="182"/>
      <c r="G4" s="185"/>
      <c r="H4" s="191"/>
    </row>
    <row r="5" spans="1:8" ht="15.75" thickBot="1" x14ac:dyDescent="0.3">
      <c r="A5" s="76">
        <v>3</v>
      </c>
      <c r="B5" s="77" t="s">
        <v>14</v>
      </c>
      <c r="C5" s="53" t="s">
        <v>18</v>
      </c>
      <c r="D5" s="56">
        <v>44614</v>
      </c>
      <c r="E5" s="54">
        <v>227400</v>
      </c>
      <c r="F5" s="183"/>
      <c r="G5" s="186"/>
      <c r="H5" s="192"/>
    </row>
    <row r="6" spans="1:8" x14ac:dyDescent="0.25">
      <c r="A6" s="33">
        <v>4</v>
      </c>
      <c r="B6" s="74" t="s">
        <v>14</v>
      </c>
      <c r="C6" s="35" t="s">
        <v>23</v>
      </c>
      <c r="D6" s="42">
        <v>44621</v>
      </c>
      <c r="E6" s="36">
        <v>289000</v>
      </c>
      <c r="F6" s="181">
        <f>E9+E8+E7+E6</f>
        <v>881050</v>
      </c>
      <c r="G6" s="184">
        <v>44638</v>
      </c>
      <c r="H6" s="190" t="s">
        <v>60</v>
      </c>
    </row>
    <row r="7" spans="1:8" x14ac:dyDescent="0.25">
      <c r="A7" s="75">
        <v>5</v>
      </c>
      <c r="B7" s="105" t="s">
        <v>14</v>
      </c>
      <c r="C7" s="111" t="s">
        <v>26</v>
      </c>
      <c r="D7" s="55">
        <v>44627</v>
      </c>
      <c r="E7" s="112">
        <v>191300</v>
      </c>
      <c r="F7" s="182"/>
      <c r="G7" s="185"/>
      <c r="H7" s="191"/>
    </row>
    <row r="8" spans="1:8" x14ac:dyDescent="0.25">
      <c r="A8" s="75">
        <v>6</v>
      </c>
      <c r="B8" s="105" t="s">
        <v>14</v>
      </c>
      <c r="C8" s="4" t="s">
        <v>30</v>
      </c>
      <c r="D8" s="60">
        <v>44634</v>
      </c>
      <c r="E8" s="6">
        <v>297200</v>
      </c>
      <c r="F8" s="182"/>
      <c r="G8" s="185"/>
      <c r="H8" s="191"/>
    </row>
    <row r="9" spans="1:8" ht="15.75" thickBot="1" x14ac:dyDescent="0.3">
      <c r="A9" s="76">
        <v>7</v>
      </c>
      <c r="B9" s="77" t="s">
        <v>14</v>
      </c>
      <c r="C9" s="58" t="s">
        <v>31</v>
      </c>
      <c r="D9" s="61">
        <v>44634</v>
      </c>
      <c r="E9" s="59">
        <v>103550</v>
      </c>
      <c r="F9" s="183"/>
      <c r="G9" s="186"/>
      <c r="H9" s="192"/>
    </row>
    <row r="10" spans="1:8" s="81" customFormat="1" x14ac:dyDescent="0.25">
      <c r="A10" s="33">
        <v>8</v>
      </c>
      <c r="B10" s="74" t="s">
        <v>14</v>
      </c>
      <c r="C10" s="78" t="s">
        <v>37</v>
      </c>
      <c r="D10" s="80">
        <v>44641</v>
      </c>
      <c r="E10" s="79">
        <v>130300</v>
      </c>
      <c r="F10" s="181">
        <f>E15+E14+E13+E12+E11+E10</f>
        <v>1185900</v>
      </c>
      <c r="G10" s="187">
        <v>44655</v>
      </c>
      <c r="H10" s="202" t="s">
        <v>60</v>
      </c>
    </row>
    <row r="11" spans="1:8" x14ac:dyDescent="0.25">
      <c r="A11" s="75">
        <v>9</v>
      </c>
      <c r="B11" s="105" t="s">
        <v>14</v>
      </c>
      <c r="C11" s="111" t="s">
        <v>38</v>
      </c>
      <c r="D11" s="55">
        <v>44643</v>
      </c>
      <c r="E11" s="112">
        <v>322300</v>
      </c>
      <c r="F11" s="182"/>
      <c r="G11" s="188"/>
      <c r="H11" s="203"/>
    </row>
    <row r="12" spans="1:8" x14ac:dyDescent="0.25">
      <c r="A12" s="75">
        <v>10</v>
      </c>
      <c r="B12" s="105" t="s">
        <v>14</v>
      </c>
      <c r="C12" s="111" t="s">
        <v>39</v>
      </c>
      <c r="D12" s="55">
        <v>44648</v>
      </c>
      <c r="E12" s="112">
        <v>224200</v>
      </c>
      <c r="F12" s="182"/>
      <c r="G12" s="188"/>
      <c r="H12" s="203"/>
    </row>
    <row r="13" spans="1:8" x14ac:dyDescent="0.25">
      <c r="A13" s="75">
        <v>11</v>
      </c>
      <c r="B13" s="105" t="s">
        <v>14</v>
      </c>
      <c r="C13" s="111" t="s">
        <v>48</v>
      </c>
      <c r="D13" s="55">
        <v>44651</v>
      </c>
      <c r="E13" s="112">
        <v>200250</v>
      </c>
      <c r="F13" s="182"/>
      <c r="G13" s="188"/>
      <c r="H13" s="203"/>
    </row>
    <row r="14" spans="1:8" x14ac:dyDescent="0.25">
      <c r="A14" s="75">
        <v>12</v>
      </c>
      <c r="B14" s="105" t="s">
        <v>14</v>
      </c>
      <c r="C14" s="111" t="s">
        <v>49</v>
      </c>
      <c r="D14" s="55">
        <v>44653</v>
      </c>
      <c r="E14" s="112">
        <v>64400</v>
      </c>
      <c r="F14" s="182"/>
      <c r="G14" s="188"/>
      <c r="H14" s="203"/>
    </row>
    <row r="15" spans="1:8" ht="15.75" thickBot="1" x14ac:dyDescent="0.3">
      <c r="A15" s="76">
        <v>13</v>
      </c>
      <c r="B15" s="77" t="s">
        <v>14</v>
      </c>
      <c r="C15" s="53" t="s">
        <v>50</v>
      </c>
      <c r="D15" s="56">
        <v>44655</v>
      </c>
      <c r="E15" s="54">
        <v>244450</v>
      </c>
      <c r="F15" s="183"/>
      <c r="G15" s="189"/>
      <c r="H15" s="204"/>
    </row>
    <row r="16" spans="1:8" x14ac:dyDescent="0.25">
      <c r="A16" s="33">
        <v>14</v>
      </c>
      <c r="B16" s="74" t="s">
        <v>14</v>
      </c>
      <c r="C16" s="35" t="s">
        <v>62</v>
      </c>
      <c r="D16" s="42">
        <v>44659</v>
      </c>
      <c r="E16" s="36">
        <v>76400</v>
      </c>
      <c r="F16" s="181">
        <f>E19+E18+E17+E16</f>
        <v>1024350</v>
      </c>
      <c r="G16" s="187">
        <v>44673</v>
      </c>
      <c r="H16" s="190" t="s">
        <v>60</v>
      </c>
    </row>
    <row r="17" spans="1:8" x14ac:dyDescent="0.25">
      <c r="A17" s="75">
        <v>15</v>
      </c>
      <c r="B17" s="105" t="s">
        <v>14</v>
      </c>
      <c r="C17" s="111" t="s">
        <v>63</v>
      </c>
      <c r="D17" s="55">
        <v>44662</v>
      </c>
      <c r="E17" s="112">
        <v>344500</v>
      </c>
      <c r="F17" s="182"/>
      <c r="G17" s="188"/>
      <c r="H17" s="191"/>
    </row>
    <row r="18" spans="1:8" x14ac:dyDescent="0.25">
      <c r="A18" s="75">
        <v>16</v>
      </c>
      <c r="B18" s="105" t="s">
        <v>14</v>
      </c>
      <c r="C18" s="111" t="s">
        <v>67</v>
      </c>
      <c r="D18" s="55">
        <v>44669</v>
      </c>
      <c r="E18" s="112">
        <v>284000</v>
      </c>
      <c r="F18" s="182"/>
      <c r="G18" s="188"/>
      <c r="H18" s="191"/>
    </row>
    <row r="19" spans="1:8" ht="15.75" thickBot="1" x14ac:dyDescent="0.3">
      <c r="A19" s="76">
        <v>17</v>
      </c>
      <c r="B19" s="77" t="s">
        <v>14</v>
      </c>
      <c r="C19" s="53" t="s">
        <v>71</v>
      </c>
      <c r="D19" s="56">
        <v>44672</v>
      </c>
      <c r="E19" s="54">
        <v>319450</v>
      </c>
      <c r="F19" s="183"/>
      <c r="G19" s="189"/>
      <c r="H19" s="192"/>
    </row>
    <row r="20" spans="1:8" x14ac:dyDescent="0.25">
      <c r="A20" s="33">
        <v>18</v>
      </c>
      <c r="B20" s="74" t="s">
        <v>14</v>
      </c>
      <c r="C20" s="35" t="s">
        <v>79</v>
      </c>
      <c r="D20" s="42">
        <v>44676</v>
      </c>
      <c r="E20" s="36">
        <v>392200</v>
      </c>
      <c r="F20" s="193">
        <f>E23+E21+E20+E22</f>
        <v>1110200</v>
      </c>
      <c r="G20" s="188">
        <v>44688</v>
      </c>
      <c r="H20" s="190" t="s">
        <v>60</v>
      </c>
    </row>
    <row r="21" spans="1:8" x14ac:dyDescent="0.25">
      <c r="A21" s="75">
        <v>19</v>
      </c>
      <c r="B21" s="105" t="s">
        <v>14</v>
      </c>
      <c r="C21" s="111" t="s">
        <v>80</v>
      </c>
      <c r="D21" s="55">
        <v>44679</v>
      </c>
      <c r="E21" s="112">
        <v>222000</v>
      </c>
      <c r="F21" s="194"/>
      <c r="G21" s="188"/>
      <c r="H21" s="191"/>
    </row>
    <row r="22" spans="1:8" x14ac:dyDescent="0.25">
      <c r="A22" s="75">
        <v>20</v>
      </c>
      <c r="B22" s="105" t="s">
        <v>14</v>
      </c>
      <c r="C22" s="111" t="s">
        <v>81</v>
      </c>
      <c r="D22" s="55">
        <v>44683</v>
      </c>
      <c r="E22" s="112">
        <v>275700</v>
      </c>
      <c r="F22" s="194"/>
      <c r="G22" s="188"/>
      <c r="H22" s="191"/>
    </row>
    <row r="23" spans="1:8" ht="15.75" thickBot="1" x14ac:dyDescent="0.3">
      <c r="A23" s="76">
        <v>21</v>
      </c>
      <c r="B23" s="77" t="s">
        <v>14</v>
      </c>
      <c r="C23" s="53" t="s">
        <v>87</v>
      </c>
      <c r="D23" s="56">
        <v>44686</v>
      </c>
      <c r="E23" s="54">
        <v>220300</v>
      </c>
      <c r="F23" s="195"/>
      <c r="G23" s="189"/>
      <c r="H23" s="192"/>
    </row>
    <row r="24" spans="1:8" x14ac:dyDescent="0.25">
      <c r="A24" s="33">
        <v>22</v>
      </c>
      <c r="B24" s="74" t="s">
        <v>14</v>
      </c>
      <c r="C24" s="130" t="s">
        <v>92</v>
      </c>
      <c r="D24" s="131">
        <v>44690</v>
      </c>
      <c r="E24" s="132">
        <v>221600</v>
      </c>
      <c r="F24" s="181">
        <f>E28+E27+E26+E25+E24</f>
        <v>857200</v>
      </c>
      <c r="G24" s="187">
        <v>44706</v>
      </c>
      <c r="H24" s="190" t="s">
        <v>61</v>
      </c>
    </row>
    <row r="25" spans="1:8" x14ac:dyDescent="0.25">
      <c r="A25" s="75">
        <v>23</v>
      </c>
      <c r="B25" s="117" t="s">
        <v>14</v>
      </c>
      <c r="C25" s="4" t="s">
        <v>93</v>
      </c>
      <c r="D25" s="89">
        <v>44693</v>
      </c>
      <c r="E25" s="128">
        <v>194500</v>
      </c>
      <c r="F25" s="182"/>
      <c r="G25" s="188"/>
      <c r="H25" s="191"/>
    </row>
    <row r="26" spans="1:8" x14ac:dyDescent="0.25">
      <c r="A26" s="75">
        <v>24</v>
      </c>
      <c r="B26" s="117" t="s">
        <v>14</v>
      </c>
      <c r="C26" s="120" t="s">
        <v>94</v>
      </c>
      <c r="D26" s="122">
        <v>44697</v>
      </c>
      <c r="E26" s="129">
        <v>222200</v>
      </c>
      <c r="F26" s="182"/>
      <c r="G26" s="188"/>
      <c r="H26" s="191"/>
    </row>
    <row r="27" spans="1:8" x14ac:dyDescent="0.25">
      <c r="A27" s="75">
        <v>25</v>
      </c>
      <c r="B27" s="117" t="s">
        <v>14</v>
      </c>
      <c r="C27" s="120" t="s">
        <v>97</v>
      </c>
      <c r="D27" s="122">
        <v>44700</v>
      </c>
      <c r="E27" s="129">
        <v>117700</v>
      </c>
      <c r="F27" s="182"/>
      <c r="G27" s="188"/>
      <c r="H27" s="191"/>
    </row>
    <row r="28" spans="1:8" ht="15.75" thickBot="1" x14ac:dyDescent="0.3">
      <c r="A28" s="76">
        <v>26</v>
      </c>
      <c r="B28" s="77" t="s">
        <v>14</v>
      </c>
      <c r="C28" s="53" t="s">
        <v>98</v>
      </c>
      <c r="D28" s="133">
        <v>44704</v>
      </c>
      <c r="E28" s="134">
        <v>101200</v>
      </c>
      <c r="F28" s="183"/>
      <c r="G28" s="189"/>
      <c r="H28" s="192"/>
    </row>
    <row r="29" spans="1:8" x14ac:dyDescent="0.25">
      <c r="A29" s="33">
        <v>27</v>
      </c>
      <c r="B29" s="74" t="s">
        <v>14</v>
      </c>
      <c r="C29" s="130" t="s">
        <v>115</v>
      </c>
      <c r="D29" s="131">
        <v>44707</v>
      </c>
      <c r="E29" s="132">
        <v>270600</v>
      </c>
      <c r="F29" s="181">
        <f>E29+E30+E31+E32+E33+E34+E35+E36</f>
        <v>2019700</v>
      </c>
      <c r="G29" s="187">
        <v>44733</v>
      </c>
      <c r="H29" s="199" t="s">
        <v>60</v>
      </c>
    </row>
    <row r="30" spans="1:8" x14ac:dyDescent="0.25">
      <c r="A30" s="75">
        <v>28</v>
      </c>
      <c r="B30" s="142" t="s">
        <v>14</v>
      </c>
      <c r="C30" s="147" t="s">
        <v>117</v>
      </c>
      <c r="D30" s="148">
        <v>44711</v>
      </c>
      <c r="E30" s="129">
        <v>244200</v>
      </c>
      <c r="F30" s="182"/>
      <c r="G30" s="188"/>
      <c r="H30" s="200"/>
    </row>
    <row r="31" spans="1:8" x14ac:dyDescent="0.25">
      <c r="A31" s="75">
        <v>29</v>
      </c>
      <c r="B31" s="142" t="s">
        <v>14</v>
      </c>
      <c r="C31" s="4" t="s">
        <v>121</v>
      </c>
      <c r="D31" s="89">
        <v>44718</v>
      </c>
      <c r="E31" s="128">
        <v>222800</v>
      </c>
      <c r="F31" s="182"/>
      <c r="G31" s="188"/>
      <c r="H31" s="200"/>
    </row>
    <row r="32" spans="1:8" x14ac:dyDescent="0.25">
      <c r="A32" s="75">
        <v>30</v>
      </c>
      <c r="B32" s="142" t="s">
        <v>14</v>
      </c>
      <c r="C32" s="4" t="s">
        <v>122</v>
      </c>
      <c r="D32" s="89">
        <v>44718</v>
      </c>
      <c r="E32" s="128">
        <v>231200</v>
      </c>
      <c r="F32" s="182"/>
      <c r="G32" s="188"/>
      <c r="H32" s="200"/>
    </row>
    <row r="33" spans="1:8" x14ac:dyDescent="0.25">
      <c r="A33" s="135">
        <v>31</v>
      </c>
      <c r="B33" s="143" t="s">
        <v>14</v>
      </c>
      <c r="C33" s="4" t="s">
        <v>131</v>
      </c>
      <c r="D33" s="89">
        <v>44720</v>
      </c>
      <c r="E33" s="128">
        <v>179500</v>
      </c>
      <c r="F33" s="182"/>
      <c r="G33" s="188"/>
      <c r="H33" s="200"/>
    </row>
    <row r="34" spans="1:8" x14ac:dyDescent="0.25">
      <c r="A34" s="75">
        <v>32</v>
      </c>
      <c r="B34" s="142" t="s">
        <v>14</v>
      </c>
      <c r="C34" s="4" t="s">
        <v>132</v>
      </c>
      <c r="D34" s="89">
        <v>44725</v>
      </c>
      <c r="E34" s="128">
        <v>197100</v>
      </c>
      <c r="F34" s="182"/>
      <c r="G34" s="188"/>
      <c r="H34" s="200"/>
    </row>
    <row r="35" spans="1:8" x14ac:dyDescent="0.25">
      <c r="A35" s="75">
        <v>33</v>
      </c>
      <c r="B35" s="142" t="s">
        <v>14</v>
      </c>
      <c r="C35" s="4" t="s">
        <v>134</v>
      </c>
      <c r="D35" s="89">
        <v>44728</v>
      </c>
      <c r="E35" s="128">
        <v>304000</v>
      </c>
      <c r="F35" s="182"/>
      <c r="G35" s="188"/>
      <c r="H35" s="200"/>
    </row>
    <row r="36" spans="1:8" ht="15.75" thickBot="1" x14ac:dyDescent="0.3">
      <c r="A36" s="76">
        <v>34</v>
      </c>
      <c r="B36" s="77" t="s">
        <v>14</v>
      </c>
      <c r="C36" s="58" t="s">
        <v>137</v>
      </c>
      <c r="D36" s="151">
        <v>44729</v>
      </c>
      <c r="E36" s="152">
        <v>370300</v>
      </c>
      <c r="F36" s="183"/>
      <c r="G36" s="189"/>
      <c r="H36" s="201"/>
    </row>
    <row r="37" spans="1:8" x14ac:dyDescent="0.25">
      <c r="A37" s="37">
        <v>35</v>
      </c>
      <c r="B37" s="144" t="s">
        <v>14</v>
      </c>
      <c r="C37" s="4" t="s">
        <v>141</v>
      </c>
      <c r="D37" s="89">
        <v>44739</v>
      </c>
      <c r="E37" s="6">
        <v>316900</v>
      </c>
      <c r="F37" s="145"/>
      <c r="G37" s="149"/>
      <c r="H37" s="146"/>
    </row>
    <row r="38" spans="1:8" x14ac:dyDescent="0.25">
      <c r="A38" s="135">
        <v>36</v>
      </c>
      <c r="B38" s="116" t="s">
        <v>14</v>
      </c>
      <c r="C38" s="120" t="s">
        <v>145</v>
      </c>
      <c r="D38" s="122">
        <v>44743</v>
      </c>
      <c r="E38" s="121">
        <v>170700</v>
      </c>
      <c r="F38" s="118"/>
      <c r="G38" s="123"/>
      <c r="H38" s="120"/>
    </row>
    <row r="39" spans="1:8" x14ac:dyDescent="0.25">
      <c r="A39" s="117">
        <v>37</v>
      </c>
      <c r="B39" s="117" t="s">
        <v>14</v>
      </c>
      <c r="C39" s="120"/>
      <c r="D39" s="122"/>
      <c r="E39" s="121"/>
      <c r="F39" s="118"/>
      <c r="G39" s="123"/>
      <c r="H39" s="120"/>
    </row>
    <row r="40" spans="1:8" x14ac:dyDescent="0.25">
      <c r="A40" s="75">
        <v>38</v>
      </c>
      <c r="B40" s="117" t="s">
        <v>14</v>
      </c>
      <c r="C40" s="120"/>
      <c r="D40" s="122"/>
      <c r="E40" s="121"/>
      <c r="F40" s="118"/>
      <c r="G40" s="123"/>
      <c r="H40" s="120"/>
    </row>
    <row r="41" spans="1:8" x14ac:dyDescent="0.25">
      <c r="A41" s="75">
        <v>39</v>
      </c>
      <c r="B41" s="117" t="s">
        <v>14</v>
      </c>
      <c r="C41" s="120"/>
      <c r="D41" s="122"/>
      <c r="E41" s="121"/>
      <c r="F41" s="118"/>
      <c r="G41" s="123"/>
      <c r="H41" s="120"/>
    </row>
    <row r="42" spans="1:8" x14ac:dyDescent="0.25">
      <c r="A42" s="75">
        <v>40</v>
      </c>
      <c r="B42" s="117" t="s">
        <v>14</v>
      </c>
      <c r="C42" s="120"/>
      <c r="D42" s="122"/>
      <c r="E42" s="121"/>
      <c r="F42" s="118"/>
      <c r="G42" s="123"/>
      <c r="H42" s="120"/>
    </row>
    <row r="43" spans="1:8" x14ac:dyDescent="0.25">
      <c r="A43" s="135">
        <v>41</v>
      </c>
      <c r="B43" s="116" t="s">
        <v>14</v>
      </c>
      <c r="C43" s="120"/>
      <c r="D43" s="122"/>
      <c r="E43" s="121"/>
      <c r="F43" s="118"/>
      <c r="G43" s="123"/>
      <c r="H43" s="120"/>
    </row>
    <row r="44" spans="1:8" x14ac:dyDescent="0.25">
      <c r="A44" s="117">
        <v>42</v>
      </c>
      <c r="B44" s="117" t="s">
        <v>14</v>
      </c>
      <c r="C44" s="120"/>
      <c r="D44" s="122"/>
      <c r="E44" s="121"/>
      <c r="F44" s="118"/>
      <c r="G44" s="123"/>
      <c r="H44" s="120"/>
    </row>
    <row r="45" spans="1:8" x14ac:dyDescent="0.25">
      <c r="A45" s="75">
        <v>43</v>
      </c>
      <c r="B45" s="117" t="s">
        <v>14</v>
      </c>
      <c r="C45" s="120"/>
      <c r="D45" s="122"/>
      <c r="E45" s="121"/>
      <c r="F45" s="118"/>
      <c r="G45" s="123"/>
      <c r="H45" s="120"/>
    </row>
    <row r="46" spans="1:8" x14ac:dyDescent="0.25">
      <c r="A46" s="75">
        <v>44</v>
      </c>
      <c r="B46" s="117" t="s">
        <v>14</v>
      </c>
      <c r="C46" s="120"/>
      <c r="D46" s="122"/>
      <c r="E46" s="121"/>
      <c r="F46" s="118"/>
      <c r="G46" s="123"/>
      <c r="H46" s="120"/>
    </row>
    <row r="47" spans="1:8" x14ac:dyDescent="0.25">
      <c r="A47" s="75">
        <v>45</v>
      </c>
      <c r="B47" s="117" t="s">
        <v>14</v>
      </c>
      <c r="C47" s="120"/>
      <c r="D47" s="122"/>
      <c r="E47" s="121"/>
      <c r="F47" s="118"/>
      <c r="G47" s="123"/>
      <c r="H47" s="120"/>
    </row>
    <row r="48" spans="1:8" x14ac:dyDescent="0.25">
      <c r="A48" s="135">
        <v>46</v>
      </c>
      <c r="B48" s="116" t="s">
        <v>14</v>
      </c>
      <c r="C48" s="120"/>
      <c r="D48" s="122"/>
      <c r="E48" s="121"/>
      <c r="F48" s="118"/>
      <c r="G48" s="123"/>
      <c r="H48" s="120"/>
    </row>
    <row r="49" spans="1:8" x14ac:dyDescent="0.25">
      <c r="A49" s="117">
        <v>47</v>
      </c>
      <c r="B49" s="117" t="s">
        <v>14</v>
      </c>
      <c r="C49" s="120"/>
      <c r="D49" s="122"/>
      <c r="E49" s="121"/>
      <c r="F49" s="118"/>
      <c r="G49" s="123"/>
      <c r="H49" s="120"/>
    </row>
    <row r="50" spans="1:8" x14ac:dyDescent="0.25">
      <c r="A50" s="75">
        <v>48</v>
      </c>
      <c r="B50" s="117" t="s">
        <v>14</v>
      </c>
      <c r="C50" s="120"/>
      <c r="D50" s="122"/>
      <c r="E50" s="121"/>
      <c r="F50" s="118"/>
      <c r="G50" s="123"/>
      <c r="H50" s="120"/>
    </row>
    <row r="51" spans="1:8" x14ac:dyDescent="0.25">
      <c r="A51" s="75">
        <v>49</v>
      </c>
      <c r="B51" s="117" t="s">
        <v>14</v>
      </c>
      <c r="C51" s="120"/>
      <c r="D51" s="122"/>
      <c r="E51" s="121"/>
      <c r="F51" s="118"/>
      <c r="G51" s="123"/>
      <c r="H51" s="120"/>
    </row>
    <row r="52" spans="1:8" x14ac:dyDescent="0.25">
      <c r="A52" s="75">
        <v>50</v>
      </c>
      <c r="B52" s="117" t="s">
        <v>14</v>
      </c>
      <c r="C52" s="120"/>
      <c r="D52" s="122"/>
      <c r="E52" s="121"/>
      <c r="F52" s="118"/>
      <c r="G52" s="123"/>
      <c r="H52" s="120"/>
    </row>
    <row r="53" spans="1:8" x14ac:dyDescent="0.25">
      <c r="A53" s="135">
        <v>51</v>
      </c>
      <c r="B53" s="116" t="s">
        <v>14</v>
      </c>
      <c r="C53" s="120"/>
      <c r="D53" s="122"/>
      <c r="E53" s="121"/>
      <c r="F53" s="118"/>
      <c r="G53" s="123"/>
      <c r="H53" s="120"/>
    </row>
  </sheetData>
  <mergeCells count="29">
    <mergeCell ref="F29:F36"/>
    <mergeCell ref="G29:G36"/>
    <mergeCell ref="H29:H36"/>
    <mergeCell ref="H1:H2"/>
    <mergeCell ref="H3:H5"/>
    <mergeCell ref="H6:H9"/>
    <mergeCell ref="H10:H15"/>
    <mergeCell ref="H16:H19"/>
    <mergeCell ref="F16:F19"/>
    <mergeCell ref="G16:G19"/>
    <mergeCell ref="F10:F15"/>
    <mergeCell ref="G10:G15"/>
    <mergeCell ref="F6:F9"/>
    <mergeCell ref="G6:G9"/>
    <mergeCell ref="G3:G5"/>
    <mergeCell ref="F3:F5"/>
    <mergeCell ref="A1:A2"/>
    <mergeCell ref="B1:B2"/>
    <mergeCell ref="C1:C2"/>
    <mergeCell ref="E1:E2"/>
    <mergeCell ref="D1:D2"/>
    <mergeCell ref="G1:G2"/>
    <mergeCell ref="F1:F2"/>
    <mergeCell ref="F24:F28"/>
    <mergeCell ref="G24:G28"/>
    <mergeCell ref="H24:H28"/>
    <mergeCell ref="F20:F23"/>
    <mergeCell ref="G20:G23"/>
    <mergeCell ref="H20:H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H20" sqref="H20"/>
    </sheetView>
  </sheetViews>
  <sheetFormatPr defaultRowHeight="15" x14ac:dyDescent="0.25"/>
  <cols>
    <col min="1" max="1" width="9.140625" style="12"/>
    <col min="2" max="2" width="28" style="12" bestFit="1" customWidth="1"/>
    <col min="3" max="3" width="17.5703125" style="127" bestFit="1" customWidth="1"/>
    <col min="4" max="4" width="9.7109375" style="20" bestFit="1" customWidth="1"/>
    <col min="5" max="5" width="14" style="23" bestFit="1" customWidth="1"/>
    <col min="6" max="6" width="11.28515625" style="20" bestFit="1" customWidth="1"/>
    <col min="7" max="7" width="16.7109375" style="23" bestFit="1" customWidth="1"/>
    <col min="8" max="16384" width="9.140625" style="12"/>
  </cols>
  <sheetData>
    <row r="1" spans="1:8" x14ac:dyDescent="0.25">
      <c r="A1" s="209" t="s">
        <v>0</v>
      </c>
      <c r="B1" s="196" t="s">
        <v>1</v>
      </c>
      <c r="C1" s="196" t="s">
        <v>2</v>
      </c>
      <c r="D1" s="197" t="s">
        <v>3</v>
      </c>
      <c r="E1" s="211" t="s">
        <v>8</v>
      </c>
      <c r="F1" s="212" t="s">
        <v>9</v>
      </c>
      <c r="G1" s="207" t="s">
        <v>5</v>
      </c>
      <c r="H1" s="205" t="s">
        <v>59</v>
      </c>
    </row>
    <row r="2" spans="1:8" x14ac:dyDescent="0.25">
      <c r="A2" s="210"/>
      <c r="B2" s="196"/>
      <c r="C2" s="196"/>
      <c r="D2" s="197"/>
      <c r="E2" s="211"/>
      <c r="F2" s="213"/>
      <c r="G2" s="208"/>
      <c r="H2" s="206"/>
    </row>
    <row r="3" spans="1:8" x14ac:dyDescent="0.25">
      <c r="A3" s="9">
        <v>1</v>
      </c>
      <c r="B3" s="9" t="s">
        <v>17</v>
      </c>
      <c r="C3" s="124" t="s">
        <v>106</v>
      </c>
      <c r="D3" s="19">
        <v>200620</v>
      </c>
      <c r="E3" s="22">
        <v>44700</v>
      </c>
      <c r="F3" s="19">
        <f t="shared" ref="F3:F19" si="0">D3</f>
        <v>200620</v>
      </c>
      <c r="G3" s="22">
        <v>44613</v>
      </c>
      <c r="H3" s="9" t="s">
        <v>60</v>
      </c>
    </row>
    <row r="4" spans="1:8" x14ac:dyDescent="0.25">
      <c r="A4" s="9">
        <v>2</v>
      </c>
      <c r="B4" s="9" t="s">
        <v>17</v>
      </c>
      <c r="C4" s="124" t="s">
        <v>107</v>
      </c>
      <c r="D4" s="19">
        <v>169860</v>
      </c>
      <c r="E4" s="22">
        <v>44700</v>
      </c>
      <c r="F4" s="19">
        <f t="shared" si="0"/>
        <v>169860</v>
      </c>
      <c r="G4" s="107">
        <v>44621</v>
      </c>
      <c r="H4" s="9" t="s">
        <v>60</v>
      </c>
    </row>
    <row r="5" spans="1:8" x14ac:dyDescent="0.25">
      <c r="A5" s="9">
        <v>3</v>
      </c>
      <c r="B5" s="9" t="s">
        <v>17</v>
      </c>
      <c r="C5" s="124" t="s">
        <v>108</v>
      </c>
      <c r="D5" s="19">
        <v>345590</v>
      </c>
      <c r="E5" s="22">
        <v>44700</v>
      </c>
      <c r="F5" s="19">
        <f t="shared" si="0"/>
        <v>345590</v>
      </c>
      <c r="G5" s="107">
        <v>44628</v>
      </c>
      <c r="H5" s="9" t="s">
        <v>60</v>
      </c>
    </row>
    <row r="6" spans="1:8" x14ac:dyDescent="0.25">
      <c r="A6" s="9">
        <v>4</v>
      </c>
      <c r="B6" s="9" t="s">
        <v>17</v>
      </c>
      <c r="C6" s="124" t="s">
        <v>101</v>
      </c>
      <c r="D6" s="19">
        <v>319290</v>
      </c>
      <c r="E6" s="22">
        <v>44700</v>
      </c>
      <c r="F6" s="19">
        <f t="shared" si="0"/>
        <v>319290</v>
      </c>
      <c r="G6" s="107">
        <v>44638</v>
      </c>
      <c r="H6" s="9" t="s">
        <v>60</v>
      </c>
    </row>
    <row r="7" spans="1:8" x14ac:dyDescent="0.25">
      <c r="A7" s="119">
        <v>5</v>
      </c>
      <c r="B7" s="9" t="s">
        <v>17</v>
      </c>
      <c r="C7" s="125" t="s">
        <v>111</v>
      </c>
      <c r="D7" s="20">
        <v>308250</v>
      </c>
      <c r="E7" s="22">
        <v>44700</v>
      </c>
      <c r="F7" s="19">
        <f t="shared" si="0"/>
        <v>308250</v>
      </c>
      <c r="G7" s="107">
        <v>44646</v>
      </c>
      <c r="H7" s="9" t="s">
        <v>60</v>
      </c>
    </row>
    <row r="8" spans="1:8" x14ac:dyDescent="0.25">
      <c r="A8" s="119">
        <v>6</v>
      </c>
      <c r="B8" s="9" t="s">
        <v>17</v>
      </c>
      <c r="C8" s="124" t="s">
        <v>103</v>
      </c>
      <c r="D8" s="19">
        <v>403650</v>
      </c>
      <c r="E8" s="22">
        <v>44700</v>
      </c>
      <c r="F8" s="19">
        <f t="shared" si="0"/>
        <v>403650</v>
      </c>
      <c r="G8" s="107">
        <v>44652</v>
      </c>
      <c r="H8" s="9" t="s">
        <v>60</v>
      </c>
    </row>
    <row r="9" spans="1:8" s="24" customFormat="1" x14ac:dyDescent="0.25">
      <c r="A9" s="119">
        <v>7</v>
      </c>
      <c r="B9" s="9" t="s">
        <v>17</v>
      </c>
      <c r="C9" s="126" t="s">
        <v>102</v>
      </c>
      <c r="D9" s="106">
        <v>291300</v>
      </c>
      <c r="E9" s="107">
        <v>44700</v>
      </c>
      <c r="F9" s="19">
        <f t="shared" si="0"/>
        <v>291300</v>
      </c>
      <c r="G9" s="107">
        <v>44660</v>
      </c>
      <c r="H9" s="105" t="s">
        <v>60</v>
      </c>
    </row>
    <row r="10" spans="1:8" x14ac:dyDescent="0.25">
      <c r="A10" s="119">
        <v>8</v>
      </c>
      <c r="B10" s="9" t="s">
        <v>17</v>
      </c>
      <c r="C10" s="124" t="s">
        <v>104</v>
      </c>
      <c r="D10" s="19">
        <v>231520</v>
      </c>
      <c r="E10" s="22">
        <v>44700</v>
      </c>
      <c r="F10" s="19">
        <f t="shared" si="0"/>
        <v>231520</v>
      </c>
      <c r="G10" s="22">
        <v>44667</v>
      </c>
      <c r="H10" s="9" t="s">
        <v>61</v>
      </c>
    </row>
    <row r="11" spans="1:8" x14ac:dyDescent="0.25">
      <c r="A11" s="119">
        <v>9</v>
      </c>
      <c r="B11" s="9" t="s">
        <v>17</v>
      </c>
      <c r="C11" s="124" t="s">
        <v>110</v>
      </c>
      <c r="D11" s="19">
        <v>363750</v>
      </c>
      <c r="E11" s="22">
        <v>44700</v>
      </c>
      <c r="F11" s="19">
        <f t="shared" si="0"/>
        <v>363750</v>
      </c>
      <c r="G11" s="22">
        <v>44677</v>
      </c>
      <c r="H11" s="9" t="s">
        <v>61</v>
      </c>
    </row>
    <row r="12" spans="1:8" x14ac:dyDescent="0.25">
      <c r="A12" s="119">
        <v>10</v>
      </c>
      <c r="B12" s="9" t="s">
        <v>17</v>
      </c>
      <c r="C12" s="124" t="s">
        <v>112</v>
      </c>
      <c r="D12" s="19">
        <v>354230</v>
      </c>
      <c r="E12" s="22">
        <v>44700</v>
      </c>
      <c r="F12" s="19">
        <f t="shared" si="0"/>
        <v>354230</v>
      </c>
      <c r="G12" s="22">
        <v>44684</v>
      </c>
      <c r="H12" s="9" t="s">
        <v>61</v>
      </c>
    </row>
    <row r="13" spans="1:8" x14ac:dyDescent="0.25">
      <c r="A13" s="119">
        <v>11</v>
      </c>
      <c r="B13" s="119" t="s">
        <v>17</v>
      </c>
      <c r="C13" s="124" t="s">
        <v>105</v>
      </c>
      <c r="D13" s="19">
        <v>375650</v>
      </c>
      <c r="E13" s="22">
        <v>44700</v>
      </c>
      <c r="F13" s="19">
        <f t="shared" si="0"/>
        <v>375650</v>
      </c>
      <c r="G13" s="22">
        <v>44688</v>
      </c>
      <c r="H13" s="119" t="s">
        <v>60</v>
      </c>
    </row>
    <row r="14" spans="1:8" x14ac:dyDescent="0.25">
      <c r="A14" s="119">
        <v>12</v>
      </c>
      <c r="B14" s="9" t="s">
        <v>17</v>
      </c>
      <c r="C14" s="124" t="s">
        <v>109</v>
      </c>
      <c r="D14" s="19">
        <v>399150</v>
      </c>
      <c r="E14" s="22">
        <v>44700</v>
      </c>
      <c r="F14" s="19">
        <f t="shared" si="0"/>
        <v>399150</v>
      </c>
      <c r="G14" s="22">
        <v>44697</v>
      </c>
      <c r="H14" s="9" t="s">
        <v>60</v>
      </c>
    </row>
    <row r="15" spans="1:8" x14ac:dyDescent="0.25">
      <c r="A15" s="119">
        <v>13</v>
      </c>
      <c r="B15" s="9" t="s">
        <v>17</v>
      </c>
      <c r="C15" s="124" t="s">
        <v>113</v>
      </c>
      <c r="D15" s="19">
        <v>323300</v>
      </c>
      <c r="E15" s="22">
        <v>44704</v>
      </c>
      <c r="F15" s="19">
        <f t="shared" si="0"/>
        <v>323300</v>
      </c>
      <c r="G15" s="22">
        <v>44705</v>
      </c>
      <c r="H15" s="9" t="s">
        <v>61</v>
      </c>
    </row>
    <row r="16" spans="1:8" x14ac:dyDescent="0.25">
      <c r="A16" s="119">
        <v>14</v>
      </c>
      <c r="B16" s="9" t="s">
        <v>17</v>
      </c>
      <c r="C16" s="124" t="s">
        <v>118</v>
      </c>
      <c r="D16" s="19">
        <v>409820</v>
      </c>
      <c r="E16" s="22">
        <v>44711</v>
      </c>
      <c r="F16" s="19">
        <f t="shared" si="0"/>
        <v>409820</v>
      </c>
      <c r="G16" s="22">
        <v>44712</v>
      </c>
      <c r="H16" s="9" t="s">
        <v>60</v>
      </c>
    </row>
    <row r="17" spans="1:8" x14ac:dyDescent="0.25">
      <c r="A17" s="119">
        <v>15</v>
      </c>
      <c r="B17" s="9" t="s">
        <v>17</v>
      </c>
      <c r="C17" s="124" t="s">
        <v>124</v>
      </c>
      <c r="D17" s="19">
        <v>231250</v>
      </c>
      <c r="E17" s="22">
        <v>44718</v>
      </c>
      <c r="F17" s="19">
        <f t="shared" si="0"/>
        <v>231250</v>
      </c>
      <c r="G17" s="22">
        <v>44719</v>
      </c>
      <c r="H17" s="9" t="s">
        <v>61</v>
      </c>
    </row>
    <row r="18" spans="1:8" x14ac:dyDescent="0.25">
      <c r="A18" s="119">
        <v>16</v>
      </c>
      <c r="B18" s="9" t="s">
        <v>17</v>
      </c>
      <c r="C18" s="124" t="s">
        <v>133</v>
      </c>
      <c r="D18" s="19">
        <v>326790</v>
      </c>
      <c r="E18" s="22">
        <v>44723</v>
      </c>
      <c r="F18" s="19">
        <f t="shared" si="0"/>
        <v>326790</v>
      </c>
      <c r="G18" s="22">
        <v>44726</v>
      </c>
      <c r="H18" s="9" t="s">
        <v>61</v>
      </c>
    </row>
    <row r="19" spans="1:8" x14ac:dyDescent="0.25">
      <c r="A19" s="119">
        <v>17</v>
      </c>
      <c r="B19" s="9" t="s">
        <v>17</v>
      </c>
      <c r="C19" s="124" t="s">
        <v>138</v>
      </c>
      <c r="D19" s="19">
        <v>544970</v>
      </c>
      <c r="E19" s="22">
        <v>44730</v>
      </c>
      <c r="F19" s="19">
        <f t="shared" si="0"/>
        <v>544970</v>
      </c>
      <c r="G19" s="22">
        <v>44733</v>
      </c>
      <c r="H19" s="9" t="s">
        <v>60</v>
      </c>
    </row>
  </sheetData>
  <mergeCells count="8">
    <mergeCell ref="H1:H2"/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5"/>
  <sheetViews>
    <sheetView workbookViewId="0">
      <selection activeCell="G5" sqref="G5"/>
    </sheetView>
  </sheetViews>
  <sheetFormatPr defaultRowHeight="15" x14ac:dyDescent="0.25"/>
  <cols>
    <col min="1" max="1" width="9.140625" style="12"/>
    <col min="2" max="2" width="32" style="12" bestFit="1" customWidth="1"/>
    <col min="3" max="3" width="18.5703125" style="127" bestFit="1" customWidth="1"/>
    <col min="4" max="4" width="9.140625" style="20"/>
    <col min="5" max="5" width="14" style="23" bestFit="1" customWidth="1"/>
    <col min="6" max="6" width="11.28515625" style="20" bestFit="1" customWidth="1"/>
    <col min="7" max="7" width="16.7109375" style="23" bestFit="1" customWidth="1"/>
    <col min="8" max="16384" width="9.140625" style="12"/>
  </cols>
  <sheetData>
    <row r="1" spans="1:7" x14ac:dyDescent="0.25">
      <c r="A1" s="209" t="s">
        <v>0</v>
      </c>
      <c r="B1" s="196" t="s">
        <v>1</v>
      </c>
      <c r="C1" s="196" t="s">
        <v>2</v>
      </c>
      <c r="D1" s="197" t="s">
        <v>3</v>
      </c>
      <c r="E1" s="211" t="s">
        <v>8</v>
      </c>
      <c r="F1" s="212" t="s">
        <v>9</v>
      </c>
      <c r="G1" s="207" t="s">
        <v>5</v>
      </c>
    </row>
    <row r="2" spans="1:7" x14ac:dyDescent="0.25">
      <c r="A2" s="210"/>
      <c r="B2" s="196"/>
      <c r="C2" s="196"/>
      <c r="D2" s="197"/>
      <c r="E2" s="211"/>
      <c r="F2" s="213"/>
      <c r="G2" s="208"/>
    </row>
    <row r="3" spans="1:7" s="24" customFormat="1" x14ac:dyDescent="0.25">
      <c r="A3" s="25">
        <v>1</v>
      </c>
      <c r="B3" s="25" t="s">
        <v>35</v>
      </c>
      <c r="C3" s="126" t="s">
        <v>36</v>
      </c>
      <c r="D3" s="26">
        <v>150000</v>
      </c>
      <c r="E3" s="27">
        <v>44634</v>
      </c>
      <c r="F3" s="26">
        <f>D3</f>
        <v>150000</v>
      </c>
      <c r="G3" s="27">
        <v>44636</v>
      </c>
    </row>
    <row r="4" spans="1:7" s="24" customFormat="1" x14ac:dyDescent="0.25">
      <c r="A4" s="139">
        <v>2</v>
      </c>
      <c r="B4" s="139" t="s">
        <v>35</v>
      </c>
      <c r="C4" s="126" t="s">
        <v>126</v>
      </c>
      <c r="D4" s="140">
        <v>150000</v>
      </c>
      <c r="E4" s="141">
        <v>44667</v>
      </c>
      <c r="F4" s="140">
        <v>150000</v>
      </c>
      <c r="G4" s="141">
        <v>44672</v>
      </c>
    </row>
    <row r="5" spans="1:7" x14ac:dyDescent="0.25">
      <c r="A5" s="9">
        <v>3</v>
      </c>
      <c r="B5" s="9" t="s">
        <v>35</v>
      </c>
      <c r="C5" s="124" t="s">
        <v>125</v>
      </c>
      <c r="D5" s="19">
        <v>150000</v>
      </c>
      <c r="E5" s="22">
        <v>44699</v>
      </c>
      <c r="F5" s="19">
        <f t="shared" ref="F5" si="0">D5</f>
        <v>150000</v>
      </c>
      <c r="G5" s="22">
        <v>44704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A11" workbookViewId="0">
      <selection activeCell="B16" sqref="B16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3"/>
    <col min="5" max="5" width="10.7109375" style="18" bestFit="1" customWidth="1"/>
    <col min="6" max="6" width="11.28515625" style="13" bestFit="1" customWidth="1"/>
    <col min="7" max="7" width="10.7109375" style="18" bestFit="1" customWidth="1"/>
    <col min="8" max="8" width="10.7109375" style="8" bestFit="1" customWidth="1"/>
    <col min="9" max="16384" width="9.140625" style="8"/>
  </cols>
  <sheetData>
    <row r="1" spans="1:8" x14ac:dyDescent="0.25">
      <c r="A1" s="209" t="s">
        <v>0</v>
      </c>
      <c r="B1" s="196" t="s">
        <v>1</v>
      </c>
      <c r="C1" s="196" t="s">
        <v>2</v>
      </c>
      <c r="D1" s="219" t="s">
        <v>3</v>
      </c>
      <c r="E1" s="211" t="s">
        <v>4</v>
      </c>
      <c r="F1" s="212" t="s">
        <v>9</v>
      </c>
      <c r="G1" s="207" t="s">
        <v>5</v>
      </c>
      <c r="H1" s="218" t="s">
        <v>59</v>
      </c>
    </row>
    <row r="2" spans="1:8" x14ac:dyDescent="0.25">
      <c r="A2" s="210"/>
      <c r="B2" s="196"/>
      <c r="C2" s="196"/>
      <c r="D2" s="220"/>
      <c r="E2" s="211"/>
      <c r="F2" s="213"/>
      <c r="G2" s="208"/>
      <c r="H2" s="218"/>
    </row>
    <row r="3" spans="1:8" x14ac:dyDescent="0.25">
      <c r="A3" s="9">
        <v>1</v>
      </c>
      <c r="B3" s="9" t="s">
        <v>6</v>
      </c>
      <c r="C3" s="7" t="s">
        <v>53</v>
      </c>
      <c r="D3" s="11">
        <v>150000</v>
      </c>
      <c r="E3" s="16">
        <v>44606</v>
      </c>
      <c r="F3" s="214">
        <f>D4+D3</f>
        <v>300000</v>
      </c>
      <c r="G3" s="216">
        <v>44607</v>
      </c>
      <c r="H3" s="218" t="s">
        <v>60</v>
      </c>
    </row>
    <row r="4" spans="1:8" x14ac:dyDescent="0.25">
      <c r="A4" s="9">
        <v>2</v>
      </c>
      <c r="B4" s="9" t="s">
        <v>6</v>
      </c>
      <c r="C4" s="7" t="s">
        <v>53</v>
      </c>
      <c r="D4" s="11">
        <v>150000</v>
      </c>
      <c r="E4" s="16">
        <v>44606</v>
      </c>
      <c r="F4" s="215"/>
      <c r="G4" s="217"/>
      <c r="H4" s="218"/>
    </row>
    <row r="5" spans="1:8" x14ac:dyDescent="0.25">
      <c r="A5" s="9">
        <v>3</v>
      </c>
      <c r="B5" s="9" t="s">
        <v>6</v>
      </c>
      <c r="C5" s="7" t="s">
        <v>54</v>
      </c>
      <c r="D5" s="11">
        <v>200000</v>
      </c>
      <c r="E5" s="16">
        <v>44629</v>
      </c>
      <c r="F5" s="19">
        <v>200000</v>
      </c>
      <c r="G5" s="22">
        <v>44633</v>
      </c>
      <c r="H5" s="9" t="s">
        <v>60</v>
      </c>
    </row>
    <row r="6" spans="1:8" x14ac:dyDescent="0.25">
      <c r="A6" s="9">
        <v>4</v>
      </c>
      <c r="B6" s="9" t="s">
        <v>6</v>
      </c>
      <c r="C6" s="7" t="s">
        <v>82</v>
      </c>
      <c r="D6" s="11">
        <v>100000</v>
      </c>
      <c r="E6" s="16">
        <v>44657</v>
      </c>
      <c r="F6" s="214">
        <v>300000</v>
      </c>
      <c r="G6" s="216">
        <v>44650</v>
      </c>
      <c r="H6" s="218" t="s">
        <v>60</v>
      </c>
    </row>
    <row r="7" spans="1:8" x14ac:dyDescent="0.25">
      <c r="A7" s="9">
        <v>5</v>
      </c>
      <c r="B7" s="9" t="s">
        <v>6</v>
      </c>
      <c r="C7" s="7" t="s">
        <v>53</v>
      </c>
      <c r="D7" s="11">
        <v>200000</v>
      </c>
      <c r="E7" s="16">
        <v>44649</v>
      </c>
      <c r="F7" s="215"/>
      <c r="G7" s="217"/>
      <c r="H7" s="218"/>
    </row>
    <row r="8" spans="1:8" x14ac:dyDescent="0.25">
      <c r="A8" s="9">
        <v>6</v>
      </c>
      <c r="B8" s="9" t="s">
        <v>6</v>
      </c>
      <c r="C8" s="7" t="s">
        <v>83</v>
      </c>
      <c r="D8" s="11">
        <v>250000</v>
      </c>
      <c r="E8" s="16">
        <v>44663</v>
      </c>
      <c r="F8" s="214">
        <v>300000</v>
      </c>
      <c r="G8" s="216">
        <v>44665</v>
      </c>
      <c r="H8" s="218" t="s">
        <v>60</v>
      </c>
    </row>
    <row r="9" spans="1:8" x14ac:dyDescent="0.25">
      <c r="A9" s="9">
        <v>7</v>
      </c>
      <c r="B9" s="9" t="s">
        <v>6</v>
      </c>
      <c r="C9" s="7" t="s">
        <v>84</v>
      </c>
      <c r="D9" s="11">
        <v>50000</v>
      </c>
      <c r="E9" s="16">
        <v>44676</v>
      </c>
      <c r="F9" s="215"/>
      <c r="G9" s="217"/>
      <c r="H9" s="218"/>
    </row>
    <row r="10" spans="1:8" x14ac:dyDescent="0.25">
      <c r="A10" s="9">
        <v>8</v>
      </c>
      <c r="B10" s="9" t="s">
        <v>6</v>
      </c>
      <c r="C10" s="7" t="s">
        <v>85</v>
      </c>
      <c r="D10" s="11">
        <v>300000</v>
      </c>
      <c r="E10" s="16">
        <v>44686</v>
      </c>
      <c r="F10" s="19">
        <v>300000</v>
      </c>
      <c r="G10" s="22">
        <v>44686</v>
      </c>
      <c r="H10" s="9" t="s">
        <v>60</v>
      </c>
    </row>
    <row r="11" spans="1:8" x14ac:dyDescent="0.25">
      <c r="A11" s="9">
        <v>9</v>
      </c>
      <c r="B11" s="9" t="s">
        <v>6</v>
      </c>
      <c r="C11" s="7" t="s">
        <v>100</v>
      </c>
      <c r="D11" s="11">
        <v>300000</v>
      </c>
      <c r="E11" s="17">
        <v>44699</v>
      </c>
      <c r="F11" s="19">
        <v>300000</v>
      </c>
      <c r="G11" s="22">
        <v>44704</v>
      </c>
      <c r="H11" s="9" t="s">
        <v>61</v>
      </c>
    </row>
    <row r="12" spans="1:8" x14ac:dyDescent="0.25">
      <c r="A12" s="9">
        <v>10</v>
      </c>
      <c r="B12" s="9" t="s">
        <v>6</v>
      </c>
      <c r="C12" s="10" t="s">
        <v>123</v>
      </c>
      <c r="D12" s="11">
        <v>300000</v>
      </c>
      <c r="E12" s="17">
        <v>44719</v>
      </c>
      <c r="F12" s="19">
        <v>300000</v>
      </c>
      <c r="G12" s="22">
        <v>44719</v>
      </c>
      <c r="H12" s="9" t="s">
        <v>60</v>
      </c>
    </row>
    <row r="13" spans="1:8" x14ac:dyDescent="0.25">
      <c r="A13" s="205">
        <v>11</v>
      </c>
      <c r="B13" s="205" t="s">
        <v>6</v>
      </c>
      <c r="C13" s="205" t="s">
        <v>142</v>
      </c>
      <c r="D13" s="214">
        <v>600000</v>
      </c>
      <c r="E13" s="216">
        <v>44741</v>
      </c>
      <c r="F13" s="19">
        <v>300000</v>
      </c>
      <c r="G13" s="22">
        <v>44733</v>
      </c>
      <c r="H13" s="9" t="s">
        <v>60</v>
      </c>
    </row>
    <row r="14" spans="1:8" x14ac:dyDescent="0.25">
      <c r="A14" s="206"/>
      <c r="B14" s="206"/>
      <c r="C14" s="206"/>
      <c r="D14" s="215"/>
      <c r="E14" s="217"/>
      <c r="F14" s="19">
        <v>300000</v>
      </c>
      <c r="G14" s="22">
        <v>44743</v>
      </c>
      <c r="H14" s="9" t="s">
        <v>60</v>
      </c>
    </row>
    <row r="15" spans="1:8" x14ac:dyDescent="0.25">
      <c r="A15" s="9">
        <v>12</v>
      </c>
      <c r="B15" s="9" t="s">
        <v>6</v>
      </c>
      <c r="C15" s="10"/>
      <c r="D15" s="11"/>
      <c r="E15" s="17"/>
      <c r="F15" s="19"/>
      <c r="G15" s="22"/>
      <c r="H15" s="9"/>
    </row>
    <row r="16" spans="1:8" x14ac:dyDescent="0.25">
      <c r="A16" s="9">
        <v>13</v>
      </c>
      <c r="B16" s="9" t="s">
        <v>6</v>
      </c>
      <c r="C16" s="10"/>
      <c r="D16" s="11"/>
      <c r="E16" s="17"/>
      <c r="F16" s="19"/>
      <c r="G16" s="22"/>
      <c r="H16" s="9"/>
    </row>
    <row r="17" spans="1:8" x14ac:dyDescent="0.25">
      <c r="A17" s="150">
        <v>14</v>
      </c>
      <c r="B17" s="9" t="s">
        <v>6</v>
      </c>
      <c r="C17" s="10"/>
      <c r="D17" s="11"/>
      <c r="E17" s="17"/>
      <c r="F17" s="19"/>
      <c r="G17" s="22"/>
      <c r="H17" s="9"/>
    </row>
    <row r="18" spans="1:8" x14ac:dyDescent="0.25">
      <c r="A18" s="150">
        <v>15</v>
      </c>
      <c r="B18" s="9" t="s">
        <v>6</v>
      </c>
      <c r="C18" s="10"/>
      <c r="D18" s="11"/>
      <c r="E18" s="17"/>
      <c r="F18" s="19"/>
      <c r="G18" s="22"/>
      <c r="H18" s="9"/>
    </row>
    <row r="19" spans="1:8" x14ac:dyDescent="0.25">
      <c r="A19" s="150">
        <v>16</v>
      </c>
      <c r="B19" s="9" t="s">
        <v>6</v>
      </c>
      <c r="C19" s="10"/>
      <c r="D19" s="11"/>
      <c r="E19" s="17"/>
      <c r="F19" s="11"/>
      <c r="G19" s="17"/>
      <c r="H19" s="9"/>
    </row>
    <row r="20" spans="1:8" x14ac:dyDescent="0.25">
      <c r="A20" s="150">
        <v>17</v>
      </c>
      <c r="B20" s="9" t="s">
        <v>6</v>
      </c>
      <c r="C20" s="10"/>
      <c r="D20" s="11"/>
      <c r="E20" s="17"/>
      <c r="F20" s="11"/>
      <c r="G20" s="17"/>
      <c r="H20" s="9"/>
    </row>
    <row r="21" spans="1:8" x14ac:dyDescent="0.25">
      <c r="A21" s="150">
        <v>18</v>
      </c>
      <c r="B21" s="9" t="s">
        <v>6</v>
      </c>
      <c r="C21" s="10"/>
      <c r="D21" s="11"/>
      <c r="E21" s="17"/>
      <c r="F21" s="11"/>
      <c r="G21" s="17"/>
      <c r="H21" s="9"/>
    </row>
    <row r="22" spans="1:8" x14ac:dyDescent="0.25">
      <c r="A22" s="150">
        <v>19</v>
      </c>
      <c r="B22" s="9" t="s">
        <v>6</v>
      </c>
      <c r="C22" s="10"/>
      <c r="D22" s="11"/>
      <c r="E22" s="17"/>
      <c r="F22" s="11"/>
      <c r="G22" s="17"/>
      <c r="H22" s="9"/>
    </row>
    <row r="23" spans="1:8" x14ac:dyDescent="0.25">
      <c r="A23" s="150">
        <v>20</v>
      </c>
      <c r="B23" s="9" t="s">
        <v>6</v>
      </c>
      <c r="C23" s="10"/>
      <c r="D23" s="11"/>
      <c r="E23" s="17"/>
      <c r="F23" s="11"/>
      <c r="G23" s="17"/>
      <c r="H23" s="9"/>
    </row>
    <row r="24" spans="1:8" x14ac:dyDescent="0.25">
      <c r="A24" s="150">
        <v>21</v>
      </c>
      <c r="B24" s="9" t="s">
        <v>6</v>
      </c>
      <c r="C24" s="10"/>
      <c r="D24" s="11"/>
      <c r="E24" s="17"/>
      <c r="F24" s="11"/>
      <c r="G24" s="17"/>
      <c r="H24" s="9"/>
    </row>
    <row r="25" spans="1:8" x14ac:dyDescent="0.25">
      <c r="A25" s="150">
        <v>22</v>
      </c>
      <c r="B25" s="9" t="s">
        <v>6</v>
      </c>
      <c r="C25" s="10"/>
      <c r="D25" s="11"/>
      <c r="E25" s="17"/>
      <c r="F25" s="11"/>
      <c r="G25" s="17"/>
      <c r="H25" s="9"/>
    </row>
    <row r="26" spans="1:8" x14ac:dyDescent="0.25">
      <c r="A26" s="150">
        <v>23</v>
      </c>
      <c r="B26" s="9" t="s">
        <v>6</v>
      </c>
      <c r="C26" s="10"/>
      <c r="D26" s="11"/>
      <c r="E26" s="17"/>
      <c r="F26" s="11"/>
      <c r="G26" s="17"/>
      <c r="H26" s="9"/>
    </row>
    <row r="27" spans="1:8" x14ac:dyDescent="0.25">
      <c r="A27" s="150">
        <v>24</v>
      </c>
      <c r="B27" s="9" t="s">
        <v>6</v>
      </c>
      <c r="C27" s="10"/>
      <c r="D27" s="11"/>
      <c r="E27" s="17"/>
      <c r="F27" s="11"/>
      <c r="G27" s="17"/>
      <c r="H27" s="9"/>
    </row>
    <row r="28" spans="1:8" x14ac:dyDescent="0.25">
      <c r="A28" s="150">
        <v>25</v>
      </c>
      <c r="B28" s="9" t="s">
        <v>6</v>
      </c>
      <c r="C28" s="10"/>
      <c r="D28" s="11"/>
      <c r="E28" s="17"/>
      <c r="F28" s="11"/>
      <c r="G28" s="17"/>
      <c r="H28" s="9"/>
    </row>
    <row r="29" spans="1:8" x14ac:dyDescent="0.25">
      <c r="A29" s="150">
        <v>26</v>
      </c>
      <c r="B29" s="9" t="s">
        <v>6</v>
      </c>
      <c r="C29" s="10"/>
      <c r="D29" s="11"/>
      <c r="E29" s="17"/>
      <c r="F29" s="11"/>
      <c r="G29" s="17"/>
      <c r="H29" s="9"/>
    </row>
    <row r="30" spans="1:8" x14ac:dyDescent="0.25">
      <c r="A30" s="150">
        <v>27</v>
      </c>
      <c r="B30" s="9" t="s">
        <v>6</v>
      </c>
      <c r="C30" s="10"/>
      <c r="D30" s="11"/>
      <c r="E30" s="17"/>
      <c r="F30" s="11"/>
      <c r="G30" s="17"/>
      <c r="H30" s="9"/>
    </row>
    <row r="31" spans="1:8" x14ac:dyDescent="0.25">
      <c r="A31" s="150">
        <v>28</v>
      </c>
      <c r="B31" s="9" t="s">
        <v>6</v>
      </c>
      <c r="C31" s="10"/>
      <c r="D31" s="11"/>
      <c r="E31" s="17"/>
      <c r="F31" s="11"/>
      <c r="G31" s="17"/>
      <c r="H31" s="9">
        <f ca="1">+H5:IH13:H31</f>
        <v>0</v>
      </c>
    </row>
  </sheetData>
  <mergeCells count="22">
    <mergeCell ref="F1:F2"/>
    <mergeCell ref="F6:F7"/>
    <mergeCell ref="G6:G7"/>
    <mergeCell ref="F8:F9"/>
    <mergeCell ref="G8:G9"/>
    <mergeCell ref="F3:F4"/>
    <mergeCell ref="G3:G4"/>
    <mergeCell ref="A1:A2"/>
    <mergeCell ref="B1:B2"/>
    <mergeCell ref="C1:C2"/>
    <mergeCell ref="D1:D2"/>
    <mergeCell ref="E1:E2"/>
    <mergeCell ref="H8:H9"/>
    <mergeCell ref="H6:H7"/>
    <mergeCell ref="H3:H4"/>
    <mergeCell ref="H1:H2"/>
    <mergeCell ref="G1:G2"/>
    <mergeCell ref="B13:B14"/>
    <mergeCell ref="A13:A14"/>
    <mergeCell ref="C13:C14"/>
    <mergeCell ref="D13:D14"/>
    <mergeCell ref="E13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C7" sqref="C7"/>
    </sheetView>
  </sheetViews>
  <sheetFormatPr defaultRowHeight="15" x14ac:dyDescent="0.25"/>
  <cols>
    <col min="1" max="1" width="9.140625" style="12"/>
    <col min="2" max="2" width="19.7109375" style="12" bestFit="1" customWidth="1"/>
    <col min="3" max="3" width="19.5703125" style="12" bestFit="1" customWidth="1"/>
    <col min="4" max="4" width="9.140625" style="20"/>
    <col min="5" max="5" width="14" style="23" bestFit="1" customWidth="1"/>
    <col min="6" max="6" width="11.28515625" style="20" bestFit="1" customWidth="1"/>
    <col min="7" max="7" width="16.7109375" style="23" bestFit="1" customWidth="1"/>
    <col min="8" max="16384" width="9.140625" style="12"/>
  </cols>
  <sheetData>
    <row r="1" spans="1:7" x14ac:dyDescent="0.25">
      <c r="A1" s="209" t="s">
        <v>0</v>
      </c>
      <c r="B1" s="196" t="s">
        <v>1</v>
      </c>
      <c r="C1" s="196" t="s">
        <v>2</v>
      </c>
      <c r="D1" s="197" t="s">
        <v>3</v>
      </c>
      <c r="E1" s="211" t="s">
        <v>8</v>
      </c>
      <c r="F1" s="212" t="s">
        <v>9</v>
      </c>
      <c r="G1" s="207" t="s">
        <v>5</v>
      </c>
    </row>
    <row r="2" spans="1:7" ht="15.75" thickBot="1" x14ac:dyDescent="0.3">
      <c r="A2" s="225"/>
      <c r="B2" s="209"/>
      <c r="C2" s="209"/>
      <c r="D2" s="212"/>
      <c r="E2" s="207"/>
      <c r="F2" s="224"/>
      <c r="G2" s="221"/>
    </row>
    <row r="3" spans="1:7" x14ac:dyDescent="0.25">
      <c r="A3" s="57">
        <v>1</v>
      </c>
      <c r="B3" s="50" t="s">
        <v>7</v>
      </c>
      <c r="C3" s="50" t="s">
        <v>55</v>
      </c>
      <c r="D3" s="63">
        <v>176850.57</v>
      </c>
      <c r="E3" s="65">
        <v>44649</v>
      </c>
      <c r="F3" s="160">
        <f>D4+D3</f>
        <v>530650.96</v>
      </c>
      <c r="G3" s="222">
        <v>44656</v>
      </c>
    </row>
    <row r="4" spans="1:7" ht="15.75" thickBot="1" x14ac:dyDescent="0.3">
      <c r="A4" s="51">
        <v>2</v>
      </c>
      <c r="B4" s="52" t="s">
        <v>7</v>
      </c>
      <c r="C4" s="52" t="s">
        <v>56</v>
      </c>
      <c r="D4" s="64">
        <v>353800.39</v>
      </c>
      <c r="E4" s="66">
        <v>44649</v>
      </c>
      <c r="F4" s="162"/>
      <c r="G4" s="223"/>
    </row>
    <row r="5" spans="1:7" x14ac:dyDescent="0.25">
      <c r="A5" s="49">
        <v>3</v>
      </c>
      <c r="B5" s="49" t="s">
        <v>7</v>
      </c>
      <c r="C5" s="49" t="s">
        <v>89</v>
      </c>
      <c r="D5" s="28">
        <v>235800</v>
      </c>
      <c r="E5" s="62">
        <v>44777</v>
      </c>
      <c r="F5" s="28">
        <v>235800</v>
      </c>
      <c r="G5" s="29">
        <v>44686</v>
      </c>
    </row>
    <row r="6" spans="1:7" x14ac:dyDescent="0.25">
      <c r="A6" s="9">
        <v>4</v>
      </c>
      <c r="B6" s="9" t="s">
        <v>7</v>
      </c>
      <c r="C6" s="4" t="s">
        <v>90</v>
      </c>
      <c r="D6" s="108">
        <v>235801</v>
      </c>
      <c r="E6" s="22">
        <v>44689</v>
      </c>
      <c r="F6" s="19">
        <f>D6</f>
        <v>235801</v>
      </c>
      <c r="G6" s="32">
        <v>44692</v>
      </c>
    </row>
    <row r="7" spans="1:7" x14ac:dyDescent="0.25">
      <c r="A7" s="9">
        <v>5</v>
      </c>
      <c r="B7" s="9" t="s">
        <v>7</v>
      </c>
      <c r="C7" s="9"/>
      <c r="D7" s="19"/>
      <c r="E7" s="22"/>
      <c r="F7" s="19"/>
      <c r="G7" s="32"/>
    </row>
    <row r="8" spans="1:7" x14ac:dyDescent="0.25">
      <c r="A8" s="9">
        <v>6</v>
      </c>
      <c r="B8" s="9" t="s">
        <v>7</v>
      </c>
      <c r="C8" s="21"/>
      <c r="E8" s="22"/>
      <c r="F8" s="19"/>
      <c r="G8" s="32"/>
    </row>
    <row r="9" spans="1:7" x14ac:dyDescent="0.25">
      <c r="A9" s="9">
        <v>7</v>
      </c>
      <c r="B9" s="9" t="s">
        <v>7</v>
      </c>
      <c r="C9" s="9"/>
      <c r="D9" s="19"/>
      <c r="E9" s="22"/>
      <c r="F9" s="19"/>
      <c r="G9" s="32"/>
    </row>
    <row r="10" spans="1:7" s="24" customFormat="1" x14ac:dyDescent="0.25">
      <c r="A10" s="30">
        <v>8</v>
      </c>
      <c r="B10" s="9" t="s">
        <v>7</v>
      </c>
      <c r="C10" s="30"/>
      <c r="D10" s="31"/>
      <c r="E10" s="32"/>
      <c r="F10" s="19"/>
      <c r="G10" s="32"/>
    </row>
    <row r="11" spans="1:7" x14ac:dyDescent="0.25">
      <c r="A11" s="9">
        <v>9</v>
      </c>
      <c r="B11" s="9" t="s">
        <v>7</v>
      </c>
      <c r="C11" s="9"/>
      <c r="D11" s="19"/>
      <c r="E11" s="22"/>
      <c r="F11" s="19"/>
      <c r="G11" s="32"/>
    </row>
    <row r="12" spans="1:7" x14ac:dyDescent="0.25">
      <c r="A12" s="9">
        <v>10</v>
      </c>
      <c r="B12" s="9" t="s">
        <v>7</v>
      </c>
      <c r="C12" s="9"/>
      <c r="D12" s="19"/>
      <c r="E12" s="22"/>
      <c r="F12" s="19"/>
      <c r="G12" s="32"/>
    </row>
    <row r="13" spans="1:7" x14ac:dyDescent="0.25">
      <c r="A13" s="9">
        <v>11</v>
      </c>
      <c r="B13" s="9" t="s">
        <v>7</v>
      </c>
      <c r="C13" s="9"/>
      <c r="D13" s="19"/>
      <c r="E13" s="22"/>
      <c r="F13" s="19"/>
      <c r="G13" s="32"/>
    </row>
    <row r="14" spans="1:7" x14ac:dyDescent="0.25">
      <c r="A14" s="9">
        <v>12</v>
      </c>
      <c r="B14" s="9" t="s">
        <v>7</v>
      </c>
      <c r="C14" s="9"/>
      <c r="D14" s="19"/>
      <c r="E14" s="22"/>
      <c r="F14" s="19"/>
      <c r="G14" s="32"/>
    </row>
    <row r="15" spans="1:7" x14ac:dyDescent="0.25">
      <c r="A15" s="9">
        <v>13</v>
      </c>
      <c r="B15" s="9" t="s">
        <v>7</v>
      </c>
      <c r="C15" s="9"/>
      <c r="D15" s="19"/>
      <c r="E15" s="22"/>
      <c r="F15" s="19"/>
      <c r="G15" s="22"/>
    </row>
    <row r="16" spans="1:7" x14ac:dyDescent="0.25">
      <c r="A16" s="9">
        <v>14</v>
      </c>
      <c r="B16" s="9" t="s">
        <v>7</v>
      </c>
      <c r="C16" s="9"/>
      <c r="D16" s="19"/>
      <c r="E16" s="22"/>
      <c r="F16" s="19"/>
      <c r="G16" s="22"/>
    </row>
    <row r="17" spans="1:7" x14ac:dyDescent="0.25">
      <c r="A17" s="9">
        <v>15</v>
      </c>
      <c r="B17" s="9" t="s">
        <v>7</v>
      </c>
      <c r="C17" s="9"/>
      <c r="D17" s="19"/>
      <c r="E17" s="22"/>
      <c r="F17" s="19"/>
      <c r="G17" s="22"/>
    </row>
    <row r="18" spans="1:7" x14ac:dyDescent="0.25">
      <c r="A18" s="9">
        <v>16</v>
      </c>
      <c r="B18" s="9" t="s">
        <v>7</v>
      </c>
      <c r="C18" s="9"/>
      <c r="D18" s="19"/>
      <c r="E18" s="22"/>
      <c r="F18" s="19"/>
      <c r="G18" s="22"/>
    </row>
    <row r="19" spans="1:7" x14ac:dyDescent="0.25">
      <c r="A19" s="9">
        <v>17</v>
      </c>
      <c r="B19" s="9" t="s">
        <v>7</v>
      </c>
      <c r="C19" s="9"/>
      <c r="D19" s="19"/>
      <c r="E19" s="22"/>
      <c r="F19" s="19"/>
      <c r="G19" s="22"/>
    </row>
    <row r="20" spans="1:7" x14ac:dyDescent="0.25">
      <c r="A20" s="9">
        <v>18</v>
      </c>
      <c r="B20" s="9" t="s">
        <v>7</v>
      </c>
      <c r="C20" s="9"/>
      <c r="D20" s="19"/>
      <c r="E20" s="22"/>
      <c r="F20" s="19"/>
      <c r="G20" s="22"/>
    </row>
  </sheetData>
  <mergeCells count="9">
    <mergeCell ref="G1:G2"/>
    <mergeCell ref="F3:F4"/>
    <mergeCell ref="G3:G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9"/>
  <sheetViews>
    <sheetView workbookViewId="0">
      <selection activeCell="F8" sqref="F8"/>
    </sheetView>
  </sheetViews>
  <sheetFormatPr defaultRowHeight="15" x14ac:dyDescent="0.25"/>
  <cols>
    <col min="1" max="1" width="5.85546875" style="87" customWidth="1"/>
    <col min="2" max="2" width="19.7109375" style="87" bestFit="1" customWidth="1"/>
    <col min="3" max="3" width="19.5703125" style="87" bestFit="1" customWidth="1"/>
    <col min="4" max="4" width="9.140625" style="137"/>
    <col min="5" max="6" width="10.7109375" style="136" bestFit="1" customWidth="1"/>
    <col min="7" max="16384" width="9.140625" style="87"/>
  </cols>
  <sheetData>
    <row r="1" spans="1:6" x14ac:dyDescent="0.25">
      <c r="A1" s="228" t="s">
        <v>0</v>
      </c>
      <c r="B1" s="230" t="s">
        <v>1</v>
      </c>
      <c r="C1" s="230" t="s">
        <v>2</v>
      </c>
      <c r="D1" s="231" t="s">
        <v>3</v>
      </c>
      <c r="E1" s="232" t="s">
        <v>4</v>
      </c>
      <c r="F1" s="226" t="s">
        <v>5</v>
      </c>
    </row>
    <row r="2" spans="1:6" x14ac:dyDescent="0.25">
      <c r="A2" s="229"/>
      <c r="B2" s="230"/>
      <c r="C2" s="230"/>
      <c r="D2" s="231"/>
      <c r="E2" s="232"/>
      <c r="F2" s="227"/>
    </row>
    <row r="3" spans="1:6" x14ac:dyDescent="0.25">
      <c r="A3" s="88">
        <v>1</v>
      </c>
      <c r="B3" s="88" t="s">
        <v>40</v>
      </c>
      <c r="C3" s="4" t="s">
        <v>41</v>
      </c>
      <c r="D3" s="6">
        <v>600000</v>
      </c>
      <c r="E3" s="89">
        <v>44651</v>
      </c>
      <c r="F3" s="89">
        <v>44610</v>
      </c>
    </row>
    <row r="4" spans="1:6" x14ac:dyDescent="0.25">
      <c r="A4" s="88">
        <v>2</v>
      </c>
      <c r="B4" s="88" t="s">
        <v>40</v>
      </c>
      <c r="C4" s="88" t="s">
        <v>64</v>
      </c>
      <c r="D4" s="90">
        <v>245000</v>
      </c>
      <c r="E4" s="91">
        <v>44651</v>
      </c>
      <c r="F4" s="91">
        <v>44655</v>
      </c>
    </row>
    <row r="5" spans="1:6" x14ac:dyDescent="0.25">
      <c r="A5" s="88">
        <v>3</v>
      </c>
      <c r="B5" s="88" t="s">
        <v>40</v>
      </c>
      <c r="C5" s="88" t="s">
        <v>86</v>
      </c>
      <c r="D5" s="90">
        <v>245000</v>
      </c>
      <c r="E5" s="91">
        <v>44681</v>
      </c>
      <c r="F5" s="91">
        <v>44684</v>
      </c>
    </row>
    <row r="6" spans="1:6" x14ac:dyDescent="0.25">
      <c r="A6" s="88">
        <v>4</v>
      </c>
      <c r="B6" s="88" t="s">
        <v>40</v>
      </c>
      <c r="C6" s="88" t="s">
        <v>119</v>
      </c>
      <c r="D6" s="90">
        <v>245000</v>
      </c>
      <c r="E6" s="91">
        <v>44711</v>
      </c>
      <c r="F6" s="91">
        <v>44712</v>
      </c>
    </row>
    <row r="7" spans="1:6" x14ac:dyDescent="0.25">
      <c r="A7" s="88">
        <v>5</v>
      </c>
      <c r="B7" s="88" t="s">
        <v>40</v>
      </c>
      <c r="C7" s="88" t="s">
        <v>143</v>
      </c>
      <c r="D7" s="90">
        <v>245000</v>
      </c>
      <c r="E7" s="91">
        <v>44741</v>
      </c>
      <c r="F7" s="91">
        <v>44742</v>
      </c>
    </row>
    <row r="8" spans="1:6" x14ac:dyDescent="0.25">
      <c r="A8" s="88">
        <v>6</v>
      </c>
      <c r="B8" s="88" t="s">
        <v>40</v>
      </c>
      <c r="C8" s="88"/>
      <c r="D8" s="90"/>
      <c r="E8" s="91"/>
      <c r="F8" s="91"/>
    </row>
    <row r="9" spans="1:6" x14ac:dyDescent="0.25">
      <c r="A9" s="88">
        <v>7</v>
      </c>
      <c r="B9" s="88" t="s">
        <v>40</v>
      </c>
      <c r="C9" s="88"/>
      <c r="D9" s="90"/>
      <c r="E9" s="91"/>
      <c r="F9" s="91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A21-11EF-4A7E-9198-58C844FBFE59}">
  <dimension ref="A1:F5"/>
  <sheetViews>
    <sheetView workbookViewId="0">
      <selection activeCell="C10" sqref="C10"/>
    </sheetView>
  </sheetViews>
  <sheetFormatPr defaultRowHeight="15" x14ac:dyDescent="0.25"/>
  <cols>
    <col min="2" max="2" width="28.5703125" bestFit="1" customWidth="1"/>
    <col min="3" max="3" width="19.5703125" bestFit="1" customWidth="1"/>
    <col min="5" max="6" width="10.7109375" bestFit="1" customWidth="1"/>
  </cols>
  <sheetData>
    <row r="1" spans="1:6" x14ac:dyDescent="0.25">
      <c r="A1" s="209" t="s">
        <v>0</v>
      </c>
      <c r="B1" s="196" t="s">
        <v>1</v>
      </c>
      <c r="C1" s="196" t="s">
        <v>2</v>
      </c>
      <c r="D1" s="197" t="s">
        <v>3</v>
      </c>
      <c r="E1" s="235" t="s">
        <v>4</v>
      </c>
      <c r="F1" s="233" t="s">
        <v>5</v>
      </c>
    </row>
    <row r="2" spans="1:6" x14ac:dyDescent="0.25">
      <c r="A2" s="210"/>
      <c r="B2" s="196"/>
      <c r="C2" s="196"/>
      <c r="D2" s="197"/>
      <c r="E2" s="235"/>
      <c r="F2" s="234"/>
    </row>
    <row r="3" spans="1:6" x14ac:dyDescent="0.25">
      <c r="A3" s="1">
        <v>1</v>
      </c>
      <c r="B3" s="1" t="s">
        <v>46</v>
      </c>
      <c r="C3" s="4" t="s">
        <v>47</v>
      </c>
      <c r="D3" s="6">
        <v>199400</v>
      </c>
      <c r="E3" s="5">
        <v>44648</v>
      </c>
      <c r="F3" s="103">
        <v>44656</v>
      </c>
    </row>
    <row r="4" spans="1:6" x14ac:dyDescent="0.25">
      <c r="A4" s="1">
        <v>2</v>
      </c>
      <c r="B4" s="1" t="s">
        <v>46</v>
      </c>
      <c r="C4" s="1"/>
      <c r="D4" s="2"/>
      <c r="E4" s="3"/>
      <c r="F4" s="3"/>
    </row>
    <row r="5" spans="1:6" x14ac:dyDescent="0.25">
      <c r="A5" s="1">
        <v>3</v>
      </c>
      <c r="B5" s="1" t="s">
        <v>46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6997-5F18-4A45-8940-017B0B812502}">
  <dimension ref="A1:D12"/>
  <sheetViews>
    <sheetView workbookViewId="0">
      <selection activeCell="M8" sqref="M8"/>
    </sheetView>
  </sheetViews>
  <sheetFormatPr defaultRowHeight="15" x14ac:dyDescent="0.25"/>
  <cols>
    <col min="1" max="1" width="9.140625" style="69"/>
    <col min="2" max="2" width="19.7109375" style="69" bestFit="1" customWidth="1"/>
    <col min="3" max="3" width="9.140625" style="68"/>
    <col min="4" max="4" width="10.7109375" style="72" bestFit="1" customWidth="1"/>
    <col min="5" max="16384" width="9.140625" style="69"/>
  </cols>
  <sheetData>
    <row r="1" spans="1:4" x14ac:dyDescent="0.25">
      <c r="A1" s="209" t="s">
        <v>0</v>
      </c>
      <c r="B1" s="196" t="s">
        <v>1</v>
      </c>
      <c r="C1" s="197" t="s">
        <v>3</v>
      </c>
      <c r="D1" s="211" t="s">
        <v>4</v>
      </c>
    </row>
    <row r="2" spans="1:4" x14ac:dyDescent="0.25">
      <c r="A2" s="210"/>
      <c r="B2" s="196"/>
      <c r="C2" s="197"/>
      <c r="D2" s="211"/>
    </row>
    <row r="3" spans="1:4" x14ac:dyDescent="0.25">
      <c r="A3" s="1">
        <v>1</v>
      </c>
      <c r="B3" s="1" t="s">
        <v>65</v>
      </c>
      <c r="C3" s="67">
        <v>8500</v>
      </c>
      <c r="D3" s="70">
        <v>44623</v>
      </c>
    </row>
    <row r="4" spans="1:4" x14ac:dyDescent="0.25">
      <c r="A4" s="1">
        <v>2</v>
      </c>
      <c r="B4" s="1" t="s">
        <v>65</v>
      </c>
      <c r="C4" s="2">
        <v>18000</v>
      </c>
      <c r="D4" s="71">
        <v>44622</v>
      </c>
    </row>
    <row r="5" spans="1:4" x14ac:dyDescent="0.25">
      <c r="A5" s="1">
        <v>3</v>
      </c>
      <c r="B5" s="1" t="s">
        <v>65</v>
      </c>
      <c r="C5" s="2">
        <v>48000</v>
      </c>
      <c r="D5" s="71">
        <v>44628</v>
      </c>
    </row>
    <row r="6" spans="1:4" x14ac:dyDescent="0.25">
      <c r="A6" s="1">
        <v>4</v>
      </c>
      <c r="B6" s="1" t="s">
        <v>65</v>
      </c>
      <c r="C6" s="2">
        <v>30000</v>
      </c>
      <c r="D6" s="71">
        <v>44632</v>
      </c>
    </row>
    <row r="7" spans="1:4" x14ac:dyDescent="0.25">
      <c r="A7" s="1">
        <v>5</v>
      </c>
      <c r="B7" s="1" t="s">
        <v>65</v>
      </c>
      <c r="C7" s="2">
        <v>30000</v>
      </c>
      <c r="D7" s="71">
        <v>44636</v>
      </c>
    </row>
    <row r="8" spans="1:4" x14ac:dyDescent="0.25">
      <c r="A8" s="1">
        <v>6</v>
      </c>
      <c r="B8" s="1" t="s">
        <v>65</v>
      </c>
      <c r="C8" s="2">
        <v>32500</v>
      </c>
      <c r="D8" s="71">
        <v>44640</v>
      </c>
    </row>
    <row r="9" spans="1:4" x14ac:dyDescent="0.25">
      <c r="A9" s="1">
        <v>7</v>
      </c>
      <c r="B9" s="1" t="s">
        <v>65</v>
      </c>
      <c r="C9" s="2">
        <v>33000</v>
      </c>
      <c r="D9" s="71">
        <v>44643</v>
      </c>
    </row>
    <row r="10" spans="1:4" x14ac:dyDescent="0.25">
      <c r="A10" s="1">
        <v>8</v>
      </c>
      <c r="B10" s="1" t="s">
        <v>65</v>
      </c>
      <c r="C10" s="2">
        <v>40000</v>
      </c>
      <c r="D10" s="71">
        <v>44648</v>
      </c>
    </row>
    <row r="11" spans="1:4" x14ac:dyDescent="0.25">
      <c r="A11" s="1">
        <v>9</v>
      </c>
      <c r="B11" s="1" t="s">
        <v>65</v>
      </c>
      <c r="C11" s="2">
        <v>32000</v>
      </c>
      <c r="D11" s="71">
        <v>44650</v>
      </c>
    </row>
    <row r="12" spans="1:4" x14ac:dyDescent="0.25">
      <c r="A12" s="236" t="s">
        <v>66</v>
      </c>
      <c r="B12" s="237"/>
      <c r="C12" s="238">
        <f>SUM(C3:C11)</f>
        <v>272000</v>
      </c>
      <c r="D12" s="239"/>
    </row>
  </sheetData>
  <mergeCells count="6">
    <mergeCell ref="A12:B12"/>
    <mergeCell ref="C12:D1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KIME SUPERMARKET</vt:lpstr>
      <vt:lpstr> BISANGABAGABO JACKSON</vt:lpstr>
      <vt:lpstr>MUKAMUGEMA ANNONCIATA</vt:lpstr>
      <vt:lpstr>QUICK STAR SERVICE RWANDA LTD</vt:lpstr>
      <vt:lpstr>KABANDA</vt:lpstr>
      <vt:lpstr>LIQUID</vt:lpstr>
      <vt:lpstr>SOBANUKA LTD</vt:lpstr>
      <vt:lpstr>NIMEN GENERAL BUSINESS LTD</vt:lpstr>
      <vt:lpstr>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2022-07-05T09:52:38Z</dcterms:modified>
</cp:coreProperties>
</file>