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a9783de2f610c/Desktop/"/>
    </mc:Choice>
  </mc:AlternateContent>
  <xr:revisionPtr revIDLastSave="1215" documentId="8_{9D02CC80-B302-4DC2-B35C-AFAB34F27ED0}" xr6:coauthVersionLast="47" xr6:coauthVersionMax="47" xr10:uidLastSave="{20DCE9B8-741A-4E07-BFF1-258993646C69}"/>
  <bookViews>
    <workbookView xWindow="-108" yWindow="-108" windowWidth="23256" windowHeight="13176" xr2:uid="{359DA6F3-0CFB-4B53-ACA6-6DCB8E4A0EA0}"/>
  </bookViews>
  <sheets>
    <sheet name="DATA" sheetId="1" r:id="rId1"/>
    <sheet name="Pivot" sheetId="2" r:id="rId2"/>
    <sheet name="Charts" sheetId="3" r:id="rId3"/>
    <sheet name="Steps" sheetId="4" r:id="rId4"/>
  </sheets>
  <externalReferences>
    <externalReference r:id="rId5"/>
  </externalReferences>
  <definedNames>
    <definedName name="_xlcn.WorksheetConnection_Book3ED_DATA" hidden="1">ED_DATA[]</definedName>
    <definedName name="_xlcn.WorksheetConnection_Data_2AAG" hidden="1">'[1]Data_2 '!$A:$M</definedName>
    <definedName name="ExternalData_1" localSheetId="0" hidden="1">DATA!$A$1:$S$1266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D DATA_a0c45115-09c4-4c11-aa5d-cecdfef7fea7" name="ED DATA" connection="Query - ED DATA"/>
          <x15:modelTable id="ED_DATA" name="ED_DATA" connection="WorksheetConnection_Book3!ED_DATA"/>
          <x15:modelTable id="Range" name="Range" connection="WorksheetConnection_Data_2!$A:$A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Y587" i="1" s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Y667" i="1" s="1"/>
  <c r="AA667" i="1" s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Y875" i="1" s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Y1227" i="1" s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W2" i="1"/>
  <c r="W3" i="1"/>
  <c r="X3" i="1" s="1"/>
  <c r="W4" i="1"/>
  <c r="W5" i="1"/>
  <c r="W6" i="1"/>
  <c r="W7" i="1"/>
  <c r="W8" i="1"/>
  <c r="W9" i="1"/>
  <c r="W10" i="1"/>
  <c r="W11" i="1"/>
  <c r="X11" i="1" s="1"/>
  <c r="W12" i="1"/>
  <c r="W13" i="1"/>
  <c r="W14" i="1"/>
  <c r="W15" i="1"/>
  <c r="W16" i="1"/>
  <c r="W17" i="1"/>
  <c r="W18" i="1"/>
  <c r="W19" i="1"/>
  <c r="X19" i="1" s="1"/>
  <c r="W20" i="1"/>
  <c r="W21" i="1"/>
  <c r="W22" i="1"/>
  <c r="W23" i="1"/>
  <c r="W24" i="1"/>
  <c r="W25" i="1"/>
  <c r="W26" i="1"/>
  <c r="W27" i="1"/>
  <c r="X27" i="1" s="1"/>
  <c r="W28" i="1"/>
  <c r="W29" i="1"/>
  <c r="W30" i="1"/>
  <c r="W31" i="1"/>
  <c r="W32" i="1"/>
  <c r="W33" i="1"/>
  <c r="W34" i="1"/>
  <c r="W35" i="1"/>
  <c r="X35" i="1" s="1"/>
  <c r="W36" i="1"/>
  <c r="W37" i="1"/>
  <c r="W38" i="1"/>
  <c r="W39" i="1"/>
  <c r="W40" i="1"/>
  <c r="W41" i="1"/>
  <c r="W42" i="1"/>
  <c r="W43" i="1"/>
  <c r="X43" i="1" s="1"/>
  <c r="W44" i="1"/>
  <c r="W45" i="1"/>
  <c r="W46" i="1"/>
  <c r="W47" i="1"/>
  <c r="W48" i="1"/>
  <c r="W49" i="1"/>
  <c r="W50" i="1"/>
  <c r="W51" i="1"/>
  <c r="X51" i="1" s="1"/>
  <c r="W52" i="1"/>
  <c r="W53" i="1"/>
  <c r="W54" i="1"/>
  <c r="W55" i="1"/>
  <c r="W56" i="1"/>
  <c r="W57" i="1"/>
  <c r="W58" i="1"/>
  <c r="W59" i="1"/>
  <c r="X59" i="1" s="1"/>
  <c r="W60" i="1"/>
  <c r="W61" i="1"/>
  <c r="W62" i="1"/>
  <c r="W63" i="1"/>
  <c r="W64" i="1"/>
  <c r="W65" i="1"/>
  <c r="W66" i="1"/>
  <c r="W67" i="1"/>
  <c r="X67" i="1" s="1"/>
  <c r="W68" i="1"/>
  <c r="W69" i="1"/>
  <c r="W70" i="1"/>
  <c r="W71" i="1"/>
  <c r="W72" i="1"/>
  <c r="W73" i="1"/>
  <c r="W74" i="1"/>
  <c r="W75" i="1"/>
  <c r="X75" i="1" s="1"/>
  <c r="W76" i="1"/>
  <c r="W77" i="1"/>
  <c r="W78" i="1"/>
  <c r="W79" i="1"/>
  <c r="W80" i="1"/>
  <c r="W81" i="1"/>
  <c r="W82" i="1"/>
  <c r="W83" i="1"/>
  <c r="X83" i="1" s="1"/>
  <c r="W84" i="1"/>
  <c r="W85" i="1"/>
  <c r="W86" i="1"/>
  <c r="W87" i="1"/>
  <c r="W88" i="1"/>
  <c r="W89" i="1"/>
  <c r="W90" i="1"/>
  <c r="W91" i="1"/>
  <c r="X91" i="1" s="1"/>
  <c r="W92" i="1"/>
  <c r="W93" i="1"/>
  <c r="W94" i="1"/>
  <c r="W95" i="1"/>
  <c r="W96" i="1"/>
  <c r="W97" i="1"/>
  <c r="W98" i="1"/>
  <c r="W99" i="1"/>
  <c r="X99" i="1" s="1"/>
  <c r="W100" i="1"/>
  <c r="W101" i="1"/>
  <c r="W102" i="1"/>
  <c r="W103" i="1"/>
  <c r="W104" i="1"/>
  <c r="W105" i="1"/>
  <c r="W106" i="1"/>
  <c r="W107" i="1"/>
  <c r="X107" i="1" s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X171" i="1" s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X235" i="1" s="1"/>
  <c r="W236" i="1"/>
  <c r="W237" i="1"/>
  <c r="W238" i="1"/>
  <c r="W239" i="1"/>
  <c r="W240" i="1"/>
  <c r="W241" i="1"/>
  <c r="W242" i="1"/>
  <c r="W243" i="1"/>
  <c r="X243" i="1" s="1"/>
  <c r="W244" i="1"/>
  <c r="W245" i="1"/>
  <c r="W246" i="1"/>
  <c r="W247" i="1"/>
  <c r="W248" i="1"/>
  <c r="W249" i="1"/>
  <c r="W250" i="1"/>
  <c r="W251" i="1"/>
  <c r="X251" i="1" s="1"/>
  <c r="W252" i="1"/>
  <c r="W253" i="1"/>
  <c r="W254" i="1"/>
  <c r="W255" i="1"/>
  <c r="W256" i="1"/>
  <c r="W257" i="1"/>
  <c r="W258" i="1"/>
  <c r="W259" i="1"/>
  <c r="X259" i="1" s="1"/>
  <c r="W260" i="1"/>
  <c r="W261" i="1"/>
  <c r="W262" i="1"/>
  <c r="W263" i="1"/>
  <c r="W264" i="1"/>
  <c r="W265" i="1"/>
  <c r="W266" i="1"/>
  <c r="W267" i="1"/>
  <c r="X267" i="1" s="1"/>
  <c r="W268" i="1"/>
  <c r="W269" i="1"/>
  <c r="W270" i="1"/>
  <c r="W271" i="1"/>
  <c r="W272" i="1"/>
  <c r="W273" i="1"/>
  <c r="W274" i="1"/>
  <c r="W275" i="1"/>
  <c r="X275" i="1" s="1"/>
  <c r="W276" i="1"/>
  <c r="W277" i="1"/>
  <c r="W278" i="1"/>
  <c r="W279" i="1"/>
  <c r="W280" i="1"/>
  <c r="W281" i="1"/>
  <c r="W282" i="1"/>
  <c r="W283" i="1"/>
  <c r="X283" i="1" s="1"/>
  <c r="W284" i="1"/>
  <c r="W285" i="1"/>
  <c r="W286" i="1"/>
  <c r="W287" i="1"/>
  <c r="W288" i="1"/>
  <c r="W289" i="1"/>
  <c r="W290" i="1"/>
  <c r="W291" i="1"/>
  <c r="X291" i="1" s="1"/>
  <c r="W292" i="1"/>
  <c r="W293" i="1"/>
  <c r="W294" i="1"/>
  <c r="W295" i="1"/>
  <c r="W296" i="1"/>
  <c r="W297" i="1"/>
  <c r="W298" i="1"/>
  <c r="W299" i="1"/>
  <c r="X299" i="1" s="1"/>
  <c r="W300" i="1"/>
  <c r="W301" i="1"/>
  <c r="W302" i="1"/>
  <c r="W303" i="1"/>
  <c r="W304" i="1"/>
  <c r="W305" i="1"/>
  <c r="W306" i="1"/>
  <c r="W307" i="1"/>
  <c r="X307" i="1" s="1"/>
  <c r="W308" i="1"/>
  <c r="W309" i="1"/>
  <c r="W310" i="1"/>
  <c r="W311" i="1"/>
  <c r="W312" i="1"/>
  <c r="W313" i="1"/>
  <c r="W314" i="1"/>
  <c r="W315" i="1"/>
  <c r="X315" i="1" s="1"/>
  <c r="W316" i="1"/>
  <c r="W317" i="1"/>
  <c r="W318" i="1"/>
  <c r="W319" i="1"/>
  <c r="W320" i="1"/>
  <c r="W321" i="1"/>
  <c r="W322" i="1"/>
  <c r="W323" i="1"/>
  <c r="X323" i="1" s="1"/>
  <c r="W324" i="1"/>
  <c r="W325" i="1"/>
  <c r="W326" i="1"/>
  <c r="W327" i="1"/>
  <c r="W328" i="1"/>
  <c r="W329" i="1"/>
  <c r="W330" i="1"/>
  <c r="W331" i="1"/>
  <c r="X331" i="1" s="1"/>
  <c r="W332" i="1"/>
  <c r="W333" i="1"/>
  <c r="W334" i="1"/>
  <c r="W335" i="1"/>
  <c r="W336" i="1"/>
  <c r="W337" i="1"/>
  <c r="W338" i="1"/>
  <c r="W339" i="1"/>
  <c r="X339" i="1" s="1"/>
  <c r="W340" i="1"/>
  <c r="W341" i="1"/>
  <c r="W342" i="1"/>
  <c r="W343" i="1"/>
  <c r="W344" i="1"/>
  <c r="W345" i="1"/>
  <c r="W346" i="1"/>
  <c r="W347" i="1"/>
  <c r="X347" i="1" s="1"/>
  <c r="W348" i="1"/>
  <c r="W349" i="1"/>
  <c r="W350" i="1"/>
  <c r="W351" i="1"/>
  <c r="W352" i="1"/>
  <c r="W353" i="1"/>
  <c r="W354" i="1"/>
  <c r="W355" i="1"/>
  <c r="X355" i="1" s="1"/>
  <c r="W356" i="1"/>
  <c r="W357" i="1"/>
  <c r="W358" i="1"/>
  <c r="W359" i="1"/>
  <c r="W360" i="1"/>
  <c r="W361" i="1"/>
  <c r="W362" i="1"/>
  <c r="W363" i="1"/>
  <c r="X363" i="1" s="1"/>
  <c r="W364" i="1"/>
  <c r="W365" i="1"/>
  <c r="W366" i="1"/>
  <c r="W367" i="1"/>
  <c r="W368" i="1"/>
  <c r="W369" i="1"/>
  <c r="W370" i="1"/>
  <c r="W371" i="1"/>
  <c r="X371" i="1" s="1"/>
  <c r="W372" i="1"/>
  <c r="W373" i="1"/>
  <c r="W374" i="1"/>
  <c r="W375" i="1"/>
  <c r="W376" i="1"/>
  <c r="W377" i="1"/>
  <c r="W378" i="1"/>
  <c r="W379" i="1"/>
  <c r="X379" i="1" s="1"/>
  <c r="W380" i="1"/>
  <c r="W381" i="1"/>
  <c r="W382" i="1"/>
  <c r="W383" i="1"/>
  <c r="W384" i="1"/>
  <c r="W385" i="1"/>
  <c r="W386" i="1"/>
  <c r="W387" i="1"/>
  <c r="X387" i="1" s="1"/>
  <c r="W388" i="1"/>
  <c r="W389" i="1"/>
  <c r="W390" i="1"/>
  <c r="W391" i="1"/>
  <c r="W392" i="1"/>
  <c r="W393" i="1"/>
  <c r="W394" i="1"/>
  <c r="W395" i="1"/>
  <c r="X395" i="1" s="1"/>
  <c r="W396" i="1"/>
  <c r="W397" i="1"/>
  <c r="W398" i="1"/>
  <c r="W399" i="1"/>
  <c r="W400" i="1"/>
  <c r="W401" i="1"/>
  <c r="W402" i="1"/>
  <c r="W403" i="1"/>
  <c r="X403" i="1" s="1"/>
  <c r="W404" i="1"/>
  <c r="W405" i="1"/>
  <c r="W406" i="1"/>
  <c r="W407" i="1"/>
  <c r="W408" i="1"/>
  <c r="W409" i="1"/>
  <c r="W410" i="1"/>
  <c r="W411" i="1"/>
  <c r="X411" i="1" s="1"/>
  <c r="W412" i="1"/>
  <c r="W413" i="1"/>
  <c r="W414" i="1"/>
  <c r="W415" i="1"/>
  <c r="W416" i="1"/>
  <c r="W417" i="1"/>
  <c r="W418" i="1"/>
  <c r="W419" i="1"/>
  <c r="X419" i="1" s="1"/>
  <c r="W420" i="1"/>
  <c r="W421" i="1"/>
  <c r="W422" i="1"/>
  <c r="W423" i="1"/>
  <c r="W424" i="1"/>
  <c r="W425" i="1"/>
  <c r="W426" i="1"/>
  <c r="W427" i="1"/>
  <c r="X427" i="1" s="1"/>
  <c r="W428" i="1"/>
  <c r="W429" i="1"/>
  <c r="W430" i="1"/>
  <c r="W431" i="1"/>
  <c r="W432" i="1"/>
  <c r="W433" i="1"/>
  <c r="W434" i="1"/>
  <c r="W435" i="1"/>
  <c r="X435" i="1" s="1"/>
  <c r="W436" i="1"/>
  <c r="W437" i="1"/>
  <c r="W438" i="1"/>
  <c r="W439" i="1"/>
  <c r="W440" i="1"/>
  <c r="W441" i="1"/>
  <c r="W442" i="1"/>
  <c r="W443" i="1"/>
  <c r="X443" i="1" s="1"/>
  <c r="W444" i="1"/>
  <c r="W445" i="1"/>
  <c r="W446" i="1"/>
  <c r="W447" i="1"/>
  <c r="W448" i="1"/>
  <c r="W449" i="1"/>
  <c r="W450" i="1"/>
  <c r="W451" i="1"/>
  <c r="X451" i="1" s="1"/>
  <c r="W452" i="1"/>
  <c r="W453" i="1"/>
  <c r="W454" i="1"/>
  <c r="W455" i="1"/>
  <c r="W456" i="1"/>
  <c r="W457" i="1"/>
  <c r="W458" i="1"/>
  <c r="W459" i="1"/>
  <c r="X459" i="1" s="1"/>
  <c r="W460" i="1"/>
  <c r="W461" i="1"/>
  <c r="W462" i="1"/>
  <c r="W463" i="1"/>
  <c r="W464" i="1"/>
  <c r="W465" i="1"/>
  <c r="W466" i="1"/>
  <c r="W467" i="1"/>
  <c r="X467" i="1" s="1"/>
  <c r="W468" i="1"/>
  <c r="W469" i="1"/>
  <c r="W470" i="1"/>
  <c r="W471" i="1"/>
  <c r="W472" i="1"/>
  <c r="W473" i="1"/>
  <c r="W474" i="1"/>
  <c r="W475" i="1"/>
  <c r="X475" i="1" s="1"/>
  <c r="W476" i="1"/>
  <c r="W477" i="1"/>
  <c r="W478" i="1"/>
  <c r="W479" i="1"/>
  <c r="W480" i="1"/>
  <c r="W481" i="1"/>
  <c r="W482" i="1"/>
  <c r="W483" i="1"/>
  <c r="X483" i="1" s="1"/>
  <c r="W484" i="1"/>
  <c r="W485" i="1"/>
  <c r="W486" i="1"/>
  <c r="W487" i="1"/>
  <c r="W488" i="1"/>
  <c r="W489" i="1"/>
  <c r="W490" i="1"/>
  <c r="W491" i="1"/>
  <c r="X491" i="1" s="1"/>
  <c r="W492" i="1"/>
  <c r="W493" i="1"/>
  <c r="W494" i="1"/>
  <c r="W495" i="1"/>
  <c r="W496" i="1"/>
  <c r="W497" i="1"/>
  <c r="W498" i="1"/>
  <c r="W499" i="1"/>
  <c r="X499" i="1" s="1"/>
  <c r="W500" i="1"/>
  <c r="W501" i="1"/>
  <c r="W502" i="1"/>
  <c r="W503" i="1"/>
  <c r="W504" i="1"/>
  <c r="W505" i="1"/>
  <c r="W506" i="1"/>
  <c r="W507" i="1"/>
  <c r="X507" i="1" s="1"/>
  <c r="W508" i="1"/>
  <c r="W509" i="1"/>
  <c r="W510" i="1"/>
  <c r="W511" i="1"/>
  <c r="W512" i="1"/>
  <c r="W513" i="1"/>
  <c r="W514" i="1"/>
  <c r="W515" i="1"/>
  <c r="X515" i="1" s="1"/>
  <c r="W516" i="1"/>
  <c r="W517" i="1"/>
  <c r="W518" i="1"/>
  <c r="W519" i="1"/>
  <c r="W520" i="1"/>
  <c r="W521" i="1"/>
  <c r="W522" i="1"/>
  <c r="W523" i="1"/>
  <c r="X523" i="1" s="1"/>
  <c r="W524" i="1"/>
  <c r="W525" i="1"/>
  <c r="W526" i="1"/>
  <c r="W527" i="1"/>
  <c r="W528" i="1"/>
  <c r="W529" i="1"/>
  <c r="W530" i="1"/>
  <c r="W531" i="1"/>
  <c r="X531" i="1" s="1"/>
  <c r="W532" i="1"/>
  <c r="W533" i="1"/>
  <c r="W534" i="1"/>
  <c r="W535" i="1"/>
  <c r="W536" i="1"/>
  <c r="W537" i="1"/>
  <c r="W538" i="1"/>
  <c r="W539" i="1"/>
  <c r="X539" i="1" s="1"/>
  <c r="W540" i="1"/>
  <c r="W541" i="1"/>
  <c r="W542" i="1"/>
  <c r="W543" i="1"/>
  <c r="W544" i="1"/>
  <c r="W545" i="1"/>
  <c r="W546" i="1"/>
  <c r="W547" i="1"/>
  <c r="X547" i="1" s="1"/>
  <c r="W548" i="1"/>
  <c r="W549" i="1"/>
  <c r="W550" i="1"/>
  <c r="W551" i="1"/>
  <c r="W552" i="1"/>
  <c r="W553" i="1"/>
  <c r="W554" i="1"/>
  <c r="W555" i="1"/>
  <c r="X555" i="1" s="1"/>
  <c r="W556" i="1"/>
  <c r="W557" i="1"/>
  <c r="W558" i="1"/>
  <c r="W559" i="1"/>
  <c r="W560" i="1"/>
  <c r="W561" i="1"/>
  <c r="W562" i="1"/>
  <c r="W563" i="1"/>
  <c r="X563" i="1" s="1"/>
  <c r="W564" i="1"/>
  <c r="W565" i="1"/>
  <c r="W566" i="1"/>
  <c r="W567" i="1"/>
  <c r="W568" i="1"/>
  <c r="W569" i="1"/>
  <c r="W570" i="1"/>
  <c r="W571" i="1"/>
  <c r="X571" i="1" s="1"/>
  <c r="W572" i="1"/>
  <c r="W573" i="1"/>
  <c r="W574" i="1"/>
  <c r="W575" i="1"/>
  <c r="W576" i="1"/>
  <c r="W577" i="1"/>
  <c r="W578" i="1"/>
  <c r="W579" i="1"/>
  <c r="X579" i="1" s="1"/>
  <c r="W580" i="1"/>
  <c r="W581" i="1"/>
  <c r="W582" i="1"/>
  <c r="W583" i="1"/>
  <c r="W584" i="1"/>
  <c r="W585" i="1"/>
  <c r="W586" i="1"/>
  <c r="W587" i="1"/>
  <c r="X587" i="1" s="1"/>
  <c r="W588" i="1"/>
  <c r="W589" i="1"/>
  <c r="W590" i="1"/>
  <c r="W591" i="1"/>
  <c r="W592" i="1"/>
  <c r="W593" i="1"/>
  <c r="W594" i="1"/>
  <c r="W595" i="1"/>
  <c r="X595" i="1" s="1"/>
  <c r="W596" i="1"/>
  <c r="W597" i="1"/>
  <c r="W598" i="1"/>
  <c r="W599" i="1"/>
  <c r="W600" i="1"/>
  <c r="W601" i="1"/>
  <c r="W602" i="1"/>
  <c r="W603" i="1"/>
  <c r="X603" i="1" s="1"/>
  <c r="W604" i="1"/>
  <c r="W605" i="1"/>
  <c r="W606" i="1"/>
  <c r="W607" i="1"/>
  <c r="W608" i="1"/>
  <c r="W609" i="1"/>
  <c r="W610" i="1"/>
  <c r="W611" i="1"/>
  <c r="X611" i="1" s="1"/>
  <c r="W612" i="1"/>
  <c r="W613" i="1"/>
  <c r="W614" i="1"/>
  <c r="W615" i="1"/>
  <c r="W616" i="1"/>
  <c r="W617" i="1"/>
  <c r="W618" i="1"/>
  <c r="W619" i="1"/>
  <c r="X619" i="1" s="1"/>
  <c r="W620" i="1"/>
  <c r="W621" i="1"/>
  <c r="W622" i="1"/>
  <c r="W623" i="1"/>
  <c r="W624" i="1"/>
  <c r="W625" i="1"/>
  <c r="W626" i="1"/>
  <c r="W627" i="1"/>
  <c r="X627" i="1" s="1"/>
  <c r="W628" i="1"/>
  <c r="W629" i="1"/>
  <c r="W630" i="1"/>
  <c r="W631" i="1"/>
  <c r="W632" i="1"/>
  <c r="W633" i="1"/>
  <c r="W634" i="1"/>
  <c r="W635" i="1"/>
  <c r="X635" i="1" s="1"/>
  <c r="W636" i="1"/>
  <c r="W637" i="1"/>
  <c r="W638" i="1"/>
  <c r="W639" i="1"/>
  <c r="W640" i="1"/>
  <c r="W641" i="1"/>
  <c r="W642" i="1"/>
  <c r="W643" i="1"/>
  <c r="X643" i="1" s="1"/>
  <c r="W644" i="1"/>
  <c r="W645" i="1"/>
  <c r="W646" i="1"/>
  <c r="W647" i="1"/>
  <c r="W648" i="1"/>
  <c r="W649" i="1"/>
  <c r="W650" i="1"/>
  <c r="W651" i="1"/>
  <c r="X651" i="1" s="1"/>
  <c r="W652" i="1"/>
  <c r="W653" i="1"/>
  <c r="W654" i="1"/>
  <c r="W655" i="1"/>
  <c r="W656" i="1"/>
  <c r="W657" i="1"/>
  <c r="W658" i="1"/>
  <c r="W659" i="1"/>
  <c r="X659" i="1" s="1"/>
  <c r="W660" i="1"/>
  <c r="W661" i="1"/>
  <c r="W662" i="1"/>
  <c r="W663" i="1"/>
  <c r="W664" i="1"/>
  <c r="W665" i="1"/>
  <c r="W666" i="1"/>
  <c r="W667" i="1"/>
  <c r="X667" i="1" s="1"/>
  <c r="W668" i="1"/>
  <c r="W669" i="1"/>
  <c r="W670" i="1"/>
  <c r="W671" i="1"/>
  <c r="W672" i="1"/>
  <c r="W673" i="1"/>
  <c r="W674" i="1"/>
  <c r="W675" i="1"/>
  <c r="X675" i="1" s="1"/>
  <c r="W676" i="1"/>
  <c r="W677" i="1"/>
  <c r="W678" i="1"/>
  <c r="W679" i="1"/>
  <c r="W680" i="1"/>
  <c r="W681" i="1"/>
  <c r="W682" i="1"/>
  <c r="W683" i="1"/>
  <c r="X683" i="1" s="1"/>
  <c r="W684" i="1"/>
  <c r="W685" i="1"/>
  <c r="W686" i="1"/>
  <c r="W687" i="1"/>
  <c r="W688" i="1"/>
  <c r="W689" i="1"/>
  <c r="W690" i="1"/>
  <c r="W691" i="1"/>
  <c r="X691" i="1" s="1"/>
  <c r="W692" i="1"/>
  <c r="W693" i="1"/>
  <c r="W694" i="1"/>
  <c r="W695" i="1"/>
  <c r="W696" i="1"/>
  <c r="W697" i="1"/>
  <c r="W698" i="1"/>
  <c r="W699" i="1"/>
  <c r="X699" i="1" s="1"/>
  <c r="W700" i="1"/>
  <c r="W701" i="1"/>
  <c r="W702" i="1"/>
  <c r="W703" i="1"/>
  <c r="W704" i="1"/>
  <c r="W705" i="1"/>
  <c r="W706" i="1"/>
  <c r="W707" i="1"/>
  <c r="X707" i="1" s="1"/>
  <c r="W708" i="1"/>
  <c r="W709" i="1"/>
  <c r="W710" i="1"/>
  <c r="W711" i="1"/>
  <c r="W712" i="1"/>
  <c r="W713" i="1"/>
  <c r="W714" i="1"/>
  <c r="W715" i="1"/>
  <c r="X715" i="1" s="1"/>
  <c r="W716" i="1"/>
  <c r="W717" i="1"/>
  <c r="W718" i="1"/>
  <c r="W719" i="1"/>
  <c r="W720" i="1"/>
  <c r="W721" i="1"/>
  <c r="W722" i="1"/>
  <c r="W723" i="1"/>
  <c r="X723" i="1" s="1"/>
  <c r="W724" i="1"/>
  <c r="W725" i="1"/>
  <c r="W726" i="1"/>
  <c r="W727" i="1"/>
  <c r="W728" i="1"/>
  <c r="W729" i="1"/>
  <c r="W730" i="1"/>
  <c r="W731" i="1"/>
  <c r="X731" i="1" s="1"/>
  <c r="W732" i="1"/>
  <c r="W733" i="1"/>
  <c r="W734" i="1"/>
  <c r="W735" i="1"/>
  <c r="W736" i="1"/>
  <c r="W737" i="1"/>
  <c r="W738" i="1"/>
  <c r="W739" i="1"/>
  <c r="X739" i="1" s="1"/>
  <c r="W740" i="1"/>
  <c r="W741" i="1"/>
  <c r="W742" i="1"/>
  <c r="W743" i="1"/>
  <c r="W744" i="1"/>
  <c r="W745" i="1"/>
  <c r="W746" i="1"/>
  <c r="W747" i="1"/>
  <c r="X747" i="1" s="1"/>
  <c r="W748" i="1"/>
  <c r="W749" i="1"/>
  <c r="W750" i="1"/>
  <c r="W751" i="1"/>
  <c r="W752" i="1"/>
  <c r="W753" i="1"/>
  <c r="W754" i="1"/>
  <c r="W755" i="1"/>
  <c r="X755" i="1" s="1"/>
  <c r="W756" i="1"/>
  <c r="W757" i="1"/>
  <c r="W758" i="1"/>
  <c r="W759" i="1"/>
  <c r="W760" i="1"/>
  <c r="W761" i="1"/>
  <c r="W762" i="1"/>
  <c r="W763" i="1"/>
  <c r="X763" i="1" s="1"/>
  <c r="W764" i="1"/>
  <c r="W765" i="1"/>
  <c r="W766" i="1"/>
  <c r="W767" i="1"/>
  <c r="W768" i="1"/>
  <c r="W769" i="1"/>
  <c r="W770" i="1"/>
  <c r="W771" i="1"/>
  <c r="X771" i="1" s="1"/>
  <c r="W772" i="1"/>
  <c r="W773" i="1"/>
  <c r="W774" i="1"/>
  <c r="W775" i="1"/>
  <c r="W776" i="1"/>
  <c r="W777" i="1"/>
  <c r="W778" i="1"/>
  <c r="W779" i="1"/>
  <c r="X779" i="1" s="1"/>
  <c r="W780" i="1"/>
  <c r="W781" i="1"/>
  <c r="W782" i="1"/>
  <c r="W783" i="1"/>
  <c r="W784" i="1"/>
  <c r="W785" i="1"/>
  <c r="W786" i="1"/>
  <c r="W787" i="1"/>
  <c r="X787" i="1" s="1"/>
  <c r="W788" i="1"/>
  <c r="W789" i="1"/>
  <c r="W790" i="1"/>
  <c r="W791" i="1"/>
  <c r="W792" i="1"/>
  <c r="W793" i="1"/>
  <c r="W794" i="1"/>
  <c r="W795" i="1"/>
  <c r="X795" i="1" s="1"/>
  <c r="W796" i="1"/>
  <c r="W797" i="1"/>
  <c r="W798" i="1"/>
  <c r="W799" i="1"/>
  <c r="W800" i="1"/>
  <c r="W801" i="1"/>
  <c r="W802" i="1"/>
  <c r="W803" i="1"/>
  <c r="X803" i="1" s="1"/>
  <c r="W804" i="1"/>
  <c r="W805" i="1"/>
  <c r="W806" i="1"/>
  <c r="W807" i="1"/>
  <c r="W808" i="1"/>
  <c r="W809" i="1"/>
  <c r="W810" i="1"/>
  <c r="W811" i="1"/>
  <c r="X811" i="1" s="1"/>
  <c r="W812" i="1"/>
  <c r="W813" i="1"/>
  <c r="W814" i="1"/>
  <c r="W815" i="1"/>
  <c r="W816" i="1"/>
  <c r="W817" i="1"/>
  <c r="W818" i="1"/>
  <c r="W819" i="1"/>
  <c r="X819" i="1" s="1"/>
  <c r="W820" i="1"/>
  <c r="W821" i="1"/>
  <c r="W822" i="1"/>
  <c r="W823" i="1"/>
  <c r="W824" i="1"/>
  <c r="W825" i="1"/>
  <c r="W826" i="1"/>
  <c r="W827" i="1"/>
  <c r="X827" i="1" s="1"/>
  <c r="W828" i="1"/>
  <c r="W829" i="1"/>
  <c r="W830" i="1"/>
  <c r="W831" i="1"/>
  <c r="W832" i="1"/>
  <c r="W833" i="1"/>
  <c r="W834" i="1"/>
  <c r="W835" i="1"/>
  <c r="X835" i="1" s="1"/>
  <c r="W836" i="1"/>
  <c r="W837" i="1"/>
  <c r="W838" i="1"/>
  <c r="W839" i="1"/>
  <c r="W840" i="1"/>
  <c r="W841" i="1"/>
  <c r="W842" i="1"/>
  <c r="W843" i="1"/>
  <c r="X843" i="1" s="1"/>
  <c r="W844" i="1"/>
  <c r="W845" i="1"/>
  <c r="W846" i="1"/>
  <c r="W847" i="1"/>
  <c r="W848" i="1"/>
  <c r="W849" i="1"/>
  <c r="W850" i="1"/>
  <c r="W851" i="1"/>
  <c r="X851" i="1" s="1"/>
  <c r="W852" i="1"/>
  <c r="W853" i="1"/>
  <c r="W854" i="1"/>
  <c r="W855" i="1"/>
  <c r="W856" i="1"/>
  <c r="W857" i="1"/>
  <c r="W858" i="1"/>
  <c r="W859" i="1"/>
  <c r="X859" i="1" s="1"/>
  <c r="W860" i="1"/>
  <c r="W861" i="1"/>
  <c r="W862" i="1"/>
  <c r="W863" i="1"/>
  <c r="W864" i="1"/>
  <c r="W865" i="1"/>
  <c r="W866" i="1"/>
  <c r="W867" i="1"/>
  <c r="X867" i="1" s="1"/>
  <c r="W868" i="1"/>
  <c r="W869" i="1"/>
  <c r="W870" i="1"/>
  <c r="W871" i="1"/>
  <c r="W872" i="1"/>
  <c r="W873" i="1"/>
  <c r="W874" i="1"/>
  <c r="W875" i="1"/>
  <c r="X875" i="1" s="1"/>
  <c r="W876" i="1"/>
  <c r="W877" i="1"/>
  <c r="W878" i="1"/>
  <c r="W879" i="1"/>
  <c r="W880" i="1"/>
  <c r="W881" i="1"/>
  <c r="W882" i="1"/>
  <c r="W883" i="1"/>
  <c r="X883" i="1" s="1"/>
  <c r="W884" i="1"/>
  <c r="W885" i="1"/>
  <c r="W886" i="1"/>
  <c r="W887" i="1"/>
  <c r="W888" i="1"/>
  <c r="W889" i="1"/>
  <c r="W890" i="1"/>
  <c r="W891" i="1"/>
  <c r="X891" i="1" s="1"/>
  <c r="W892" i="1"/>
  <c r="W893" i="1"/>
  <c r="W894" i="1"/>
  <c r="W895" i="1"/>
  <c r="W896" i="1"/>
  <c r="W897" i="1"/>
  <c r="W898" i="1"/>
  <c r="W899" i="1"/>
  <c r="X899" i="1" s="1"/>
  <c r="W900" i="1"/>
  <c r="W901" i="1"/>
  <c r="W902" i="1"/>
  <c r="W903" i="1"/>
  <c r="W904" i="1"/>
  <c r="W905" i="1"/>
  <c r="W906" i="1"/>
  <c r="W907" i="1"/>
  <c r="X907" i="1" s="1"/>
  <c r="W908" i="1"/>
  <c r="W909" i="1"/>
  <c r="W910" i="1"/>
  <c r="W911" i="1"/>
  <c r="W912" i="1"/>
  <c r="W913" i="1"/>
  <c r="W914" i="1"/>
  <c r="W915" i="1"/>
  <c r="X915" i="1" s="1"/>
  <c r="W916" i="1"/>
  <c r="W917" i="1"/>
  <c r="W918" i="1"/>
  <c r="W919" i="1"/>
  <c r="W920" i="1"/>
  <c r="W921" i="1"/>
  <c r="W922" i="1"/>
  <c r="W923" i="1"/>
  <c r="X923" i="1" s="1"/>
  <c r="W924" i="1"/>
  <c r="W925" i="1"/>
  <c r="W926" i="1"/>
  <c r="W927" i="1"/>
  <c r="W928" i="1"/>
  <c r="W929" i="1"/>
  <c r="W930" i="1"/>
  <c r="W931" i="1"/>
  <c r="X931" i="1" s="1"/>
  <c r="W932" i="1"/>
  <c r="W933" i="1"/>
  <c r="W934" i="1"/>
  <c r="W935" i="1"/>
  <c r="W936" i="1"/>
  <c r="W937" i="1"/>
  <c r="W938" i="1"/>
  <c r="W939" i="1"/>
  <c r="X939" i="1" s="1"/>
  <c r="W940" i="1"/>
  <c r="W941" i="1"/>
  <c r="W942" i="1"/>
  <c r="W943" i="1"/>
  <c r="W944" i="1"/>
  <c r="W945" i="1"/>
  <c r="W946" i="1"/>
  <c r="W947" i="1"/>
  <c r="X947" i="1" s="1"/>
  <c r="W948" i="1"/>
  <c r="W949" i="1"/>
  <c r="W950" i="1"/>
  <c r="W951" i="1"/>
  <c r="W952" i="1"/>
  <c r="W953" i="1"/>
  <c r="W954" i="1"/>
  <c r="W955" i="1"/>
  <c r="X955" i="1" s="1"/>
  <c r="W956" i="1"/>
  <c r="W957" i="1"/>
  <c r="W958" i="1"/>
  <c r="W959" i="1"/>
  <c r="W960" i="1"/>
  <c r="W961" i="1"/>
  <c r="W962" i="1"/>
  <c r="W963" i="1"/>
  <c r="X963" i="1" s="1"/>
  <c r="W964" i="1"/>
  <c r="W965" i="1"/>
  <c r="W966" i="1"/>
  <c r="W967" i="1"/>
  <c r="W968" i="1"/>
  <c r="W969" i="1"/>
  <c r="W970" i="1"/>
  <c r="W971" i="1"/>
  <c r="X971" i="1" s="1"/>
  <c r="W972" i="1"/>
  <c r="W973" i="1"/>
  <c r="W974" i="1"/>
  <c r="W975" i="1"/>
  <c r="W976" i="1"/>
  <c r="W977" i="1"/>
  <c r="W978" i="1"/>
  <c r="W979" i="1"/>
  <c r="X979" i="1" s="1"/>
  <c r="W980" i="1"/>
  <c r="W981" i="1"/>
  <c r="W982" i="1"/>
  <c r="W983" i="1"/>
  <c r="W984" i="1"/>
  <c r="W985" i="1"/>
  <c r="W986" i="1"/>
  <c r="W987" i="1"/>
  <c r="X987" i="1" s="1"/>
  <c r="W988" i="1"/>
  <c r="W989" i="1"/>
  <c r="W990" i="1"/>
  <c r="W991" i="1"/>
  <c r="W992" i="1"/>
  <c r="W993" i="1"/>
  <c r="W994" i="1"/>
  <c r="W995" i="1"/>
  <c r="X995" i="1" s="1"/>
  <c r="W996" i="1"/>
  <c r="W997" i="1"/>
  <c r="W998" i="1"/>
  <c r="W999" i="1"/>
  <c r="W1000" i="1"/>
  <c r="W1001" i="1"/>
  <c r="W1002" i="1"/>
  <c r="W1003" i="1"/>
  <c r="X1003" i="1" s="1"/>
  <c r="W1004" i="1"/>
  <c r="W1005" i="1"/>
  <c r="W1006" i="1"/>
  <c r="W1007" i="1"/>
  <c r="W1008" i="1"/>
  <c r="W1009" i="1"/>
  <c r="W1010" i="1"/>
  <c r="W1011" i="1"/>
  <c r="X1011" i="1" s="1"/>
  <c r="W1012" i="1"/>
  <c r="W1013" i="1"/>
  <c r="W1014" i="1"/>
  <c r="W1015" i="1"/>
  <c r="W1016" i="1"/>
  <c r="W1017" i="1"/>
  <c r="W1018" i="1"/>
  <c r="W1019" i="1"/>
  <c r="X1019" i="1" s="1"/>
  <c r="W1020" i="1"/>
  <c r="W1021" i="1"/>
  <c r="W1022" i="1"/>
  <c r="W1023" i="1"/>
  <c r="W1024" i="1"/>
  <c r="W1025" i="1"/>
  <c r="W1026" i="1"/>
  <c r="W1027" i="1"/>
  <c r="X1027" i="1" s="1"/>
  <c r="W1028" i="1"/>
  <c r="W1029" i="1"/>
  <c r="W1030" i="1"/>
  <c r="W1031" i="1"/>
  <c r="W1032" i="1"/>
  <c r="W1033" i="1"/>
  <c r="W1034" i="1"/>
  <c r="W1035" i="1"/>
  <c r="X1035" i="1" s="1"/>
  <c r="W1036" i="1"/>
  <c r="W1037" i="1"/>
  <c r="W1038" i="1"/>
  <c r="W1039" i="1"/>
  <c r="W1040" i="1"/>
  <c r="W1041" i="1"/>
  <c r="W1042" i="1"/>
  <c r="W1043" i="1"/>
  <c r="X1043" i="1" s="1"/>
  <c r="W1044" i="1"/>
  <c r="W1045" i="1"/>
  <c r="W1046" i="1"/>
  <c r="W1047" i="1"/>
  <c r="W1048" i="1"/>
  <c r="W1049" i="1"/>
  <c r="W1050" i="1"/>
  <c r="W1051" i="1"/>
  <c r="X1051" i="1" s="1"/>
  <c r="W1052" i="1"/>
  <c r="W1053" i="1"/>
  <c r="W1054" i="1"/>
  <c r="W1055" i="1"/>
  <c r="W1056" i="1"/>
  <c r="W1057" i="1"/>
  <c r="W1058" i="1"/>
  <c r="W1059" i="1"/>
  <c r="X1059" i="1" s="1"/>
  <c r="W1060" i="1"/>
  <c r="W1061" i="1"/>
  <c r="W1062" i="1"/>
  <c r="W1063" i="1"/>
  <c r="W1064" i="1"/>
  <c r="W1065" i="1"/>
  <c r="W1066" i="1"/>
  <c r="W1067" i="1"/>
  <c r="X1067" i="1" s="1"/>
  <c r="W1068" i="1"/>
  <c r="W1069" i="1"/>
  <c r="W1070" i="1"/>
  <c r="W1071" i="1"/>
  <c r="W1072" i="1"/>
  <c r="W1073" i="1"/>
  <c r="W1074" i="1"/>
  <c r="W1075" i="1"/>
  <c r="X1075" i="1" s="1"/>
  <c r="W1076" i="1"/>
  <c r="W1077" i="1"/>
  <c r="W1078" i="1"/>
  <c r="W1079" i="1"/>
  <c r="W1080" i="1"/>
  <c r="W1081" i="1"/>
  <c r="W1082" i="1"/>
  <c r="W1083" i="1"/>
  <c r="X1083" i="1" s="1"/>
  <c r="W1084" i="1"/>
  <c r="W1085" i="1"/>
  <c r="W1086" i="1"/>
  <c r="W1087" i="1"/>
  <c r="W1088" i="1"/>
  <c r="W1089" i="1"/>
  <c r="W1090" i="1"/>
  <c r="W1091" i="1"/>
  <c r="X1091" i="1" s="1"/>
  <c r="W1092" i="1"/>
  <c r="W1093" i="1"/>
  <c r="W1094" i="1"/>
  <c r="W1095" i="1"/>
  <c r="W1096" i="1"/>
  <c r="W1097" i="1"/>
  <c r="W1098" i="1"/>
  <c r="W1099" i="1"/>
  <c r="X1099" i="1" s="1"/>
  <c r="W1100" i="1"/>
  <c r="W1101" i="1"/>
  <c r="W1102" i="1"/>
  <c r="W1103" i="1"/>
  <c r="W1104" i="1"/>
  <c r="W1105" i="1"/>
  <c r="W1106" i="1"/>
  <c r="W1107" i="1"/>
  <c r="X1107" i="1" s="1"/>
  <c r="W1108" i="1"/>
  <c r="W1109" i="1"/>
  <c r="W1110" i="1"/>
  <c r="W1111" i="1"/>
  <c r="W1112" i="1"/>
  <c r="W1113" i="1"/>
  <c r="W1114" i="1"/>
  <c r="W1115" i="1"/>
  <c r="X1115" i="1" s="1"/>
  <c r="W1116" i="1"/>
  <c r="W1117" i="1"/>
  <c r="W1118" i="1"/>
  <c r="W1119" i="1"/>
  <c r="W1120" i="1"/>
  <c r="W1121" i="1"/>
  <c r="W1122" i="1"/>
  <c r="W1123" i="1"/>
  <c r="X1123" i="1" s="1"/>
  <c r="W1124" i="1"/>
  <c r="W1125" i="1"/>
  <c r="W1126" i="1"/>
  <c r="W1127" i="1"/>
  <c r="W1128" i="1"/>
  <c r="W1129" i="1"/>
  <c r="W1130" i="1"/>
  <c r="W1131" i="1"/>
  <c r="X1131" i="1" s="1"/>
  <c r="W1132" i="1"/>
  <c r="W1133" i="1"/>
  <c r="W1134" i="1"/>
  <c r="W1135" i="1"/>
  <c r="W1136" i="1"/>
  <c r="W1137" i="1"/>
  <c r="W1138" i="1"/>
  <c r="W1139" i="1"/>
  <c r="X1139" i="1" s="1"/>
  <c r="W1140" i="1"/>
  <c r="W1141" i="1"/>
  <c r="W1142" i="1"/>
  <c r="W1143" i="1"/>
  <c r="W1144" i="1"/>
  <c r="W1145" i="1"/>
  <c r="W1146" i="1"/>
  <c r="W1147" i="1"/>
  <c r="X1147" i="1" s="1"/>
  <c r="W1148" i="1"/>
  <c r="W1149" i="1"/>
  <c r="W1150" i="1"/>
  <c r="W1151" i="1"/>
  <c r="W1152" i="1"/>
  <c r="W1153" i="1"/>
  <c r="W1154" i="1"/>
  <c r="W1155" i="1"/>
  <c r="X1155" i="1" s="1"/>
  <c r="W1156" i="1"/>
  <c r="W1157" i="1"/>
  <c r="W1158" i="1"/>
  <c r="W1159" i="1"/>
  <c r="W1160" i="1"/>
  <c r="W1161" i="1"/>
  <c r="W1162" i="1"/>
  <c r="W1163" i="1"/>
  <c r="X1163" i="1" s="1"/>
  <c r="W1164" i="1"/>
  <c r="W1165" i="1"/>
  <c r="W1166" i="1"/>
  <c r="W1167" i="1"/>
  <c r="W1168" i="1"/>
  <c r="W1169" i="1"/>
  <c r="W1170" i="1"/>
  <c r="W1171" i="1"/>
  <c r="X1171" i="1" s="1"/>
  <c r="W1172" i="1"/>
  <c r="W1173" i="1"/>
  <c r="W1174" i="1"/>
  <c r="W1175" i="1"/>
  <c r="W1176" i="1"/>
  <c r="W1177" i="1"/>
  <c r="W1178" i="1"/>
  <c r="W1179" i="1"/>
  <c r="X1179" i="1" s="1"/>
  <c r="W1180" i="1"/>
  <c r="W1181" i="1"/>
  <c r="W1182" i="1"/>
  <c r="W1183" i="1"/>
  <c r="W1184" i="1"/>
  <c r="W1185" i="1"/>
  <c r="W1186" i="1"/>
  <c r="W1187" i="1"/>
  <c r="X1187" i="1" s="1"/>
  <c r="W1188" i="1"/>
  <c r="W1189" i="1"/>
  <c r="W1190" i="1"/>
  <c r="W1191" i="1"/>
  <c r="W1192" i="1"/>
  <c r="W1193" i="1"/>
  <c r="W1194" i="1"/>
  <c r="W1195" i="1"/>
  <c r="X1195" i="1" s="1"/>
  <c r="W1196" i="1"/>
  <c r="W1197" i="1"/>
  <c r="W1198" i="1"/>
  <c r="W1199" i="1"/>
  <c r="W1200" i="1"/>
  <c r="W1201" i="1"/>
  <c r="W1202" i="1"/>
  <c r="W1203" i="1"/>
  <c r="X1203" i="1" s="1"/>
  <c r="W1204" i="1"/>
  <c r="W1205" i="1"/>
  <c r="W1206" i="1"/>
  <c r="W1207" i="1"/>
  <c r="W1208" i="1"/>
  <c r="W1209" i="1"/>
  <c r="W1210" i="1"/>
  <c r="W1211" i="1"/>
  <c r="X1211" i="1" s="1"/>
  <c r="W1212" i="1"/>
  <c r="W1213" i="1"/>
  <c r="W1214" i="1"/>
  <c r="W1215" i="1"/>
  <c r="W1216" i="1"/>
  <c r="W1217" i="1"/>
  <c r="W1218" i="1"/>
  <c r="W1219" i="1"/>
  <c r="X1219" i="1" s="1"/>
  <c r="W1220" i="1"/>
  <c r="W1221" i="1"/>
  <c r="W1222" i="1"/>
  <c r="W1223" i="1"/>
  <c r="W1224" i="1"/>
  <c r="W1225" i="1"/>
  <c r="W1226" i="1"/>
  <c r="W1227" i="1"/>
  <c r="X1227" i="1" s="1"/>
  <c r="W1228" i="1"/>
  <c r="W1229" i="1"/>
  <c r="W1230" i="1"/>
  <c r="W1231" i="1"/>
  <c r="W1232" i="1"/>
  <c r="W1233" i="1"/>
  <c r="W1234" i="1"/>
  <c r="W1235" i="1"/>
  <c r="X1235" i="1" s="1"/>
  <c r="W1236" i="1"/>
  <c r="W1237" i="1"/>
  <c r="W1238" i="1"/>
  <c r="W1239" i="1"/>
  <c r="W1240" i="1"/>
  <c r="W1241" i="1"/>
  <c r="W1242" i="1"/>
  <c r="W1243" i="1"/>
  <c r="X1243" i="1" s="1"/>
  <c r="W1244" i="1"/>
  <c r="W1245" i="1"/>
  <c r="W1246" i="1"/>
  <c r="W1247" i="1"/>
  <c r="W1248" i="1"/>
  <c r="W1249" i="1"/>
  <c r="W1250" i="1"/>
  <c r="W1251" i="1"/>
  <c r="X1251" i="1" s="1"/>
  <c r="W1252" i="1"/>
  <c r="W1253" i="1"/>
  <c r="W1254" i="1"/>
  <c r="W1255" i="1"/>
  <c r="W1256" i="1"/>
  <c r="W1257" i="1"/>
  <c r="W1258" i="1"/>
  <c r="W1259" i="1"/>
  <c r="X1259" i="1" s="1"/>
  <c r="W1260" i="1"/>
  <c r="W1261" i="1"/>
  <c r="W1262" i="1"/>
  <c r="W1263" i="1"/>
  <c r="W1264" i="1"/>
  <c r="W1265" i="1"/>
  <c r="W1266" i="1"/>
  <c r="AB2" i="1"/>
  <c r="AB3" i="1"/>
  <c r="AB4" i="1"/>
  <c r="AD4" i="1" s="1"/>
  <c r="AB5" i="1"/>
  <c r="AC5" i="1" s="1"/>
  <c r="AB6" i="1"/>
  <c r="AC6" i="1" s="1"/>
  <c r="AB7" i="1"/>
  <c r="AD7" i="1" s="1"/>
  <c r="AB8" i="1"/>
  <c r="AB9" i="1"/>
  <c r="AB10" i="1"/>
  <c r="AD10" i="1" s="1"/>
  <c r="AB11" i="1"/>
  <c r="AC11" i="1" s="1"/>
  <c r="AB12" i="1"/>
  <c r="AC12" i="1" s="1"/>
  <c r="AB13" i="1"/>
  <c r="AD13" i="1" s="1"/>
  <c r="AB14" i="1"/>
  <c r="AC14" i="1" s="1"/>
  <c r="AB15" i="1"/>
  <c r="AB16" i="1"/>
  <c r="AB17" i="1"/>
  <c r="AB18" i="1"/>
  <c r="AD18" i="1" s="1"/>
  <c r="AB19" i="1"/>
  <c r="AC19" i="1" s="1"/>
  <c r="AB20" i="1"/>
  <c r="AC20" i="1" s="1"/>
  <c r="AB21" i="1"/>
  <c r="AC21" i="1" s="1"/>
  <c r="AB22" i="1"/>
  <c r="AC22" i="1" s="1"/>
  <c r="AB23" i="1"/>
  <c r="AB24" i="1"/>
  <c r="AB25" i="1"/>
  <c r="AB26" i="1"/>
  <c r="AC26" i="1" s="1"/>
  <c r="AB27" i="1"/>
  <c r="AD27" i="1" s="1"/>
  <c r="AB28" i="1"/>
  <c r="AC28" i="1" s="1"/>
  <c r="AB29" i="1"/>
  <c r="AD29" i="1" s="1"/>
  <c r="AB30" i="1"/>
  <c r="AB31" i="1"/>
  <c r="AC31" i="1" s="1"/>
  <c r="AB32" i="1"/>
  <c r="AB33" i="1"/>
  <c r="AB34" i="1"/>
  <c r="AC34" i="1" s="1"/>
  <c r="AB35" i="1"/>
  <c r="AD35" i="1" s="1"/>
  <c r="AB36" i="1"/>
  <c r="AC36" i="1" s="1"/>
  <c r="AB37" i="1"/>
  <c r="AC37" i="1" s="1"/>
  <c r="AB38" i="1"/>
  <c r="AD38" i="1" s="1"/>
  <c r="AB39" i="1"/>
  <c r="AB40" i="1"/>
  <c r="AB41" i="1"/>
  <c r="AB42" i="1"/>
  <c r="AD42" i="1" s="1"/>
  <c r="AB43" i="1"/>
  <c r="AB44" i="1"/>
  <c r="AC44" i="1" s="1"/>
  <c r="AB45" i="1"/>
  <c r="AD45" i="1" s="1"/>
  <c r="AB46" i="1"/>
  <c r="AC46" i="1" s="1"/>
  <c r="AB47" i="1"/>
  <c r="AB48" i="1"/>
  <c r="AB49" i="1"/>
  <c r="AB50" i="1"/>
  <c r="AD50" i="1" s="1"/>
  <c r="AB51" i="1"/>
  <c r="AC51" i="1" s="1"/>
  <c r="AB52" i="1"/>
  <c r="AC52" i="1" s="1"/>
  <c r="AB53" i="1"/>
  <c r="AC53" i="1" s="1"/>
  <c r="AB54" i="1"/>
  <c r="AB55" i="1"/>
  <c r="AC55" i="1" s="1"/>
  <c r="AB56" i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B65" i="1"/>
  <c r="AB66" i="1"/>
  <c r="AC66" i="1" s="1"/>
  <c r="AB67" i="1"/>
  <c r="AD67" i="1" s="1"/>
  <c r="AB68" i="1"/>
  <c r="AC68" i="1" s="1"/>
  <c r="AB69" i="1"/>
  <c r="AC69" i="1" s="1"/>
  <c r="AB70" i="1"/>
  <c r="AB71" i="1"/>
  <c r="AB72" i="1"/>
  <c r="AB73" i="1"/>
  <c r="AC73" i="1" s="1"/>
  <c r="AB74" i="1"/>
  <c r="AC74" i="1" s="1"/>
  <c r="AB75" i="1"/>
  <c r="AC75" i="1" s="1"/>
  <c r="AB76" i="1"/>
  <c r="AC76" i="1" s="1"/>
  <c r="AB77" i="1"/>
  <c r="AB78" i="1"/>
  <c r="AB79" i="1"/>
  <c r="AB80" i="1"/>
  <c r="AB81" i="1"/>
  <c r="AC81" i="1" s="1"/>
  <c r="AB82" i="1"/>
  <c r="AC82" i="1" s="1"/>
  <c r="AB83" i="1"/>
  <c r="AC83" i="1" s="1"/>
  <c r="AB84" i="1"/>
  <c r="AC84" i="1" s="1"/>
  <c r="AB85" i="1"/>
  <c r="AD85" i="1" s="1"/>
  <c r="AB86" i="1"/>
  <c r="AB87" i="1"/>
  <c r="AB88" i="1"/>
  <c r="AB89" i="1"/>
  <c r="AC89" i="1" s="1"/>
  <c r="AB90" i="1"/>
  <c r="AD90" i="1" s="1"/>
  <c r="AB91" i="1"/>
  <c r="AC91" i="1" s="1"/>
  <c r="AB92" i="1"/>
  <c r="AC92" i="1" s="1"/>
  <c r="AB93" i="1"/>
  <c r="AD93" i="1" s="1"/>
  <c r="AB94" i="1"/>
  <c r="AB95" i="1"/>
  <c r="AC95" i="1" s="1"/>
  <c r="AB96" i="1"/>
  <c r="AB97" i="1"/>
  <c r="AC97" i="1" s="1"/>
  <c r="AB98" i="1"/>
  <c r="AD98" i="1" s="1"/>
  <c r="AB99" i="1"/>
  <c r="AD99" i="1" s="1"/>
  <c r="AB100" i="1"/>
  <c r="AC100" i="1" s="1"/>
  <c r="AB101" i="1"/>
  <c r="AC101" i="1" s="1"/>
  <c r="AB102" i="1"/>
  <c r="AB103" i="1"/>
  <c r="AC103" i="1" s="1"/>
  <c r="AB104" i="1"/>
  <c r="AC104" i="1" s="1"/>
  <c r="AB105" i="1"/>
  <c r="AC105" i="1" s="1"/>
  <c r="AB106" i="1"/>
  <c r="AD106" i="1" s="1"/>
  <c r="AB107" i="1"/>
  <c r="AD107" i="1" s="1"/>
  <c r="AB108" i="1"/>
  <c r="AC108" i="1" s="1"/>
  <c r="AB109" i="1"/>
  <c r="AD109" i="1" s="1"/>
  <c r="AB110" i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B119" i="1"/>
  <c r="AB120" i="1"/>
  <c r="AB121" i="1"/>
  <c r="AB122" i="1"/>
  <c r="AC122" i="1" s="1"/>
  <c r="AB123" i="1"/>
  <c r="AD123" i="1" s="1"/>
  <c r="AB124" i="1"/>
  <c r="AC124" i="1" s="1"/>
  <c r="AB125" i="1"/>
  <c r="AC125" i="1" s="1"/>
  <c r="AB126" i="1"/>
  <c r="AB127" i="1"/>
  <c r="AB128" i="1"/>
  <c r="AD128" i="1" s="1"/>
  <c r="AB129" i="1"/>
  <c r="AC129" i="1" s="1"/>
  <c r="AB130" i="1"/>
  <c r="AD130" i="1" s="1"/>
  <c r="AB131" i="1"/>
  <c r="AD131" i="1" s="1"/>
  <c r="AB132" i="1"/>
  <c r="AC132" i="1" s="1"/>
  <c r="AB133" i="1"/>
  <c r="AB134" i="1"/>
  <c r="AB135" i="1"/>
  <c r="AB136" i="1"/>
  <c r="AB137" i="1"/>
  <c r="AC137" i="1" s="1"/>
  <c r="AB138" i="1"/>
  <c r="AD138" i="1" s="1"/>
  <c r="AB139" i="1"/>
  <c r="AD139" i="1" s="1"/>
  <c r="AB140" i="1"/>
  <c r="AC140" i="1" s="1"/>
  <c r="AB141" i="1"/>
  <c r="AC141" i="1" s="1"/>
  <c r="AB142" i="1"/>
  <c r="AB143" i="1"/>
  <c r="AD143" i="1" s="1"/>
  <c r="AB144" i="1"/>
  <c r="AB145" i="1"/>
  <c r="AC145" i="1" s="1"/>
  <c r="AB146" i="1"/>
  <c r="AD146" i="1" s="1"/>
  <c r="AB147" i="1"/>
  <c r="AC147" i="1" s="1"/>
  <c r="AB148" i="1"/>
  <c r="AC148" i="1" s="1"/>
  <c r="AB149" i="1"/>
  <c r="AD149" i="1" s="1"/>
  <c r="AB150" i="1"/>
  <c r="AB151" i="1"/>
  <c r="AB152" i="1"/>
  <c r="AB153" i="1"/>
  <c r="AC153" i="1" s="1"/>
  <c r="AB154" i="1"/>
  <c r="AD154" i="1" s="1"/>
  <c r="AB155" i="1"/>
  <c r="AC155" i="1" s="1"/>
  <c r="AB156" i="1"/>
  <c r="AC156" i="1" s="1"/>
  <c r="AB157" i="1"/>
  <c r="AC157" i="1" s="1"/>
  <c r="AB158" i="1"/>
  <c r="AB159" i="1"/>
  <c r="AC159" i="1" s="1"/>
  <c r="AB160" i="1"/>
  <c r="AB161" i="1"/>
  <c r="AC161" i="1" s="1"/>
  <c r="AB162" i="1"/>
  <c r="AC162" i="1" s="1"/>
  <c r="AB163" i="1"/>
  <c r="AB164" i="1"/>
  <c r="AC164" i="1" s="1"/>
  <c r="AB165" i="1"/>
  <c r="AD165" i="1" s="1"/>
  <c r="AB166" i="1"/>
  <c r="AB167" i="1"/>
  <c r="AC167" i="1" s="1"/>
  <c r="AB168" i="1"/>
  <c r="AC168" i="1" s="1"/>
  <c r="AB169" i="1"/>
  <c r="AC169" i="1" s="1"/>
  <c r="AB170" i="1"/>
  <c r="AC170" i="1" s="1"/>
  <c r="AB171" i="1"/>
  <c r="AD171" i="1" s="1"/>
  <c r="AB172" i="1"/>
  <c r="AC172" i="1" s="1"/>
  <c r="AB173" i="1"/>
  <c r="AC173" i="1" s="1"/>
  <c r="AB174" i="1"/>
  <c r="AB175" i="1"/>
  <c r="AC175" i="1" s="1"/>
  <c r="AB176" i="1"/>
  <c r="AC176" i="1" s="1"/>
  <c r="AB177" i="1"/>
  <c r="AD177" i="1" s="1"/>
  <c r="AB178" i="1"/>
  <c r="AD178" i="1" s="1"/>
  <c r="AB179" i="1"/>
  <c r="AC179" i="1" s="1"/>
  <c r="AB180" i="1"/>
  <c r="AC180" i="1" s="1"/>
  <c r="AB181" i="1"/>
  <c r="AC181" i="1" s="1"/>
  <c r="AB182" i="1"/>
  <c r="AD182" i="1" s="1"/>
  <c r="AB183" i="1"/>
  <c r="AD183" i="1" s="1"/>
  <c r="AB184" i="1"/>
  <c r="AB185" i="1"/>
  <c r="AB186" i="1"/>
  <c r="AC186" i="1" s="1"/>
  <c r="AB187" i="1"/>
  <c r="AD187" i="1" s="1"/>
  <c r="AB188" i="1"/>
  <c r="AC188" i="1" s="1"/>
  <c r="AB189" i="1"/>
  <c r="AC189" i="1" s="1"/>
  <c r="AB190" i="1"/>
  <c r="AB191" i="1"/>
  <c r="AB192" i="1"/>
  <c r="AB193" i="1"/>
  <c r="AB194" i="1"/>
  <c r="AD194" i="1" s="1"/>
  <c r="AB195" i="1"/>
  <c r="AD195" i="1" s="1"/>
  <c r="AB196" i="1"/>
  <c r="AC196" i="1" s="1"/>
  <c r="AB197" i="1"/>
  <c r="AC197" i="1" s="1"/>
  <c r="AB198" i="1"/>
  <c r="AD198" i="1" s="1"/>
  <c r="AB199" i="1"/>
  <c r="AB200" i="1"/>
  <c r="AB201" i="1"/>
  <c r="AC201" i="1" s="1"/>
  <c r="AB202" i="1"/>
  <c r="AC202" i="1" s="1"/>
  <c r="AB203" i="1"/>
  <c r="AB204" i="1"/>
  <c r="AC204" i="1" s="1"/>
  <c r="AB205" i="1"/>
  <c r="AC205" i="1" s="1"/>
  <c r="AB206" i="1"/>
  <c r="AB207" i="1"/>
  <c r="AB208" i="1"/>
  <c r="AB209" i="1"/>
  <c r="AB210" i="1"/>
  <c r="AC210" i="1" s="1"/>
  <c r="AB211" i="1"/>
  <c r="AC211" i="1" s="1"/>
  <c r="AB212" i="1"/>
  <c r="AC212" i="1" s="1"/>
  <c r="AB213" i="1"/>
  <c r="AD213" i="1" s="1"/>
  <c r="AB214" i="1"/>
  <c r="AB215" i="1"/>
  <c r="AB216" i="1"/>
  <c r="AB217" i="1"/>
  <c r="AC217" i="1" s="1"/>
  <c r="AB218" i="1"/>
  <c r="AD218" i="1" s="1"/>
  <c r="AB219" i="1"/>
  <c r="AC219" i="1" s="1"/>
  <c r="AB220" i="1"/>
  <c r="AC220" i="1" s="1"/>
  <c r="AB221" i="1"/>
  <c r="AD221" i="1" s="1"/>
  <c r="AB222" i="1"/>
  <c r="AB223" i="1"/>
  <c r="AC223" i="1" s="1"/>
  <c r="AB224" i="1"/>
  <c r="AD224" i="1" s="1"/>
  <c r="AB225" i="1"/>
  <c r="AB226" i="1"/>
  <c r="AC226" i="1" s="1"/>
  <c r="AB227" i="1"/>
  <c r="AD227" i="1" s="1"/>
  <c r="AB228" i="1"/>
  <c r="AC228" i="1" s="1"/>
  <c r="AB229" i="1"/>
  <c r="AC229" i="1" s="1"/>
  <c r="AB230" i="1"/>
  <c r="AB231" i="1"/>
  <c r="AC231" i="1" s="1"/>
  <c r="AB232" i="1"/>
  <c r="AB233" i="1"/>
  <c r="AB234" i="1"/>
  <c r="AD234" i="1" s="1"/>
  <c r="AB235" i="1"/>
  <c r="AD235" i="1" s="1"/>
  <c r="AB236" i="1"/>
  <c r="AC236" i="1" s="1"/>
  <c r="AB237" i="1"/>
  <c r="AC237" i="1" s="1"/>
  <c r="AB238" i="1"/>
  <c r="AB239" i="1"/>
  <c r="AC239" i="1" s="1"/>
  <c r="AB240" i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D246" i="1" s="1"/>
  <c r="AB247" i="1"/>
  <c r="AB248" i="1"/>
  <c r="AB249" i="1"/>
  <c r="AB250" i="1"/>
  <c r="AC250" i="1" s="1"/>
  <c r="AB251" i="1"/>
  <c r="AB252" i="1"/>
  <c r="AC252" i="1" s="1"/>
  <c r="AB253" i="1"/>
  <c r="AC253" i="1" s="1"/>
  <c r="AB254" i="1"/>
  <c r="AB255" i="1"/>
  <c r="AB256" i="1"/>
  <c r="AB257" i="1"/>
  <c r="AC257" i="1" s="1"/>
  <c r="AB258" i="1"/>
  <c r="AD258" i="1" s="1"/>
  <c r="AB259" i="1"/>
  <c r="AC259" i="1" s="1"/>
  <c r="AB260" i="1"/>
  <c r="AC260" i="1" s="1"/>
  <c r="AB261" i="1"/>
  <c r="AD261" i="1" s="1"/>
  <c r="AB262" i="1"/>
  <c r="AD262" i="1" s="1"/>
  <c r="AB263" i="1"/>
  <c r="AB264" i="1"/>
  <c r="AB265" i="1"/>
  <c r="AC265" i="1" s="1"/>
  <c r="AB266" i="1"/>
  <c r="AD266" i="1" s="1"/>
  <c r="AB267" i="1"/>
  <c r="AD267" i="1" s="1"/>
  <c r="AB268" i="1"/>
  <c r="AC268" i="1" s="1"/>
  <c r="AB269" i="1"/>
  <c r="AC269" i="1" s="1"/>
  <c r="AB270" i="1"/>
  <c r="AB271" i="1"/>
  <c r="AB272" i="1"/>
  <c r="AD272" i="1" s="1"/>
  <c r="AB273" i="1"/>
  <c r="AC273" i="1" s="1"/>
  <c r="AB274" i="1"/>
  <c r="AD274" i="1" s="1"/>
  <c r="AB275" i="1"/>
  <c r="AC275" i="1" s="1"/>
  <c r="AB276" i="1"/>
  <c r="AC276" i="1" s="1"/>
  <c r="AB277" i="1"/>
  <c r="AC277" i="1" s="1"/>
  <c r="AB278" i="1"/>
  <c r="AB279" i="1"/>
  <c r="AB280" i="1"/>
  <c r="AB281" i="1"/>
  <c r="AB282" i="1"/>
  <c r="AD282" i="1" s="1"/>
  <c r="AB283" i="1"/>
  <c r="AB284" i="1"/>
  <c r="AC284" i="1" s="1"/>
  <c r="AB285" i="1"/>
  <c r="AC285" i="1" s="1"/>
  <c r="AB286" i="1"/>
  <c r="AB287" i="1"/>
  <c r="AC287" i="1" s="1"/>
  <c r="AB288" i="1"/>
  <c r="AD288" i="1" s="1"/>
  <c r="AB289" i="1"/>
  <c r="AD289" i="1" s="1"/>
  <c r="AB290" i="1"/>
  <c r="AC290" i="1" s="1"/>
  <c r="AB291" i="1"/>
  <c r="AC291" i="1" s="1"/>
  <c r="AB292" i="1"/>
  <c r="AC292" i="1" s="1"/>
  <c r="AB293" i="1"/>
  <c r="AB294" i="1"/>
  <c r="AB295" i="1"/>
  <c r="AC295" i="1" s="1"/>
  <c r="AB296" i="1"/>
  <c r="AB297" i="1"/>
  <c r="AC297" i="1" s="1"/>
  <c r="AB298" i="1"/>
  <c r="AD298" i="1" s="1"/>
  <c r="AB299" i="1"/>
  <c r="AC299" i="1" s="1"/>
  <c r="AB300" i="1"/>
  <c r="AC300" i="1" s="1"/>
  <c r="AB301" i="1"/>
  <c r="AC301" i="1" s="1"/>
  <c r="AB302" i="1"/>
  <c r="AB303" i="1"/>
  <c r="AC303" i="1" s="1"/>
  <c r="AB304" i="1"/>
  <c r="AC304" i="1" s="1"/>
  <c r="AB305" i="1"/>
  <c r="AC305" i="1" s="1"/>
  <c r="AB306" i="1"/>
  <c r="AD306" i="1" s="1"/>
  <c r="AB307" i="1"/>
  <c r="AC307" i="1" s="1"/>
  <c r="AB308" i="1"/>
  <c r="AC308" i="1" s="1"/>
  <c r="AB309" i="1"/>
  <c r="AD309" i="1" s="1"/>
  <c r="AB310" i="1"/>
  <c r="AB311" i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B319" i="1"/>
  <c r="AB320" i="1"/>
  <c r="AB321" i="1"/>
  <c r="AC321" i="1" s="1"/>
  <c r="AB322" i="1"/>
  <c r="AC322" i="1" s="1"/>
  <c r="AB323" i="1"/>
  <c r="AD323" i="1" s="1"/>
  <c r="AB324" i="1"/>
  <c r="AC324" i="1" s="1"/>
  <c r="AB325" i="1"/>
  <c r="AB326" i="1"/>
  <c r="AB327" i="1"/>
  <c r="AB328" i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B335" i="1"/>
  <c r="AB336" i="1"/>
  <c r="AB337" i="1"/>
  <c r="AC337" i="1" s="1"/>
  <c r="AB338" i="1"/>
  <c r="AD338" i="1" s="1"/>
  <c r="AB339" i="1"/>
  <c r="AC339" i="1" s="1"/>
  <c r="AB340" i="1"/>
  <c r="AC340" i="1" s="1"/>
  <c r="AB341" i="1"/>
  <c r="AB342" i="1"/>
  <c r="AB343" i="1"/>
  <c r="AB344" i="1"/>
  <c r="AB345" i="1"/>
  <c r="AC345" i="1" s="1"/>
  <c r="AB346" i="1"/>
  <c r="AD346" i="1" s="1"/>
  <c r="AB347" i="1"/>
  <c r="AC347" i="1" s="1"/>
  <c r="AB348" i="1"/>
  <c r="AC348" i="1" s="1"/>
  <c r="AB349" i="1"/>
  <c r="AC349" i="1" s="1"/>
  <c r="AB350" i="1"/>
  <c r="AB351" i="1"/>
  <c r="AC351" i="1" s="1"/>
  <c r="AB352" i="1"/>
  <c r="AB353" i="1"/>
  <c r="AC353" i="1" s="1"/>
  <c r="AB354" i="1"/>
  <c r="AD354" i="1" s="1"/>
  <c r="AB355" i="1"/>
  <c r="AD355" i="1" s="1"/>
  <c r="AB356" i="1"/>
  <c r="AC356" i="1" s="1"/>
  <c r="AB357" i="1"/>
  <c r="AD357" i="1" s="1"/>
  <c r="AB358" i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D365" i="1" s="1"/>
  <c r="AB366" i="1"/>
  <c r="AB367" i="1"/>
  <c r="AC367" i="1" s="1"/>
  <c r="AB368" i="1"/>
  <c r="AC368" i="1" s="1"/>
  <c r="AB369" i="1"/>
  <c r="AB370" i="1"/>
  <c r="AC370" i="1" s="1"/>
  <c r="AB371" i="1"/>
  <c r="AD371" i="1" s="1"/>
  <c r="AB372" i="1"/>
  <c r="AC372" i="1" s="1"/>
  <c r="AB373" i="1"/>
  <c r="AC373" i="1" s="1"/>
  <c r="AB374" i="1"/>
  <c r="AB375" i="1"/>
  <c r="AB376" i="1"/>
  <c r="AC376" i="1" s="1"/>
  <c r="AB377" i="1"/>
  <c r="AC377" i="1" s="1"/>
  <c r="AB378" i="1"/>
  <c r="AD378" i="1" s="1"/>
  <c r="AB379" i="1"/>
  <c r="AC379" i="1" s="1"/>
  <c r="AB380" i="1"/>
  <c r="AC380" i="1" s="1"/>
  <c r="AB381" i="1"/>
  <c r="AC381" i="1" s="1"/>
  <c r="AB382" i="1"/>
  <c r="AB383" i="1"/>
  <c r="AC383" i="1" s="1"/>
  <c r="AB384" i="1"/>
  <c r="AB385" i="1"/>
  <c r="AC385" i="1" s="1"/>
  <c r="AB386" i="1"/>
  <c r="AD386" i="1" s="1"/>
  <c r="AB387" i="1"/>
  <c r="AC387" i="1" s="1"/>
  <c r="AB388" i="1"/>
  <c r="AC388" i="1" s="1"/>
  <c r="AB389" i="1"/>
  <c r="AD389" i="1" s="1"/>
  <c r="AB390" i="1"/>
  <c r="AB391" i="1"/>
  <c r="AD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B399" i="1"/>
  <c r="AB400" i="1"/>
  <c r="AB401" i="1"/>
  <c r="AB402" i="1"/>
  <c r="AC402" i="1" s="1"/>
  <c r="AB403" i="1"/>
  <c r="AC403" i="1" s="1"/>
  <c r="AB404" i="1"/>
  <c r="AC404" i="1" s="1"/>
  <c r="AB405" i="1"/>
  <c r="AC405" i="1" s="1"/>
  <c r="AB406" i="1"/>
  <c r="AB407" i="1"/>
  <c r="AB408" i="1"/>
  <c r="AB409" i="1"/>
  <c r="AC409" i="1" s="1"/>
  <c r="AB410" i="1"/>
  <c r="AC410" i="1" s="1"/>
  <c r="AB411" i="1"/>
  <c r="AD411" i="1" s="1"/>
  <c r="AB412" i="1"/>
  <c r="AC412" i="1" s="1"/>
  <c r="AB413" i="1"/>
  <c r="AD413" i="1" s="1"/>
  <c r="AB414" i="1"/>
  <c r="AB415" i="1"/>
  <c r="AC415" i="1" s="1"/>
  <c r="AB416" i="1"/>
  <c r="AB417" i="1"/>
  <c r="AC417" i="1" s="1"/>
  <c r="AB418" i="1"/>
  <c r="AD418" i="1" s="1"/>
  <c r="AB419" i="1"/>
  <c r="AC419" i="1" s="1"/>
  <c r="AB420" i="1"/>
  <c r="AC420" i="1" s="1"/>
  <c r="AB421" i="1"/>
  <c r="AC421" i="1" s="1"/>
  <c r="AB422" i="1"/>
  <c r="AB423" i="1"/>
  <c r="AC423" i="1" s="1"/>
  <c r="AB424" i="1"/>
  <c r="AC424" i="1" s="1"/>
  <c r="AB425" i="1"/>
  <c r="AB426" i="1"/>
  <c r="AD426" i="1" s="1"/>
  <c r="AB427" i="1"/>
  <c r="AB428" i="1"/>
  <c r="AC428" i="1" s="1"/>
  <c r="AB429" i="1"/>
  <c r="AD429" i="1" s="1"/>
  <c r="AB430" i="1"/>
  <c r="AB431" i="1"/>
  <c r="AC431" i="1" s="1"/>
  <c r="AB432" i="1"/>
  <c r="AC432" i="1" s="1"/>
  <c r="AB433" i="1"/>
  <c r="AC433" i="1" s="1"/>
  <c r="AB434" i="1"/>
  <c r="AD434" i="1" s="1"/>
  <c r="AB435" i="1"/>
  <c r="AD435" i="1" s="1"/>
  <c r="AB436" i="1"/>
  <c r="AC436" i="1" s="1"/>
  <c r="AB437" i="1"/>
  <c r="AB438" i="1"/>
  <c r="AC438" i="1" s="1"/>
  <c r="AB439" i="1"/>
  <c r="AC439" i="1" s="1"/>
  <c r="AB440" i="1"/>
  <c r="AC440" i="1" s="1"/>
  <c r="AB441" i="1"/>
  <c r="AB442" i="1"/>
  <c r="AD442" i="1" s="1"/>
  <c r="AB443" i="1"/>
  <c r="AB444" i="1"/>
  <c r="AC444" i="1" s="1"/>
  <c r="AB445" i="1"/>
  <c r="AB446" i="1"/>
  <c r="AC446" i="1" s="1"/>
  <c r="AB447" i="1"/>
  <c r="AC447" i="1" s="1"/>
  <c r="AB448" i="1"/>
  <c r="AC448" i="1" s="1"/>
  <c r="AB449" i="1"/>
  <c r="AC449" i="1" s="1"/>
  <c r="AB450" i="1"/>
  <c r="AD450" i="1" s="1"/>
  <c r="AB451" i="1"/>
  <c r="AB452" i="1"/>
  <c r="AC452" i="1" s="1"/>
  <c r="AB453" i="1"/>
  <c r="AD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D459" i="1" s="1"/>
  <c r="AB460" i="1"/>
  <c r="AC460" i="1" s="1"/>
  <c r="AB461" i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D467" i="1" s="1"/>
  <c r="AB468" i="1"/>
  <c r="AC468" i="1" s="1"/>
  <c r="AB469" i="1"/>
  <c r="AB470" i="1"/>
  <c r="AC470" i="1" s="1"/>
  <c r="AB471" i="1"/>
  <c r="AC471" i="1" s="1"/>
  <c r="AB472" i="1"/>
  <c r="AC472" i="1" s="1"/>
  <c r="AB473" i="1"/>
  <c r="AB474" i="1"/>
  <c r="AC474" i="1" s="1"/>
  <c r="AB475" i="1"/>
  <c r="AD475" i="1" s="1"/>
  <c r="AB476" i="1"/>
  <c r="AC476" i="1" s="1"/>
  <c r="AB477" i="1"/>
  <c r="AD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D483" i="1" s="1"/>
  <c r="AB484" i="1"/>
  <c r="AC484" i="1" s="1"/>
  <c r="AB485" i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B492" i="1"/>
  <c r="AC492" i="1" s="1"/>
  <c r="AB493" i="1"/>
  <c r="AD493" i="1" s="1"/>
  <c r="AB494" i="1"/>
  <c r="AC494" i="1" s="1"/>
  <c r="AB495" i="1"/>
  <c r="AC495" i="1" s="1"/>
  <c r="AB496" i="1"/>
  <c r="AC496" i="1" s="1"/>
  <c r="AB497" i="1"/>
  <c r="AD497" i="1" s="1"/>
  <c r="AB498" i="1"/>
  <c r="AD498" i="1" s="1"/>
  <c r="AB499" i="1"/>
  <c r="AB500" i="1"/>
  <c r="AC500" i="1" s="1"/>
  <c r="AB501" i="1"/>
  <c r="AD501" i="1" s="1"/>
  <c r="AB502" i="1"/>
  <c r="AC502" i="1" s="1"/>
  <c r="AB503" i="1"/>
  <c r="AC503" i="1" s="1"/>
  <c r="AB504" i="1"/>
  <c r="AC504" i="1" s="1"/>
  <c r="AB505" i="1"/>
  <c r="AB506" i="1"/>
  <c r="AD506" i="1" s="1"/>
  <c r="AB507" i="1"/>
  <c r="AD507" i="1" s="1"/>
  <c r="AB508" i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B517" i="1"/>
  <c r="AD517" i="1" s="1"/>
  <c r="AB518" i="1"/>
  <c r="AC518" i="1" s="1"/>
  <c r="AB519" i="1"/>
  <c r="AC519" i="1" s="1"/>
  <c r="AB520" i="1"/>
  <c r="AC520" i="1" s="1"/>
  <c r="AB521" i="1"/>
  <c r="AB522" i="1"/>
  <c r="AD522" i="1" s="1"/>
  <c r="AB523" i="1"/>
  <c r="AB524" i="1"/>
  <c r="AB525" i="1"/>
  <c r="AD525" i="1" s="1"/>
  <c r="AB526" i="1"/>
  <c r="AC526" i="1" s="1"/>
  <c r="AB527" i="1"/>
  <c r="AC527" i="1" s="1"/>
  <c r="AB528" i="1"/>
  <c r="AB529" i="1"/>
  <c r="AC529" i="1" s="1"/>
  <c r="AB530" i="1"/>
  <c r="AD530" i="1" s="1"/>
  <c r="AB531" i="1"/>
  <c r="AC531" i="1" s="1"/>
  <c r="AB532" i="1"/>
  <c r="AB533" i="1"/>
  <c r="AD533" i="1" s="1"/>
  <c r="AB534" i="1"/>
  <c r="AC534" i="1" s="1"/>
  <c r="AB535" i="1"/>
  <c r="AC535" i="1" s="1"/>
  <c r="AB536" i="1"/>
  <c r="AB537" i="1"/>
  <c r="AC537" i="1" s="1"/>
  <c r="AB538" i="1"/>
  <c r="AC538" i="1" s="1"/>
  <c r="AB539" i="1"/>
  <c r="AC539" i="1" s="1"/>
  <c r="AB540" i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B549" i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D555" i="1" s="1"/>
  <c r="AB556" i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B565" i="1"/>
  <c r="AD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D571" i="1" s="1"/>
  <c r="AB572" i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B581" i="1"/>
  <c r="AC581" i="1" s="1"/>
  <c r="AB582" i="1"/>
  <c r="AC582" i="1" s="1"/>
  <c r="AB583" i="1"/>
  <c r="AC583" i="1" s="1"/>
  <c r="AB584" i="1"/>
  <c r="AB585" i="1"/>
  <c r="AC585" i="1" s="1"/>
  <c r="AB586" i="1"/>
  <c r="AD586" i="1" s="1"/>
  <c r="AB587" i="1"/>
  <c r="AC587" i="1" s="1"/>
  <c r="AB588" i="1"/>
  <c r="AB589" i="1"/>
  <c r="AB590" i="1"/>
  <c r="AC590" i="1" s="1"/>
  <c r="AB591" i="1"/>
  <c r="AC591" i="1" s="1"/>
  <c r="AB592" i="1"/>
  <c r="AC592" i="1" s="1"/>
  <c r="AB593" i="1"/>
  <c r="AC593" i="1" s="1"/>
  <c r="AB594" i="1"/>
  <c r="AD594" i="1" s="1"/>
  <c r="AB595" i="1"/>
  <c r="AC595" i="1" s="1"/>
  <c r="AB596" i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D602" i="1" s="1"/>
  <c r="AB603" i="1"/>
  <c r="AC603" i="1" s="1"/>
  <c r="AB604" i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D610" i="1" s="1"/>
  <c r="AB611" i="1"/>
  <c r="AC611" i="1" s="1"/>
  <c r="AB612" i="1"/>
  <c r="AB613" i="1"/>
  <c r="AC613" i="1" s="1"/>
  <c r="AB614" i="1"/>
  <c r="AC614" i="1" s="1"/>
  <c r="AB615" i="1"/>
  <c r="AD615" i="1" s="1"/>
  <c r="AB616" i="1"/>
  <c r="AD616" i="1" s="1"/>
  <c r="AB617" i="1"/>
  <c r="AD617" i="1" s="1"/>
  <c r="AB618" i="1"/>
  <c r="AD618" i="1" s="1"/>
  <c r="AB619" i="1"/>
  <c r="AD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B626" i="1"/>
  <c r="AC626" i="1" s="1"/>
  <c r="AB627" i="1"/>
  <c r="AC627" i="1" s="1"/>
  <c r="AB628" i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B636" i="1"/>
  <c r="AB637" i="1"/>
  <c r="AC637" i="1" s="1"/>
  <c r="AB638" i="1"/>
  <c r="AC638" i="1" s="1"/>
  <c r="AB639" i="1"/>
  <c r="AC639" i="1" s="1"/>
  <c r="AB640" i="1"/>
  <c r="AC640" i="1" s="1"/>
  <c r="AB641" i="1"/>
  <c r="AB642" i="1"/>
  <c r="AD642" i="1" s="1"/>
  <c r="AB643" i="1"/>
  <c r="AC643" i="1" s="1"/>
  <c r="AB644" i="1"/>
  <c r="AB645" i="1"/>
  <c r="AC645" i="1" s="1"/>
  <c r="AB646" i="1"/>
  <c r="AC646" i="1" s="1"/>
  <c r="AB647" i="1"/>
  <c r="AC647" i="1" s="1"/>
  <c r="AB648" i="1"/>
  <c r="AB649" i="1"/>
  <c r="AC649" i="1" s="1"/>
  <c r="AB650" i="1"/>
  <c r="AC650" i="1" s="1"/>
  <c r="AB651" i="1"/>
  <c r="AC651" i="1" s="1"/>
  <c r="AB652" i="1"/>
  <c r="AB653" i="1"/>
  <c r="AD653" i="1" s="1"/>
  <c r="AB654" i="1"/>
  <c r="AC654" i="1" s="1"/>
  <c r="AB655" i="1"/>
  <c r="AC655" i="1" s="1"/>
  <c r="AB656" i="1"/>
  <c r="AB657" i="1"/>
  <c r="AC657" i="1" s="1"/>
  <c r="AB658" i="1"/>
  <c r="AC658" i="1" s="1"/>
  <c r="AB659" i="1"/>
  <c r="AD659" i="1" s="1"/>
  <c r="AB660" i="1"/>
  <c r="AB661" i="1"/>
  <c r="AD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B677" i="1"/>
  <c r="AC677" i="1" s="1"/>
  <c r="AB678" i="1"/>
  <c r="AC678" i="1" s="1"/>
  <c r="AB679" i="1"/>
  <c r="AD679" i="1" s="1"/>
  <c r="AB680" i="1"/>
  <c r="AB681" i="1"/>
  <c r="AC681" i="1" s="1"/>
  <c r="AB682" i="1"/>
  <c r="AC682" i="1" s="1"/>
  <c r="AB683" i="1"/>
  <c r="AC683" i="1" s="1"/>
  <c r="AB684" i="1"/>
  <c r="AB685" i="1"/>
  <c r="AC685" i="1" s="1"/>
  <c r="AB686" i="1"/>
  <c r="AC686" i="1" s="1"/>
  <c r="AB687" i="1"/>
  <c r="AC687" i="1" s="1"/>
  <c r="AB688" i="1"/>
  <c r="AC688" i="1" s="1"/>
  <c r="AB689" i="1"/>
  <c r="AB690" i="1"/>
  <c r="AC690" i="1" s="1"/>
  <c r="AB691" i="1"/>
  <c r="AC691" i="1" s="1"/>
  <c r="AB692" i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D698" i="1" s="1"/>
  <c r="AB699" i="1"/>
  <c r="AC699" i="1" s="1"/>
  <c r="AB700" i="1"/>
  <c r="AB701" i="1"/>
  <c r="AD701" i="1" s="1"/>
  <c r="AB702" i="1"/>
  <c r="AB703" i="1"/>
  <c r="AC703" i="1" s="1"/>
  <c r="AB704" i="1"/>
  <c r="AC704" i="1" s="1"/>
  <c r="AB705" i="1"/>
  <c r="AC705" i="1" s="1"/>
  <c r="AB706" i="1"/>
  <c r="AD706" i="1" s="1"/>
  <c r="AB707" i="1"/>
  <c r="AD707" i="1" s="1"/>
  <c r="AB708" i="1"/>
  <c r="AB709" i="1"/>
  <c r="AC709" i="1" s="1"/>
  <c r="AB710" i="1"/>
  <c r="AC710" i="1" s="1"/>
  <c r="AB711" i="1"/>
  <c r="AC711" i="1" s="1"/>
  <c r="AB712" i="1"/>
  <c r="AB713" i="1"/>
  <c r="AC713" i="1" s="1"/>
  <c r="AB714" i="1"/>
  <c r="AC714" i="1" s="1"/>
  <c r="AB715" i="1"/>
  <c r="AB716" i="1"/>
  <c r="AB717" i="1"/>
  <c r="AC717" i="1" s="1"/>
  <c r="AB718" i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B725" i="1"/>
  <c r="AC725" i="1" s="1"/>
  <c r="AB726" i="1"/>
  <c r="AC726" i="1" s="1"/>
  <c r="AB727" i="1"/>
  <c r="AC727" i="1" s="1"/>
  <c r="AB728" i="1"/>
  <c r="AC728" i="1" s="1"/>
  <c r="AB729" i="1"/>
  <c r="AB730" i="1"/>
  <c r="AD730" i="1" s="1"/>
  <c r="AB731" i="1"/>
  <c r="AC731" i="1" s="1"/>
  <c r="AB732" i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D738" i="1" s="1"/>
  <c r="AB739" i="1"/>
  <c r="AB740" i="1"/>
  <c r="AB741" i="1"/>
  <c r="AC741" i="1" s="1"/>
  <c r="AB742" i="1"/>
  <c r="AB743" i="1"/>
  <c r="AD743" i="1" s="1"/>
  <c r="AB744" i="1"/>
  <c r="AB745" i="1"/>
  <c r="AD745" i="1" s="1"/>
  <c r="AB746" i="1"/>
  <c r="AC746" i="1" s="1"/>
  <c r="AB747" i="1"/>
  <c r="AC747" i="1" s="1"/>
  <c r="AB748" i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D754" i="1" s="1"/>
  <c r="AB755" i="1"/>
  <c r="AC755" i="1" s="1"/>
  <c r="AB756" i="1"/>
  <c r="AB757" i="1"/>
  <c r="AC757" i="1" s="1"/>
  <c r="AB758" i="1"/>
  <c r="AB759" i="1"/>
  <c r="AC759" i="1" s="1"/>
  <c r="AB760" i="1"/>
  <c r="AB761" i="1"/>
  <c r="AC761" i="1" s="1"/>
  <c r="AB762" i="1"/>
  <c r="AD762" i="1" s="1"/>
  <c r="AB763" i="1"/>
  <c r="AC763" i="1" s="1"/>
  <c r="AB764" i="1"/>
  <c r="AB765" i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B773" i="1"/>
  <c r="AD773" i="1" s="1"/>
  <c r="AB774" i="1"/>
  <c r="AB775" i="1"/>
  <c r="AC775" i="1" s="1"/>
  <c r="AB776" i="1"/>
  <c r="AB777" i="1"/>
  <c r="AC777" i="1" s="1"/>
  <c r="AB778" i="1"/>
  <c r="AC778" i="1" s="1"/>
  <c r="AB779" i="1"/>
  <c r="AB780" i="1"/>
  <c r="AB781" i="1"/>
  <c r="AC781" i="1" s="1"/>
  <c r="AB782" i="1"/>
  <c r="AB783" i="1"/>
  <c r="AC783" i="1" s="1"/>
  <c r="AB784" i="1"/>
  <c r="AC784" i="1" s="1"/>
  <c r="AB785" i="1"/>
  <c r="AC785" i="1" s="1"/>
  <c r="AB786" i="1"/>
  <c r="AC786" i="1" s="1"/>
  <c r="AB787" i="1"/>
  <c r="AD787" i="1" s="1"/>
  <c r="AB788" i="1"/>
  <c r="AB789" i="1"/>
  <c r="AC789" i="1" s="1"/>
  <c r="AB790" i="1"/>
  <c r="AC790" i="1" s="1"/>
  <c r="AB791" i="1"/>
  <c r="AB792" i="1"/>
  <c r="AC792" i="1" s="1"/>
  <c r="AB793" i="1"/>
  <c r="AC793" i="1" s="1"/>
  <c r="AB794" i="1"/>
  <c r="AD794" i="1" s="1"/>
  <c r="AB795" i="1"/>
  <c r="AC795" i="1" s="1"/>
  <c r="AB796" i="1"/>
  <c r="AB797" i="1"/>
  <c r="AC797" i="1" s="1"/>
  <c r="AB798" i="1"/>
  <c r="AB799" i="1"/>
  <c r="AC799" i="1" s="1"/>
  <c r="AB800" i="1"/>
  <c r="AC800" i="1" s="1"/>
  <c r="AB801" i="1"/>
  <c r="AC801" i="1" s="1"/>
  <c r="AB802" i="1"/>
  <c r="AD802" i="1" s="1"/>
  <c r="AB803" i="1"/>
  <c r="AB804" i="1"/>
  <c r="AB805" i="1"/>
  <c r="AC805" i="1" s="1"/>
  <c r="AB806" i="1"/>
  <c r="AC806" i="1" s="1"/>
  <c r="AB807" i="1"/>
  <c r="AC807" i="1" s="1"/>
  <c r="AB808" i="1"/>
  <c r="AB809" i="1"/>
  <c r="AC809" i="1" s="1"/>
  <c r="AB810" i="1"/>
  <c r="AD810" i="1" s="1"/>
  <c r="AB811" i="1"/>
  <c r="AC811" i="1" s="1"/>
  <c r="AB812" i="1"/>
  <c r="AB813" i="1"/>
  <c r="AC813" i="1" s="1"/>
  <c r="AB814" i="1"/>
  <c r="AB815" i="1"/>
  <c r="AD815" i="1" s="1"/>
  <c r="AB816" i="1"/>
  <c r="AC816" i="1" s="1"/>
  <c r="AB817" i="1"/>
  <c r="AC817" i="1" s="1"/>
  <c r="AB818" i="1"/>
  <c r="AD818" i="1" s="1"/>
  <c r="AB819" i="1"/>
  <c r="AD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B829" i="1"/>
  <c r="AD829" i="1" s="1"/>
  <c r="AB830" i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B837" i="1"/>
  <c r="AD837" i="1" s="1"/>
  <c r="AB838" i="1"/>
  <c r="AC838" i="1" s="1"/>
  <c r="AB839" i="1"/>
  <c r="AC839" i="1" s="1"/>
  <c r="AB840" i="1"/>
  <c r="AB841" i="1"/>
  <c r="AC841" i="1" s="1"/>
  <c r="AB842" i="1"/>
  <c r="AC842" i="1" s="1"/>
  <c r="AB843" i="1"/>
  <c r="AC843" i="1" s="1"/>
  <c r="AB844" i="1"/>
  <c r="AB845" i="1"/>
  <c r="AB846" i="1"/>
  <c r="AC846" i="1" s="1"/>
  <c r="AB847" i="1"/>
  <c r="AC847" i="1" s="1"/>
  <c r="AB848" i="1"/>
  <c r="AC848" i="1" s="1"/>
  <c r="AB849" i="1"/>
  <c r="AC849" i="1" s="1"/>
  <c r="AB850" i="1"/>
  <c r="AD850" i="1" s="1"/>
  <c r="AB851" i="1"/>
  <c r="AC851" i="1" s="1"/>
  <c r="AB852" i="1"/>
  <c r="AB853" i="1"/>
  <c r="AC853" i="1" s="1"/>
  <c r="AB854" i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B861" i="1"/>
  <c r="AD861" i="1" s="1"/>
  <c r="AB862" i="1"/>
  <c r="AC862" i="1" s="1"/>
  <c r="AB863" i="1"/>
  <c r="AC863" i="1" s="1"/>
  <c r="AB864" i="1"/>
  <c r="AC864" i="1" s="1"/>
  <c r="AB865" i="1"/>
  <c r="AC865" i="1" s="1"/>
  <c r="AB866" i="1"/>
  <c r="AD866" i="1" s="1"/>
  <c r="AB867" i="1"/>
  <c r="AD867" i="1" s="1"/>
  <c r="AB868" i="1"/>
  <c r="AB869" i="1"/>
  <c r="AC869" i="1" s="1"/>
  <c r="AB870" i="1"/>
  <c r="AB871" i="1"/>
  <c r="AC871" i="1" s="1"/>
  <c r="AB872" i="1"/>
  <c r="AD872" i="1" s="1"/>
  <c r="AB873" i="1"/>
  <c r="AD873" i="1" s="1"/>
  <c r="AB874" i="1"/>
  <c r="AC874" i="1" s="1"/>
  <c r="AB875" i="1"/>
  <c r="AC875" i="1" s="1"/>
  <c r="AB876" i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B885" i="1"/>
  <c r="AD885" i="1" s="1"/>
  <c r="AB886" i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B893" i="1"/>
  <c r="AD893" i="1" s="1"/>
  <c r="AB894" i="1"/>
  <c r="AC894" i="1" s="1"/>
  <c r="AB895" i="1"/>
  <c r="AC895" i="1" s="1"/>
  <c r="AB896" i="1"/>
  <c r="AC896" i="1" s="1"/>
  <c r="AB897" i="1"/>
  <c r="AC897" i="1" s="1"/>
  <c r="AB898" i="1"/>
  <c r="AD898" i="1" s="1"/>
  <c r="AB899" i="1"/>
  <c r="AC899" i="1" s="1"/>
  <c r="AB900" i="1"/>
  <c r="AB901" i="1"/>
  <c r="AC901" i="1" s="1"/>
  <c r="AB902" i="1"/>
  <c r="AC902" i="1" s="1"/>
  <c r="AB903" i="1"/>
  <c r="AC903" i="1" s="1"/>
  <c r="AB904" i="1"/>
  <c r="AB905" i="1"/>
  <c r="AC905" i="1" s="1"/>
  <c r="AB906" i="1"/>
  <c r="AD906" i="1" s="1"/>
  <c r="AB907" i="1"/>
  <c r="AC907" i="1" s="1"/>
  <c r="AB908" i="1"/>
  <c r="AB909" i="1"/>
  <c r="AC909" i="1" s="1"/>
  <c r="AB910" i="1"/>
  <c r="AB911" i="1"/>
  <c r="AC911" i="1" s="1"/>
  <c r="AB912" i="1"/>
  <c r="AC912" i="1" s="1"/>
  <c r="AB913" i="1"/>
  <c r="AB914" i="1"/>
  <c r="AD914" i="1" s="1"/>
  <c r="AB915" i="1"/>
  <c r="AC915" i="1" s="1"/>
  <c r="AB916" i="1"/>
  <c r="AB917" i="1"/>
  <c r="AD917" i="1" s="1"/>
  <c r="AB918" i="1"/>
  <c r="AC918" i="1" s="1"/>
  <c r="AB919" i="1"/>
  <c r="AD919" i="1" s="1"/>
  <c r="AB920" i="1"/>
  <c r="AC920" i="1" s="1"/>
  <c r="AB921" i="1"/>
  <c r="AC921" i="1" s="1"/>
  <c r="AB922" i="1"/>
  <c r="AD922" i="1" s="1"/>
  <c r="AB923" i="1"/>
  <c r="AD923" i="1" s="1"/>
  <c r="AB924" i="1"/>
  <c r="AB925" i="1"/>
  <c r="AB926" i="1"/>
  <c r="AB927" i="1"/>
  <c r="AC927" i="1" s="1"/>
  <c r="AB928" i="1"/>
  <c r="AC928" i="1" s="1"/>
  <c r="AB929" i="1"/>
  <c r="AC929" i="1" s="1"/>
  <c r="AB930" i="1"/>
  <c r="AD930" i="1" s="1"/>
  <c r="AB931" i="1"/>
  <c r="AC931" i="1" s="1"/>
  <c r="AB932" i="1"/>
  <c r="AB933" i="1"/>
  <c r="AC933" i="1" s="1"/>
  <c r="AB934" i="1"/>
  <c r="AB935" i="1"/>
  <c r="AC935" i="1" s="1"/>
  <c r="AB936" i="1"/>
  <c r="AB937" i="1"/>
  <c r="AC937" i="1" s="1"/>
  <c r="AB938" i="1"/>
  <c r="AC938" i="1" s="1"/>
  <c r="AB939" i="1"/>
  <c r="AB940" i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D947" i="1" s="1"/>
  <c r="AB948" i="1"/>
  <c r="AB949" i="1"/>
  <c r="AC949" i="1" s="1"/>
  <c r="AB950" i="1"/>
  <c r="AB951" i="1"/>
  <c r="AC951" i="1" s="1"/>
  <c r="AB952" i="1"/>
  <c r="AD952" i="1" s="1"/>
  <c r="AB953" i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D962" i="1" s="1"/>
  <c r="AB963" i="1"/>
  <c r="AB964" i="1"/>
  <c r="AB965" i="1"/>
  <c r="AC965" i="1" s="1"/>
  <c r="AB966" i="1"/>
  <c r="AC966" i="1" s="1"/>
  <c r="AB967" i="1"/>
  <c r="AC967" i="1" s="1"/>
  <c r="AB968" i="1"/>
  <c r="AB969" i="1"/>
  <c r="AC969" i="1" s="1"/>
  <c r="AB970" i="1"/>
  <c r="AC970" i="1" s="1"/>
  <c r="AB971" i="1"/>
  <c r="AC971" i="1" s="1"/>
  <c r="AB972" i="1"/>
  <c r="AB973" i="1"/>
  <c r="AC973" i="1" s="1"/>
  <c r="AB974" i="1"/>
  <c r="AB975" i="1"/>
  <c r="AC975" i="1" s="1"/>
  <c r="AB976" i="1"/>
  <c r="AC976" i="1" s="1"/>
  <c r="AB977" i="1"/>
  <c r="AC977" i="1" s="1"/>
  <c r="AB978" i="1"/>
  <c r="AD978" i="1" s="1"/>
  <c r="AB979" i="1"/>
  <c r="AC979" i="1" s="1"/>
  <c r="AB980" i="1"/>
  <c r="AB981" i="1"/>
  <c r="AD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B989" i="1"/>
  <c r="AD989" i="1" s="1"/>
  <c r="AB990" i="1"/>
  <c r="AB991" i="1"/>
  <c r="AD991" i="1" s="1"/>
  <c r="AB992" i="1"/>
  <c r="AC992" i="1" s="1"/>
  <c r="AB993" i="1"/>
  <c r="AC993" i="1" s="1"/>
  <c r="AB994" i="1"/>
  <c r="AD994" i="1" s="1"/>
  <c r="AB995" i="1"/>
  <c r="AC995" i="1" s="1"/>
  <c r="AB996" i="1"/>
  <c r="AB997" i="1"/>
  <c r="AC997" i="1" s="1"/>
  <c r="AB998" i="1"/>
  <c r="AC998" i="1" s="1"/>
  <c r="AB999" i="1"/>
  <c r="AC999" i="1" s="1"/>
  <c r="AB1000" i="1"/>
  <c r="AB1001" i="1"/>
  <c r="AC1001" i="1" s="1"/>
  <c r="AB1002" i="1"/>
  <c r="AC1002" i="1" s="1"/>
  <c r="AB1003" i="1"/>
  <c r="AC1003" i="1" s="1"/>
  <c r="AB1004" i="1"/>
  <c r="AB1005" i="1"/>
  <c r="AC1005" i="1" s="1"/>
  <c r="AB1006" i="1"/>
  <c r="AB1007" i="1"/>
  <c r="AC1007" i="1" s="1"/>
  <c r="AB1008" i="1"/>
  <c r="AC1008" i="1" s="1"/>
  <c r="AB1009" i="1"/>
  <c r="AC1009" i="1" s="1"/>
  <c r="AB1010" i="1"/>
  <c r="AD1010" i="1" s="1"/>
  <c r="AB1011" i="1"/>
  <c r="AC1011" i="1" s="1"/>
  <c r="AB1012" i="1"/>
  <c r="AB1013" i="1"/>
  <c r="AC1013" i="1" s="1"/>
  <c r="AB1014" i="1"/>
  <c r="AC1014" i="1" s="1"/>
  <c r="AB1015" i="1"/>
  <c r="AC1015" i="1" s="1"/>
  <c r="AB1016" i="1"/>
  <c r="AC1016" i="1" s="1"/>
  <c r="AB1017" i="1"/>
  <c r="AB1018" i="1"/>
  <c r="AC1018" i="1" s="1"/>
  <c r="AB1019" i="1"/>
  <c r="AC1019" i="1" s="1"/>
  <c r="AB1020" i="1"/>
  <c r="AB1021" i="1"/>
  <c r="AC1021" i="1" s="1"/>
  <c r="AB1022" i="1"/>
  <c r="AB1023" i="1"/>
  <c r="AD1023" i="1" s="1"/>
  <c r="AB1024" i="1"/>
  <c r="AC1024" i="1" s="1"/>
  <c r="AB1025" i="1"/>
  <c r="AC1025" i="1" s="1"/>
  <c r="AB1026" i="1"/>
  <c r="AD1026" i="1" s="1"/>
  <c r="AB1027" i="1"/>
  <c r="AD1027" i="1" s="1"/>
  <c r="AB1028" i="1"/>
  <c r="AB1029" i="1"/>
  <c r="AD1029" i="1" s="1"/>
  <c r="AB1030" i="1"/>
  <c r="AB1031" i="1"/>
  <c r="AC1031" i="1" s="1"/>
  <c r="AB1032" i="1"/>
  <c r="AB1033" i="1"/>
  <c r="AC1033" i="1" s="1"/>
  <c r="AB1034" i="1"/>
  <c r="AC1034" i="1" s="1"/>
  <c r="AB1035" i="1"/>
  <c r="AC1035" i="1" s="1"/>
  <c r="AB1036" i="1"/>
  <c r="AB1037" i="1"/>
  <c r="AC1037" i="1" s="1"/>
  <c r="AB1038" i="1"/>
  <c r="AC1038" i="1" s="1"/>
  <c r="AB1039" i="1"/>
  <c r="AC1039" i="1" s="1"/>
  <c r="AB1040" i="1"/>
  <c r="AC1040" i="1" s="1"/>
  <c r="AB1041" i="1"/>
  <c r="AC1041" i="1" s="1"/>
  <c r="AB1042" i="1"/>
  <c r="AD1042" i="1" s="1"/>
  <c r="AB1043" i="1"/>
  <c r="AD1043" i="1" s="1"/>
  <c r="AB1044" i="1"/>
  <c r="AB1045" i="1"/>
  <c r="AC1045" i="1" s="1"/>
  <c r="AB1046" i="1"/>
  <c r="AB1047" i="1"/>
  <c r="AC1047" i="1" s="1"/>
  <c r="AB1048" i="1"/>
  <c r="AC1048" i="1" s="1"/>
  <c r="AB1049" i="1"/>
  <c r="AC1049" i="1" s="1"/>
  <c r="AB1050" i="1"/>
  <c r="AD1050" i="1" s="1"/>
  <c r="AB1051" i="1"/>
  <c r="AC1051" i="1" s="1"/>
  <c r="AB1052" i="1"/>
  <c r="AB1053" i="1"/>
  <c r="AC1053" i="1" s="1"/>
  <c r="AB1054" i="1"/>
  <c r="AC1054" i="1" s="1"/>
  <c r="AB1055" i="1"/>
  <c r="AC1055" i="1" s="1"/>
  <c r="AB1056" i="1"/>
  <c r="AC1056" i="1" s="1"/>
  <c r="AB1057" i="1"/>
  <c r="AB1058" i="1"/>
  <c r="AC1058" i="1" s="1"/>
  <c r="AB1059" i="1"/>
  <c r="AC1059" i="1" s="1"/>
  <c r="AB1060" i="1"/>
  <c r="AB1061" i="1"/>
  <c r="AD1061" i="1" s="1"/>
  <c r="AB1062" i="1"/>
  <c r="AB1063" i="1"/>
  <c r="AC1063" i="1" s="1"/>
  <c r="AB1064" i="1"/>
  <c r="AB1065" i="1"/>
  <c r="AC1065" i="1" s="1"/>
  <c r="AB1066" i="1"/>
  <c r="AC1066" i="1" s="1"/>
  <c r="AB1067" i="1"/>
  <c r="AC1067" i="1" s="1"/>
  <c r="AB1068" i="1"/>
  <c r="AB1069" i="1"/>
  <c r="AB1070" i="1"/>
  <c r="AC1070" i="1" s="1"/>
  <c r="AB1071" i="1"/>
  <c r="AD1071" i="1" s="1"/>
  <c r="AB1072" i="1"/>
  <c r="AC1072" i="1" s="1"/>
  <c r="AB1073" i="1"/>
  <c r="AC1073" i="1" s="1"/>
  <c r="AB1074" i="1"/>
  <c r="AC1074" i="1" s="1"/>
  <c r="AB1075" i="1"/>
  <c r="AC1075" i="1" s="1"/>
  <c r="AB1076" i="1"/>
  <c r="AB1077" i="1"/>
  <c r="AD1077" i="1" s="1"/>
  <c r="AB1078" i="1"/>
  <c r="AC1078" i="1" s="1"/>
  <c r="AB1079" i="1"/>
  <c r="AC1079" i="1" s="1"/>
  <c r="AB1080" i="1"/>
  <c r="AC1080" i="1" s="1"/>
  <c r="AB1081" i="1"/>
  <c r="AC1081" i="1" s="1"/>
  <c r="AB1082" i="1"/>
  <c r="AD1082" i="1" s="1"/>
  <c r="AB1083" i="1"/>
  <c r="AD1083" i="1" s="1"/>
  <c r="AB1084" i="1"/>
  <c r="AB1085" i="1"/>
  <c r="AC1085" i="1" s="1"/>
  <c r="AB1086" i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B1093" i="1"/>
  <c r="AD1093" i="1" s="1"/>
  <c r="AB1094" i="1"/>
  <c r="AC1094" i="1" s="1"/>
  <c r="AB1095" i="1"/>
  <c r="AC1095" i="1" s="1"/>
  <c r="AB1096" i="1"/>
  <c r="AB1097" i="1"/>
  <c r="AB1098" i="1"/>
  <c r="AC1098" i="1" s="1"/>
  <c r="AB1099" i="1"/>
  <c r="AC1099" i="1" s="1"/>
  <c r="AB1100" i="1"/>
  <c r="AC1100" i="1" s="1"/>
  <c r="AB1101" i="1"/>
  <c r="AD1101" i="1" s="1"/>
  <c r="AB1102" i="1"/>
  <c r="AB1103" i="1"/>
  <c r="AC1103" i="1" s="1"/>
  <c r="AB1104" i="1"/>
  <c r="AC1104" i="1" s="1"/>
  <c r="AB1105" i="1"/>
  <c r="AB1106" i="1"/>
  <c r="AD1106" i="1" s="1"/>
  <c r="AB1107" i="1"/>
  <c r="AC1107" i="1" s="1"/>
  <c r="AB1108" i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B1117" i="1"/>
  <c r="AC1117" i="1" s="1"/>
  <c r="AB1118" i="1"/>
  <c r="AB1119" i="1"/>
  <c r="AD1119" i="1" s="1"/>
  <c r="AB1120" i="1"/>
  <c r="AC1120" i="1" s="1"/>
  <c r="AB1121" i="1"/>
  <c r="AC1121" i="1" s="1"/>
  <c r="AB1122" i="1"/>
  <c r="AC1122" i="1" s="1"/>
  <c r="AB1123" i="1"/>
  <c r="AB1124" i="1"/>
  <c r="AB1125" i="1"/>
  <c r="AD1125" i="1" s="1"/>
  <c r="AB1126" i="1"/>
  <c r="AB1127" i="1"/>
  <c r="AC1127" i="1" s="1"/>
  <c r="AB1128" i="1"/>
  <c r="AB1129" i="1"/>
  <c r="AC1129" i="1" s="1"/>
  <c r="AB1130" i="1"/>
  <c r="AC1130" i="1" s="1"/>
  <c r="AB1131" i="1"/>
  <c r="AC1131" i="1" s="1"/>
  <c r="AB1132" i="1"/>
  <c r="AB1133" i="1"/>
  <c r="AC1133" i="1" s="1"/>
  <c r="AB1134" i="1"/>
  <c r="AC1134" i="1" s="1"/>
  <c r="AB1135" i="1"/>
  <c r="AC1135" i="1" s="1"/>
  <c r="AB1136" i="1"/>
  <c r="AC1136" i="1" s="1"/>
  <c r="AB1137" i="1"/>
  <c r="AB1138" i="1"/>
  <c r="AC1138" i="1" s="1"/>
  <c r="AB1139" i="1"/>
  <c r="AC1139" i="1" s="1"/>
  <c r="AB1140" i="1"/>
  <c r="AB1141" i="1"/>
  <c r="AC1141" i="1" s="1"/>
  <c r="AB1142" i="1"/>
  <c r="AB1143" i="1"/>
  <c r="AC1143" i="1" s="1"/>
  <c r="AB1144" i="1"/>
  <c r="AC1144" i="1" s="1"/>
  <c r="AB1145" i="1"/>
  <c r="AC1145" i="1" s="1"/>
  <c r="AB1146" i="1"/>
  <c r="AD1146" i="1" s="1"/>
  <c r="AB1147" i="1"/>
  <c r="AC1147" i="1" s="1"/>
  <c r="AB1148" i="1"/>
  <c r="AC1148" i="1" s="1"/>
  <c r="AB1149" i="1"/>
  <c r="AC1149" i="1" s="1"/>
  <c r="AB1150" i="1"/>
  <c r="AC1150" i="1" s="1"/>
  <c r="AB1151" i="1"/>
  <c r="AD1151" i="1" s="1"/>
  <c r="AB1152" i="1"/>
  <c r="AC1152" i="1" s="1"/>
  <c r="AB1153" i="1"/>
  <c r="AC1153" i="1" s="1"/>
  <c r="AB1154" i="1"/>
  <c r="AC1154" i="1" s="1"/>
  <c r="AB1155" i="1"/>
  <c r="AC1155" i="1" s="1"/>
  <c r="AB1156" i="1"/>
  <c r="AB1157" i="1"/>
  <c r="AC1157" i="1" s="1"/>
  <c r="AB1158" i="1"/>
  <c r="AB1159" i="1"/>
  <c r="AC1159" i="1" s="1"/>
  <c r="AB1160" i="1"/>
  <c r="AB1161" i="1"/>
  <c r="AC1161" i="1" s="1"/>
  <c r="AB1162" i="1"/>
  <c r="AD1162" i="1" s="1"/>
  <c r="AB1163" i="1"/>
  <c r="AD1163" i="1" s="1"/>
  <c r="AB1164" i="1"/>
  <c r="AB1165" i="1"/>
  <c r="AC1165" i="1" s="1"/>
  <c r="AB1166" i="1"/>
  <c r="AB1167" i="1"/>
  <c r="AC1167" i="1" s="1"/>
  <c r="AB1168" i="1"/>
  <c r="AC1168" i="1" s="1"/>
  <c r="AB1169" i="1"/>
  <c r="AB1170" i="1"/>
  <c r="AD1170" i="1" s="1"/>
  <c r="AB1171" i="1"/>
  <c r="AC1171" i="1" s="1"/>
  <c r="AB1172" i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B1181" i="1"/>
  <c r="AD1181" i="1" s="1"/>
  <c r="AB1182" i="1"/>
  <c r="AB1183" i="1"/>
  <c r="AC1183" i="1" s="1"/>
  <c r="AB1184" i="1"/>
  <c r="AC1184" i="1" s="1"/>
  <c r="AB1185" i="1"/>
  <c r="AC1185" i="1" s="1"/>
  <c r="AB1186" i="1"/>
  <c r="AD1186" i="1" s="1"/>
  <c r="AB1187" i="1"/>
  <c r="AC1187" i="1" s="1"/>
  <c r="AB1188" i="1"/>
  <c r="AB1189" i="1"/>
  <c r="AC1189" i="1" s="1"/>
  <c r="AB1190" i="1"/>
  <c r="AC1190" i="1" s="1"/>
  <c r="AB1191" i="1"/>
  <c r="AC1191" i="1" s="1"/>
  <c r="AB1192" i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B1199" i="1"/>
  <c r="AC1199" i="1" s="1"/>
  <c r="AB1200" i="1"/>
  <c r="AC1200" i="1" s="1"/>
  <c r="AB1201" i="1"/>
  <c r="AB1202" i="1"/>
  <c r="AC1202" i="1" s="1"/>
  <c r="AB1203" i="1"/>
  <c r="AC1203" i="1" s="1"/>
  <c r="AB1204" i="1"/>
  <c r="AB1205" i="1"/>
  <c r="AD1205" i="1" s="1"/>
  <c r="AB1206" i="1"/>
  <c r="AC1206" i="1" s="1"/>
  <c r="AB1207" i="1"/>
  <c r="AD1207" i="1" s="1"/>
  <c r="AB1208" i="1"/>
  <c r="AC1208" i="1" s="1"/>
  <c r="AB1209" i="1"/>
  <c r="AC1209" i="1" s="1"/>
  <c r="AB1210" i="1"/>
  <c r="AC1210" i="1" s="1"/>
  <c r="AB1211" i="1"/>
  <c r="AC1211" i="1" s="1"/>
  <c r="AB1212" i="1"/>
  <c r="AB1213" i="1"/>
  <c r="AC1213" i="1" s="1"/>
  <c r="AB1214" i="1"/>
  <c r="AB1215" i="1"/>
  <c r="AB1216" i="1"/>
  <c r="AC1216" i="1" s="1"/>
  <c r="AB1217" i="1"/>
  <c r="AB1218" i="1"/>
  <c r="AC1218" i="1" s="1"/>
  <c r="AB1219" i="1"/>
  <c r="AC1219" i="1" s="1"/>
  <c r="AB1220" i="1"/>
  <c r="AB1221" i="1"/>
  <c r="AC1221" i="1" s="1"/>
  <c r="AB1222" i="1"/>
  <c r="AB1223" i="1"/>
  <c r="AC1223" i="1" s="1"/>
  <c r="AB1224" i="1"/>
  <c r="AD1224" i="1" s="1"/>
  <c r="AB1225" i="1"/>
  <c r="AC1225" i="1" s="1"/>
  <c r="AB1226" i="1"/>
  <c r="AD1226" i="1" s="1"/>
  <c r="AB1227" i="1"/>
  <c r="AC1227" i="1" s="1"/>
  <c r="AB1228" i="1"/>
  <c r="AB1229" i="1"/>
  <c r="AB1230" i="1"/>
  <c r="AC1230" i="1" s="1"/>
  <c r="AB1231" i="1"/>
  <c r="AC1231" i="1" s="1"/>
  <c r="AB1232" i="1"/>
  <c r="AC1232" i="1" s="1"/>
  <c r="AB1233" i="1"/>
  <c r="AB1234" i="1"/>
  <c r="AD1234" i="1" s="1"/>
  <c r="AB1235" i="1"/>
  <c r="AC1235" i="1" s="1"/>
  <c r="AB1236" i="1"/>
  <c r="AB1237" i="1"/>
  <c r="AD1237" i="1" s="1"/>
  <c r="AB1238" i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B1253" i="1"/>
  <c r="AC1253" i="1" s="1"/>
  <c r="AB1254" i="1"/>
  <c r="AB1255" i="1"/>
  <c r="AD1255" i="1" s="1"/>
  <c r="AB1256" i="1"/>
  <c r="AB1257" i="1"/>
  <c r="AC1257" i="1" s="1"/>
  <c r="AB1258" i="1"/>
  <c r="AC1258" i="1" s="1"/>
  <c r="AB1259" i="1"/>
  <c r="AC1259" i="1" s="1"/>
  <c r="AB1260" i="1"/>
  <c r="AB1261" i="1"/>
  <c r="AD1261" i="1" s="1"/>
  <c r="AB1262" i="1"/>
  <c r="AC1262" i="1" s="1"/>
  <c r="AB1263" i="1"/>
  <c r="AC1263" i="1" s="1"/>
  <c r="AB1264" i="1"/>
  <c r="AC1264" i="1" s="1"/>
  <c r="AB1265" i="1"/>
  <c r="AB1266" i="1"/>
  <c r="AD1266" i="1" s="1"/>
  <c r="AC107" i="1"/>
  <c r="AC154" i="1"/>
  <c r="AC195" i="1"/>
  <c r="AC198" i="1"/>
  <c r="AC235" i="1"/>
  <c r="AC282" i="1"/>
  <c r="AC450" i="1"/>
  <c r="AC555" i="1"/>
  <c r="AC618" i="1"/>
  <c r="AC659" i="1"/>
  <c r="AC707" i="1"/>
  <c r="AC754" i="1"/>
  <c r="AC867" i="1"/>
  <c r="AC922" i="1"/>
  <c r="AC1082" i="1"/>
  <c r="AC1234" i="1"/>
  <c r="AD5" i="1"/>
  <c r="AD14" i="1"/>
  <c r="AD62" i="1"/>
  <c r="AD73" i="1"/>
  <c r="AD82" i="1"/>
  <c r="AD83" i="1"/>
  <c r="AD202" i="1"/>
  <c r="AD291" i="1"/>
  <c r="AD330" i="1"/>
  <c r="AD331" i="1"/>
  <c r="AD379" i="1"/>
  <c r="AD419" i="1"/>
  <c r="AD438" i="1"/>
  <c r="AD439" i="1"/>
  <c r="AD440" i="1"/>
  <c r="AD454" i="1"/>
  <c r="AD470" i="1"/>
  <c r="AD472" i="1"/>
  <c r="AD486" i="1"/>
  <c r="AD500" i="1"/>
  <c r="AD502" i="1"/>
  <c r="AD504" i="1"/>
  <c r="AD518" i="1"/>
  <c r="AD534" i="1"/>
  <c r="AD574" i="1"/>
  <c r="AD590" i="1"/>
  <c r="AD606" i="1"/>
  <c r="AD630" i="1"/>
  <c r="AD646" i="1"/>
  <c r="AD658" i="1"/>
  <c r="AD662" i="1"/>
  <c r="AD678" i="1"/>
  <c r="AD694" i="1"/>
  <c r="AD710" i="1"/>
  <c r="AD726" i="1"/>
  <c r="AD734" i="1"/>
  <c r="AD750" i="1"/>
  <c r="AD766" i="1"/>
  <c r="AD778" i="1"/>
  <c r="AD790" i="1"/>
  <c r="AD806" i="1"/>
  <c r="AD811" i="1"/>
  <c r="AD822" i="1"/>
  <c r="AD838" i="1"/>
  <c r="AD842" i="1"/>
  <c r="AD843" i="1"/>
  <c r="AD846" i="1"/>
  <c r="AD862" i="1"/>
  <c r="AD878" i="1"/>
  <c r="AD894" i="1"/>
  <c r="AD902" i="1"/>
  <c r="AD918" i="1"/>
  <c r="AD942" i="1"/>
  <c r="AD958" i="1"/>
  <c r="AD966" i="1"/>
  <c r="AD970" i="1"/>
  <c r="AD971" i="1"/>
  <c r="AD982" i="1"/>
  <c r="AD998" i="1"/>
  <c r="AD1003" i="1"/>
  <c r="AD1014" i="1"/>
  <c r="AD1038" i="1"/>
  <c r="AD1054" i="1"/>
  <c r="AD1070" i="1"/>
  <c r="AD1078" i="1"/>
  <c r="AD1094" i="1"/>
  <c r="AD1099" i="1"/>
  <c r="AD1110" i="1"/>
  <c r="AD1134" i="1"/>
  <c r="AD1150" i="1"/>
  <c r="AD1174" i="1"/>
  <c r="AD1178" i="1"/>
  <c r="AD1190" i="1"/>
  <c r="AD1206" i="1"/>
  <c r="AD1246" i="1"/>
  <c r="AD1262" i="1"/>
  <c r="AD1098" i="1" l="1"/>
  <c r="AD314" i="1"/>
  <c r="AC1050" i="1"/>
  <c r="AC442" i="1"/>
  <c r="AD1202" i="1"/>
  <c r="AD1122" i="1"/>
  <c r="AD674" i="1"/>
  <c r="AD362" i="1"/>
  <c r="AD226" i="1"/>
  <c r="AD89" i="1"/>
  <c r="AC1106" i="1"/>
  <c r="AC962" i="1"/>
  <c r="AC810" i="1"/>
  <c r="AC506" i="1"/>
  <c r="AC50" i="1"/>
  <c r="AD786" i="1"/>
  <c r="AD722" i="1"/>
  <c r="AD210" i="1"/>
  <c r="AC1266" i="1"/>
  <c r="AC930" i="1"/>
  <c r="AC762" i="1"/>
  <c r="AC642" i="1"/>
  <c r="AC498" i="1"/>
  <c r="AC306" i="1"/>
  <c r="AC194" i="1"/>
  <c r="AC10" i="1"/>
  <c r="AD1258" i="1"/>
  <c r="AC146" i="1"/>
  <c r="AC1226" i="1"/>
  <c r="AC274" i="1"/>
  <c r="AD1154" i="1"/>
  <c r="AD554" i="1"/>
  <c r="AD170" i="1"/>
  <c r="AC1042" i="1"/>
  <c r="AC586" i="1"/>
  <c r="AC418" i="1"/>
  <c r="AD650" i="1"/>
  <c r="AC610" i="1"/>
  <c r="AD1242" i="1"/>
  <c r="AD1090" i="1"/>
  <c r="AD1002" i="1"/>
  <c r="AD874" i="1"/>
  <c r="AD690" i="1"/>
  <c r="AD546" i="1"/>
  <c r="AD290" i="1"/>
  <c r="AD162" i="1"/>
  <c r="AD58" i="1"/>
  <c r="AC1170" i="1"/>
  <c r="AC1026" i="1"/>
  <c r="AC866" i="1"/>
  <c r="AC706" i="1"/>
  <c r="AC386" i="1"/>
  <c r="AC234" i="1"/>
  <c r="AC106" i="1"/>
  <c r="AD890" i="1"/>
  <c r="AD490" i="1"/>
  <c r="AC738" i="1"/>
  <c r="AD1218" i="1"/>
  <c r="AD1138" i="1"/>
  <c r="AD938" i="1"/>
  <c r="AD682" i="1"/>
  <c r="AD122" i="1"/>
  <c r="AD34" i="1"/>
  <c r="AC1162" i="1"/>
  <c r="AC994" i="1"/>
  <c r="AC378" i="1"/>
  <c r="AC218" i="1"/>
  <c r="AD186" i="1"/>
  <c r="AC898" i="1"/>
  <c r="AD1074" i="1"/>
  <c r="AD986" i="1"/>
  <c r="AD858" i="1"/>
  <c r="AD626" i="1"/>
  <c r="AD250" i="1"/>
  <c r="AD105" i="1"/>
  <c r="AC818" i="1"/>
  <c r="AC530" i="1"/>
  <c r="AC354" i="1"/>
  <c r="X1262" i="1"/>
  <c r="X1254" i="1"/>
  <c r="X1246" i="1"/>
  <c r="X1238" i="1"/>
  <c r="X1230" i="1"/>
  <c r="X1222" i="1"/>
  <c r="X1214" i="1"/>
  <c r="X1206" i="1"/>
  <c r="X1198" i="1"/>
  <c r="X1190" i="1"/>
  <c r="X1182" i="1"/>
  <c r="X1174" i="1"/>
  <c r="X1166" i="1"/>
  <c r="X1158" i="1"/>
  <c r="X1150" i="1"/>
  <c r="X1142" i="1"/>
  <c r="X1134" i="1"/>
  <c r="X1126" i="1"/>
  <c r="X1118" i="1"/>
  <c r="X1110" i="1"/>
  <c r="X1102" i="1"/>
  <c r="X1094" i="1"/>
  <c r="X1086" i="1"/>
  <c r="X1078" i="1"/>
  <c r="X1070" i="1"/>
  <c r="X1062" i="1"/>
  <c r="X1054" i="1"/>
  <c r="X1046" i="1"/>
  <c r="X1038" i="1"/>
  <c r="X1030" i="1"/>
  <c r="X1022" i="1"/>
  <c r="X1014" i="1"/>
  <c r="X1006" i="1"/>
  <c r="X998" i="1"/>
  <c r="X990" i="1"/>
  <c r="X982" i="1"/>
  <c r="X974" i="1"/>
  <c r="X966" i="1"/>
  <c r="X958" i="1"/>
  <c r="X950" i="1"/>
  <c r="X942" i="1"/>
  <c r="X934" i="1"/>
  <c r="X926" i="1"/>
  <c r="X918" i="1"/>
  <c r="X910" i="1"/>
  <c r="X902" i="1"/>
  <c r="X894" i="1"/>
  <c r="X886" i="1"/>
  <c r="X878" i="1"/>
  <c r="X870" i="1"/>
  <c r="X862" i="1"/>
  <c r="X854" i="1"/>
  <c r="X846" i="1"/>
  <c r="X838" i="1"/>
  <c r="X830" i="1"/>
  <c r="X822" i="1"/>
  <c r="X814" i="1"/>
  <c r="X806" i="1"/>
  <c r="X798" i="1"/>
  <c r="X790" i="1"/>
  <c r="X782" i="1"/>
  <c r="X774" i="1"/>
  <c r="X766" i="1"/>
  <c r="X758" i="1"/>
  <c r="X750" i="1"/>
  <c r="X742" i="1"/>
  <c r="X734" i="1"/>
  <c r="X726" i="1"/>
  <c r="X718" i="1"/>
  <c r="X710" i="1"/>
  <c r="X702" i="1"/>
  <c r="X694" i="1"/>
  <c r="X5" i="1"/>
  <c r="Y805" i="1"/>
  <c r="Z805" i="1" s="1"/>
  <c r="AE805" i="1" s="1"/>
  <c r="Y525" i="1"/>
  <c r="Y413" i="1"/>
  <c r="Y293" i="1"/>
  <c r="Y245" i="1"/>
  <c r="Y205" i="1"/>
  <c r="Y133" i="1"/>
  <c r="Y109" i="1"/>
  <c r="Y21" i="1"/>
  <c r="AA21" i="1" s="1"/>
  <c r="AF21" i="1" s="1"/>
  <c r="X686" i="1"/>
  <c r="X678" i="1"/>
  <c r="X670" i="1"/>
  <c r="X662" i="1"/>
  <c r="X654" i="1"/>
  <c r="X646" i="1"/>
  <c r="X638" i="1"/>
  <c r="X630" i="1"/>
  <c r="X622" i="1"/>
  <c r="X614" i="1"/>
  <c r="X606" i="1"/>
  <c r="X598" i="1"/>
  <c r="X590" i="1"/>
  <c r="X582" i="1"/>
  <c r="X574" i="1"/>
  <c r="X566" i="1"/>
  <c r="X558" i="1"/>
  <c r="X550" i="1"/>
  <c r="X542" i="1"/>
  <c r="X534" i="1"/>
  <c r="X526" i="1"/>
  <c r="X518" i="1"/>
  <c r="X51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AD243" i="1"/>
  <c r="AD51" i="1"/>
  <c r="AC323" i="1"/>
  <c r="AD1250" i="1"/>
  <c r="AD1210" i="1"/>
  <c r="AD1131" i="1"/>
  <c r="AD1066" i="1"/>
  <c r="AD1034" i="1"/>
  <c r="AD771" i="1"/>
  <c r="AD747" i="1"/>
  <c r="AD714" i="1"/>
  <c r="AD611" i="1"/>
  <c r="AD539" i="1"/>
  <c r="AD514" i="1"/>
  <c r="AD482" i="1"/>
  <c r="AD410" i="1"/>
  <c r="AD370" i="1"/>
  <c r="AD322" i="1"/>
  <c r="AD242" i="1"/>
  <c r="AD155" i="1"/>
  <c r="AD114" i="1"/>
  <c r="AD75" i="1"/>
  <c r="AC978" i="1"/>
  <c r="AC914" i="1"/>
  <c r="AC802" i="1"/>
  <c r="AC698" i="1"/>
  <c r="AC602" i="1"/>
  <c r="AC434" i="1"/>
  <c r="AC267" i="1"/>
  <c r="AC227" i="1"/>
  <c r="AC139" i="1"/>
  <c r="AC98" i="1"/>
  <c r="AC42" i="1"/>
  <c r="AD1211" i="1"/>
  <c r="AD1035" i="1"/>
  <c r="AD899" i="1"/>
  <c r="AD587" i="1"/>
  <c r="AD515" i="1"/>
  <c r="AD115" i="1"/>
  <c r="AD11" i="1"/>
  <c r="AD1130" i="1"/>
  <c r="AD1091" i="1"/>
  <c r="AD1058" i="1"/>
  <c r="AD834" i="1"/>
  <c r="AD770" i="1"/>
  <c r="AD746" i="1"/>
  <c r="AD675" i="1"/>
  <c r="AD643" i="1"/>
  <c r="AD578" i="1"/>
  <c r="AD538" i="1"/>
  <c r="AD474" i="1"/>
  <c r="AD402" i="1"/>
  <c r="AD363" i="1"/>
  <c r="AD315" i="1"/>
  <c r="AD275" i="1"/>
  <c r="AD74" i="1"/>
  <c r="AC1146" i="1"/>
  <c r="AC1083" i="1"/>
  <c r="AC1027" i="1"/>
  <c r="AC906" i="1"/>
  <c r="AC850" i="1"/>
  <c r="AC794" i="1"/>
  <c r="AC594" i="1"/>
  <c r="AC426" i="1"/>
  <c r="AC266" i="1"/>
  <c r="AC178" i="1"/>
  <c r="AC138" i="1"/>
  <c r="AC90" i="1"/>
  <c r="AC787" i="1"/>
  <c r="AC475" i="1"/>
  <c r="AC27" i="1"/>
  <c r="AD1194" i="1"/>
  <c r="AD1114" i="1"/>
  <c r="AD1051" i="1"/>
  <c r="AD1018" i="1"/>
  <c r="AD954" i="1"/>
  <c r="AD883" i="1"/>
  <c r="AD851" i="1"/>
  <c r="AD826" i="1"/>
  <c r="AD763" i="1"/>
  <c r="AD666" i="1"/>
  <c r="AD634" i="1"/>
  <c r="AD570" i="1"/>
  <c r="AD531" i="1"/>
  <c r="AD394" i="1"/>
  <c r="AD307" i="1"/>
  <c r="AD219" i="1"/>
  <c r="AD179" i="1"/>
  <c r="AD66" i="1"/>
  <c r="AD26" i="1"/>
  <c r="AC730" i="1"/>
  <c r="AC522" i="1"/>
  <c r="AC346" i="1"/>
  <c r="AC298" i="1"/>
  <c r="AC258" i="1"/>
  <c r="AC130" i="1"/>
  <c r="X8" i="1"/>
  <c r="AD915" i="1"/>
  <c r="AD827" i="1"/>
  <c r="AD395" i="1"/>
  <c r="AD147" i="1"/>
  <c r="AC171" i="1"/>
  <c r="AD1227" i="1"/>
  <c r="AD1147" i="1"/>
  <c r="AD979" i="1"/>
  <c r="AD946" i="1"/>
  <c r="AD907" i="1"/>
  <c r="AD882" i="1"/>
  <c r="AD731" i="1"/>
  <c r="AD595" i="1"/>
  <c r="AD562" i="1"/>
  <c r="AD466" i="1"/>
  <c r="AD387" i="1"/>
  <c r="AD259" i="1"/>
  <c r="AD19" i="1"/>
  <c r="AC1186" i="1"/>
  <c r="AC1010" i="1"/>
  <c r="AC338" i="1"/>
  <c r="AC67" i="1"/>
  <c r="AC18" i="1"/>
  <c r="Y8" i="1"/>
  <c r="AD1019" i="1"/>
  <c r="AD795" i="1"/>
  <c r="AC131" i="1"/>
  <c r="AD1075" i="1"/>
  <c r="AD755" i="1"/>
  <c r="AD691" i="1"/>
  <c r="AD627" i="1"/>
  <c r="AD458" i="1"/>
  <c r="AD211" i="1"/>
  <c r="AD59" i="1"/>
  <c r="AC819" i="1"/>
  <c r="AC619" i="1"/>
  <c r="AC507" i="1"/>
  <c r="AC4" i="1"/>
  <c r="AD436" i="1"/>
  <c r="AD1171" i="1"/>
  <c r="AD553" i="1"/>
  <c r="AD28" i="1"/>
  <c r="X1265" i="1"/>
  <c r="X1257" i="1"/>
  <c r="X1249" i="1"/>
  <c r="X1241" i="1"/>
  <c r="X1233" i="1"/>
  <c r="X1225" i="1"/>
  <c r="X1217" i="1"/>
  <c r="X1209" i="1"/>
  <c r="X1201" i="1"/>
  <c r="X1193" i="1"/>
  <c r="X1185" i="1"/>
  <c r="X1177" i="1"/>
  <c r="X1169" i="1"/>
  <c r="X1161" i="1"/>
  <c r="X1153" i="1"/>
  <c r="X1145" i="1"/>
  <c r="X1137" i="1"/>
  <c r="X1129" i="1"/>
  <c r="X1121" i="1"/>
  <c r="X1113" i="1"/>
  <c r="X1105" i="1"/>
  <c r="X1097" i="1"/>
  <c r="X1089" i="1"/>
  <c r="X1081" i="1"/>
  <c r="X1073" i="1"/>
  <c r="X1065" i="1"/>
  <c r="X1057" i="1"/>
  <c r="X1049" i="1"/>
  <c r="X1041" i="1"/>
  <c r="X1033" i="1"/>
  <c r="X1025" i="1"/>
  <c r="X1017" i="1"/>
  <c r="X1009" i="1"/>
  <c r="X1001" i="1"/>
  <c r="X993" i="1"/>
  <c r="X985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X41" i="1"/>
  <c r="X33" i="1"/>
  <c r="X25" i="1"/>
  <c r="X17" i="1"/>
  <c r="X9" i="1"/>
  <c r="AD476" i="1"/>
  <c r="AD404" i="1"/>
  <c r="AD76" i="1"/>
  <c r="AD1251" i="1"/>
  <c r="AD55" i="1"/>
  <c r="AD223" i="1"/>
  <c r="Y1262" i="1"/>
  <c r="AA1262" i="1" s="1"/>
  <c r="AF1262" i="1" s="1"/>
  <c r="Y1254" i="1"/>
  <c r="AA1254" i="1" s="1"/>
  <c r="Y1246" i="1"/>
  <c r="Y1238" i="1"/>
  <c r="Z1238" i="1" s="1"/>
  <c r="Y1230" i="1"/>
  <c r="Y1222" i="1"/>
  <c r="Z1222" i="1" s="1"/>
  <c r="Y1214" i="1"/>
  <c r="Y1206" i="1"/>
  <c r="Y1198" i="1"/>
  <c r="AA1198" i="1" s="1"/>
  <c r="Y1190" i="1"/>
  <c r="AA1190" i="1" s="1"/>
  <c r="AF1190" i="1" s="1"/>
  <c r="Y1182" i="1"/>
  <c r="Y1174" i="1"/>
  <c r="AA1174" i="1" s="1"/>
  <c r="AF1174" i="1" s="1"/>
  <c r="Y1166" i="1"/>
  <c r="AA1166" i="1" s="1"/>
  <c r="Y1158" i="1"/>
  <c r="AA1158" i="1" s="1"/>
  <c r="Y1150" i="1"/>
  <c r="Z1150" i="1" s="1"/>
  <c r="Y1142" i="1"/>
  <c r="Y1134" i="1"/>
  <c r="AA1134" i="1" s="1"/>
  <c r="AF1134" i="1" s="1"/>
  <c r="Y1126" i="1"/>
  <c r="Z1126" i="1" s="1"/>
  <c r="Y1118" i="1"/>
  <c r="AA1118" i="1" s="1"/>
  <c r="Y1110" i="1"/>
  <c r="Z1110" i="1" s="1"/>
  <c r="AE1110" i="1" s="1"/>
  <c r="Y1102" i="1"/>
  <c r="AA1102" i="1" s="1"/>
  <c r="Y1094" i="1"/>
  <c r="Z1094" i="1" s="1"/>
  <c r="AE1094" i="1" s="1"/>
  <c r="Y1086" i="1"/>
  <c r="Y1078" i="1"/>
  <c r="Y1070" i="1"/>
  <c r="Z1070" i="1" s="1"/>
  <c r="AE1070" i="1" s="1"/>
  <c r="Y1062" i="1"/>
  <c r="AA1062" i="1" s="1"/>
  <c r="Y1054" i="1"/>
  <c r="Y1046" i="1"/>
  <c r="AA1046" i="1" s="1"/>
  <c r="Y1038" i="1"/>
  <c r="AA1038" i="1" s="1"/>
  <c r="AF1038" i="1" s="1"/>
  <c r="Y1030" i="1"/>
  <c r="Z1030" i="1" s="1"/>
  <c r="Y1022" i="1"/>
  <c r="Y1014" i="1"/>
  <c r="AA1014" i="1" s="1"/>
  <c r="Y1006" i="1"/>
  <c r="AA1006" i="1" s="1"/>
  <c r="AF1006" i="1" s="1"/>
  <c r="Y998" i="1"/>
  <c r="AA998" i="1" s="1"/>
  <c r="AF998" i="1" s="1"/>
  <c r="Y990" i="1"/>
  <c r="Y982" i="1"/>
  <c r="Z982" i="1" s="1"/>
  <c r="AE982" i="1" s="1"/>
  <c r="Y974" i="1"/>
  <c r="Z974" i="1" s="1"/>
  <c r="Y966" i="1"/>
  <c r="AA966" i="1" s="1"/>
  <c r="AF966" i="1" s="1"/>
  <c r="Y958" i="1"/>
  <c r="AA958" i="1" s="1"/>
  <c r="Y950" i="1"/>
  <c r="Z950" i="1" s="1"/>
  <c r="Y942" i="1"/>
  <c r="AA942" i="1" s="1"/>
  <c r="AF942" i="1" s="1"/>
  <c r="Y934" i="1"/>
  <c r="Z934" i="1" s="1"/>
  <c r="Y926" i="1"/>
  <c r="Y918" i="1"/>
  <c r="Z918" i="1" s="1"/>
  <c r="AE918" i="1" s="1"/>
  <c r="Y910" i="1"/>
  <c r="Z910" i="1" s="1"/>
  <c r="Y902" i="1"/>
  <c r="Z902" i="1" s="1"/>
  <c r="AE902" i="1" s="1"/>
  <c r="Y894" i="1"/>
  <c r="Y886" i="1"/>
  <c r="Y878" i="1"/>
  <c r="Z878" i="1" s="1"/>
  <c r="AE878" i="1" s="1"/>
  <c r="Y870" i="1"/>
  <c r="Z870" i="1" s="1"/>
  <c r="Y862" i="1"/>
  <c r="AA862" i="1" s="1"/>
  <c r="Y854" i="1"/>
  <c r="AA854" i="1" s="1"/>
  <c r="Y846" i="1"/>
  <c r="Z846" i="1" s="1"/>
  <c r="AE846" i="1" s="1"/>
  <c r="Y838" i="1"/>
  <c r="AA838" i="1" s="1"/>
  <c r="AF838" i="1" s="1"/>
  <c r="Y830" i="1"/>
  <c r="Y822" i="1"/>
  <c r="Y814" i="1"/>
  <c r="Z814" i="1" s="1"/>
  <c r="Y806" i="1"/>
  <c r="AA806" i="1" s="1"/>
  <c r="AF806" i="1" s="1"/>
  <c r="Y798" i="1"/>
  <c r="Y790" i="1"/>
  <c r="Z790" i="1" s="1"/>
  <c r="AE790" i="1" s="1"/>
  <c r="Y782" i="1"/>
  <c r="AA782" i="1" s="1"/>
  <c r="Y774" i="1"/>
  <c r="AA774" i="1" s="1"/>
  <c r="Y766" i="1"/>
  <c r="Y758" i="1"/>
  <c r="Y750" i="1"/>
  <c r="Z750" i="1" s="1"/>
  <c r="AE750" i="1" s="1"/>
  <c r="Y742" i="1"/>
  <c r="Z742" i="1" s="1"/>
  <c r="Y734" i="1"/>
  <c r="Y726" i="1"/>
  <c r="Z726" i="1" s="1"/>
  <c r="AE726" i="1" s="1"/>
  <c r="Y718" i="1"/>
  <c r="Z718" i="1" s="1"/>
  <c r="Y710" i="1"/>
  <c r="Z710" i="1" s="1"/>
  <c r="AE710" i="1" s="1"/>
  <c r="Y702" i="1"/>
  <c r="Y694" i="1"/>
  <c r="AD503" i="1"/>
  <c r="Y686" i="1"/>
  <c r="AA686" i="1" s="1"/>
  <c r="Y678" i="1"/>
  <c r="Y670" i="1"/>
  <c r="Z670" i="1" s="1"/>
  <c r="AE670" i="1" s="1"/>
  <c r="Y662" i="1"/>
  <c r="Z662" i="1" s="1"/>
  <c r="AE662" i="1" s="1"/>
  <c r="Y654" i="1"/>
  <c r="Z654" i="1" s="1"/>
  <c r="AE654" i="1" s="1"/>
  <c r="Y646" i="1"/>
  <c r="Y638" i="1"/>
  <c r="Y630" i="1"/>
  <c r="AA630" i="1" s="1"/>
  <c r="AF630" i="1" s="1"/>
  <c r="Y622" i="1"/>
  <c r="AA622" i="1" s="1"/>
  <c r="Y614" i="1"/>
  <c r="Y606" i="1"/>
  <c r="AA606" i="1" s="1"/>
  <c r="AF606" i="1" s="1"/>
  <c r="Y598" i="1"/>
  <c r="AA598" i="1" s="1"/>
  <c r="Y590" i="1"/>
  <c r="Z590" i="1" s="1"/>
  <c r="AE590" i="1" s="1"/>
  <c r="Y582" i="1"/>
  <c r="Y574" i="1"/>
  <c r="Y566" i="1"/>
  <c r="Z566" i="1" s="1"/>
  <c r="AE566" i="1" s="1"/>
  <c r="Y558" i="1"/>
  <c r="Z558" i="1" s="1"/>
  <c r="AE558" i="1" s="1"/>
  <c r="Y550" i="1"/>
  <c r="Y542" i="1"/>
  <c r="Z542" i="1" s="1"/>
  <c r="AE542" i="1" s="1"/>
  <c r="Y534" i="1"/>
  <c r="Z534" i="1" s="1"/>
  <c r="AE534" i="1" s="1"/>
  <c r="Y526" i="1"/>
  <c r="AA526" i="1" s="1"/>
  <c r="Y518" i="1"/>
  <c r="Y510" i="1"/>
  <c r="Y502" i="1"/>
  <c r="AA502" i="1" s="1"/>
  <c r="AF502" i="1" s="1"/>
  <c r="Y494" i="1"/>
  <c r="AA494" i="1" s="1"/>
  <c r="Y486" i="1"/>
  <c r="Y478" i="1"/>
  <c r="Z478" i="1" s="1"/>
  <c r="AE478" i="1" s="1"/>
  <c r="Y470" i="1"/>
  <c r="AA470" i="1" s="1"/>
  <c r="AF470" i="1" s="1"/>
  <c r="Y462" i="1"/>
  <c r="AA462" i="1" s="1"/>
  <c r="Y454" i="1"/>
  <c r="Y446" i="1"/>
  <c r="Y438" i="1"/>
  <c r="Z438" i="1" s="1"/>
  <c r="AE438" i="1" s="1"/>
  <c r="Y430" i="1"/>
  <c r="Z430" i="1" s="1"/>
  <c r="Y422" i="1"/>
  <c r="Y414" i="1"/>
  <c r="Z414" i="1" s="1"/>
  <c r="Y406" i="1"/>
  <c r="Z406" i="1" s="1"/>
  <c r="Y398" i="1"/>
  <c r="Z398" i="1" s="1"/>
  <c r="Y390" i="1"/>
  <c r="Y382" i="1"/>
  <c r="Y374" i="1"/>
  <c r="Z374" i="1" s="1"/>
  <c r="Y366" i="1"/>
  <c r="AA366" i="1" s="1"/>
  <c r="Y358" i="1"/>
  <c r="Y350" i="1"/>
  <c r="Z350" i="1" s="1"/>
  <c r="Y342" i="1"/>
  <c r="Z342" i="1" s="1"/>
  <c r="Y334" i="1"/>
  <c r="AA334" i="1" s="1"/>
  <c r="Y326" i="1"/>
  <c r="Y318" i="1"/>
  <c r="Y310" i="1"/>
  <c r="AA310" i="1" s="1"/>
  <c r="Y302" i="1"/>
  <c r="Z302" i="1" s="1"/>
  <c r="Y294" i="1"/>
  <c r="Y286" i="1"/>
  <c r="Z286" i="1" s="1"/>
  <c r="Y278" i="1"/>
  <c r="AA278" i="1" s="1"/>
  <c r="Y270" i="1"/>
  <c r="AA270" i="1" s="1"/>
  <c r="Y262" i="1"/>
  <c r="Y254" i="1"/>
  <c r="Y246" i="1"/>
  <c r="AA246" i="1" s="1"/>
  <c r="AF246" i="1" s="1"/>
  <c r="Y238" i="1"/>
  <c r="AA238" i="1" s="1"/>
  <c r="Y230" i="1"/>
  <c r="Y222" i="1"/>
  <c r="Z222" i="1" s="1"/>
  <c r="Y214" i="1"/>
  <c r="Z214" i="1" s="1"/>
  <c r="Y206" i="1"/>
  <c r="AA206" i="1" s="1"/>
  <c r="Y198" i="1"/>
  <c r="Y190" i="1"/>
  <c r="Y182" i="1"/>
  <c r="Z182" i="1" s="1"/>
  <c r="Y174" i="1"/>
  <c r="AA174" i="1" s="1"/>
  <c r="Y166" i="1"/>
  <c r="Y158" i="1"/>
  <c r="AA158" i="1" s="1"/>
  <c r="Y150" i="1"/>
  <c r="Z150" i="1" s="1"/>
  <c r="Y142" i="1"/>
  <c r="AA142" i="1" s="1"/>
  <c r="Y134" i="1"/>
  <c r="Y126" i="1"/>
  <c r="Y118" i="1"/>
  <c r="Z118" i="1" s="1"/>
  <c r="Y110" i="1"/>
  <c r="AA110" i="1" s="1"/>
  <c r="Y102" i="1"/>
  <c r="Y94" i="1"/>
  <c r="Z94" i="1" s="1"/>
  <c r="Y86" i="1"/>
  <c r="AA86" i="1" s="1"/>
  <c r="Y78" i="1"/>
  <c r="Z78" i="1" s="1"/>
  <c r="Y70" i="1"/>
  <c r="Z70" i="1" s="1"/>
  <c r="Y62" i="1"/>
  <c r="Y54" i="1"/>
  <c r="Z54" i="1" s="1"/>
  <c r="Y46" i="1"/>
  <c r="Z46" i="1" s="1"/>
  <c r="AE46" i="1" s="1"/>
  <c r="Y38" i="1"/>
  <c r="Y30" i="1"/>
  <c r="AA30" i="1" s="1"/>
  <c r="Y22" i="1"/>
  <c r="Z22" i="1" s="1"/>
  <c r="AE22" i="1" s="1"/>
  <c r="Y14" i="1"/>
  <c r="Z14" i="1" s="1"/>
  <c r="AE14" i="1" s="1"/>
  <c r="AC38" i="1"/>
  <c r="AD1195" i="1"/>
  <c r="AD1155" i="1"/>
  <c r="AD1115" i="1"/>
  <c r="AD452" i="1"/>
  <c r="AD396" i="1"/>
  <c r="AD100" i="1"/>
  <c r="AD492" i="1"/>
  <c r="AD471" i="1"/>
  <c r="AD364" i="1"/>
  <c r="AD124" i="1"/>
  <c r="AD444" i="1"/>
  <c r="AD324" i="1"/>
  <c r="AD292" i="1"/>
  <c r="AD156" i="1"/>
  <c r="AD44" i="1"/>
  <c r="AD468" i="1"/>
  <c r="AD484" i="1"/>
  <c r="AD316" i="1"/>
  <c r="AD252" i="1"/>
  <c r="AD180" i="1"/>
  <c r="AD60" i="1"/>
  <c r="AD412" i="1"/>
  <c r="AD356" i="1"/>
  <c r="AD36" i="1"/>
  <c r="AD460" i="1"/>
  <c r="AD380" i="1"/>
  <c r="AD284" i="1"/>
  <c r="AD212" i="1"/>
  <c r="AD108" i="1"/>
  <c r="AD941" i="1"/>
  <c r="AD237" i="1"/>
  <c r="AC1163" i="1"/>
  <c r="AD813" i="1"/>
  <c r="AD669" i="1"/>
  <c r="AC981" i="1"/>
  <c r="AD21" i="1"/>
  <c r="AD285" i="1"/>
  <c r="AD157" i="1"/>
  <c r="AC701" i="1"/>
  <c r="AD717" i="1"/>
  <c r="AC501" i="1"/>
  <c r="AD181" i="1"/>
  <c r="AD1141" i="1"/>
  <c r="AD741" i="1"/>
  <c r="AD333" i="1"/>
  <c r="AC837" i="1"/>
  <c r="AD1213" i="1"/>
  <c r="AD1037" i="1"/>
  <c r="AD1013" i="1"/>
  <c r="AD965" i="1"/>
  <c r="AD613" i="1"/>
  <c r="AD381" i="1"/>
  <c r="AD205" i="1"/>
  <c r="AD125" i="1"/>
  <c r="AD61" i="1"/>
  <c r="AC533" i="1"/>
  <c r="AC453" i="1"/>
  <c r="AC413" i="1"/>
  <c r="AC365" i="1"/>
  <c r="AC109" i="1"/>
  <c r="AC7" i="1"/>
  <c r="AD1189" i="1"/>
  <c r="AD1157" i="1"/>
  <c r="AD1085" i="1"/>
  <c r="AD853" i="1"/>
  <c r="AD757" i="1"/>
  <c r="AD685" i="1"/>
  <c r="AD637" i="1"/>
  <c r="AD557" i="1"/>
  <c r="AD509" i="1"/>
  <c r="AD421" i="1"/>
  <c r="AD397" i="1"/>
  <c r="AD253" i="1"/>
  <c r="AD101" i="1"/>
  <c r="AC1205" i="1"/>
  <c r="AC1061" i="1"/>
  <c r="AC653" i="1"/>
  <c r="AC565" i="1"/>
  <c r="AC221" i="1"/>
  <c r="AC29" i="1"/>
  <c r="Y106" i="1"/>
  <c r="Y1232" i="1"/>
  <c r="AA1232" i="1" s="1"/>
  <c r="Y1096" i="1"/>
  <c r="AA1096" i="1" s="1"/>
  <c r="Y1072" i="1"/>
  <c r="Z1072" i="1" s="1"/>
  <c r="AE1072" i="1" s="1"/>
  <c r="Y968" i="1"/>
  <c r="AA968" i="1" s="1"/>
  <c r="Y704" i="1"/>
  <c r="AA704" i="1" s="1"/>
  <c r="AD1245" i="1"/>
  <c r="AD1133" i="1"/>
  <c r="AD1053" i="1"/>
  <c r="AD1005" i="1"/>
  <c r="AD877" i="1"/>
  <c r="AD781" i="1"/>
  <c r="AD709" i="1"/>
  <c r="AD301" i="1"/>
  <c r="AD277" i="1"/>
  <c r="AD197" i="1"/>
  <c r="AD37" i="1"/>
  <c r="AC1101" i="1"/>
  <c r="AC773" i="1"/>
  <c r="AC525" i="1"/>
  <c r="AC357" i="1"/>
  <c r="AD957" i="1"/>
  <c r="AD581" i="1"/>
  <c r="AD173" i="1"/>
  <c r="AD117" i="1"/>
  <c r="AC861" i="1"/>
  <c r="AC477" i="1"/>
  <c r="AC213" i="1"/>
  <c r="AD1021" i="1"/>
  <c r="AD869" i="1"/>
  <c r="AD797" i="1"/>
  <c r="AD677" i="1"/>
  <c r="AD629" i="1"/>
  <c r="AD373" i="1"/>
  <c r="AD349" i="1"/>
  <c r="AD317" i="1"/>
  <c r="AD245" i="1"/>
  <c r="AC1237" i="1"/>
  <c r="AC893" i="1"/>
  <c r="AC429" i="1"/>
  <c r="AC389" i="1"/>
  <c r="AC309" i="1"/>
  <c r="AD1173" i="1"/>
  <c r="AD1045" i="1"/>
  <c r="AD725" i="1"/>
  <c r="AD189" i="1"/>
  <c r="AD141" i="1"/>
  <c r="AD53" i="1"/>
  <c r="AC85" i="1"/>
  <c r="AD1197" i="1"/>
  <c r="AD821" i="1"/>
  <c r="AD597" i="1"/>
  <c r="AD269" i="1"/>
  <c r="AD69" i="1"/>
  <c r="AC165" i="1"/>
  <c r="AC45" i="1"/>
  <c r="AD1253" i="1"/>
  <c r="AD1117" i="1"/>
  <c r="AD997" i="1"/>
  <c r="AD909" i="1"/>
  <c r="AD693" i="1"/>
  <c r="AD573" i="1"/>
  <c r="AD541" i="1"/>
  <c r="AD405" i="1"/>
  <c r="AC885" i="1"/>
  <c r="AD1230" i="1"/>
  <c r="AC177" i="1"/>
  <c r="AC641" i="1"/>
  <c r="AD641" i="1"/>
  <c r="AC505" i="1"/>
  <c r="AD505" i="1"/>
  <c r="AC473" i="1"/>
  <c r="AD473" i="1"/>
  <c r="AC441" i="1"/>
  <c r="AD441" i="1"/>
  <c r="AC225" i="1"/>
  <c r="AD225" i="1"/>
  <c r="AC185" i="1"/>
  <c r="AD185" i="1"/>
  <c r="AC760" i="1"/>
  <c r="AD760" i="1"/>
  <c r="AC656" i="1"/>
  <c r="AD656" i="1"/>
  <c r="AD256" i="1"/>
  <c r="AC256" i="1"/>
  <c r="AC248" i="1"/>
  <c r="AD248" i="1"/>
  <c r="AC120" i="1"/>
  <c r="AD120" i="1"/>
  <c r="AD793" i="1"/>
  <c r="AD791" i="1"/>
  <c r="AC791" i="1"/>
  <c r="AC1254" i="1"/>
  <c r="AD1254" i="1"/>
  <c r="AC1238" i="1"/>
  <c r="AD1238" i="1"/>
  <c r="AC1222" i="1"/>
  <c r="AD1222" i="1"/>
  <c r="AC1214" i="1"/>
  <c r="AD1214" i="1"/>
  <c r="AC1198" i="1"/>
  <c r="AD1198" i="1"/>
  <c r="AC1182" i="1"/>
  <c r="AD1182" i="1"/>
  <c r="AC1166" i="1"/>
  <c r="AD1166" i="1"/>
  <c r="AC1158" i="1"/>
  <c r="AD1158" i="1"/>
  <c r="AC1142" i="1"/>
  <c r="AD1142" i="1"/>
  <c r="AC1126" i="1"/>
  <c r="AD1126" i="1"/>
  <c r="AC1118" i="1"/>
  <c r="AD1118" i="1"/>
  <c r="AC1102" i="1"/>
  <c r="AD1102" i="1"/>
  <c r="AC1086" i="1"/>
  <c r="AD1086" i="1"/>
  <c r="AC1062" i="1"/>
  <c r="AD1062" i="1"/>
  <c r="AC1046" i="1"/>
  <c r="AD1046" i="1"/>
  <c r="AC1030" i="1"/>
  <c r="AD1030" i="1"/>
  <c r="AC1022" i="1"/>
  <c r="AD1022" i="1"/>
  <c r="AC1006" i="1"/>
  <c r="AD1006" i="1"/>
  <c r="AC990" i="1"/>
  <c r="AD990" i="1"/>
  <c r="AC974" i="1"/>
  <c r="AD974" i="1"/>
  <c r="AC950" i="1"/>
  <c r="AE950" i="1" s="1"/>
  <c r="AD950" i="1"/>
  <c r="AC934" i="1"/>
  <c r="AD934" i="1"/>
  <c r="AC926" i="1"/>
  <c r="AD926" i="1"/>
  <c r="AC910" i="1"/>
  <c r="AD910" i="1"/>
  <c r="AC886" i="1"/>
  <c r="AD886" i="1"/>
  <c r="AC870" i="1"/>
  <c r="AD870" i="1"/>
  <c r="AC854" i="1"/>
  <c r="AD854" i="1"/>
  <c r="AC830" i="1"/>
  <c r="AD830" i="1"/>
  <c r="AC814" i="1"/>
  <c r="AD814" i="1"/>
  <c r="AC798" i="1"/>
  <c r="AD798" i="1"/>
  <c r="AC782" i="1"/>
  <c r="AD782" i="1"/>
  <c r="AC774" i="1"/>
  <c r="AD774" i="1"/>
  <c r="AC758" i="1"/>
  <c r="AD758" i="1"/>
  <c r="AC742" i="1"/>
  <c r="AD742" i="1"/>
  <c r="AC718" i="1"/>
  <c r="AD718" i="1"/>
  <c r="AC702" i="1"/>
  <c r="AD702" i="1"/>
  <c r="X977" i="1"/>
  <c r="X969" i="1"/>
  <c r="X961" i="1"/>
  <c r="X953" i="1"/>
  <c r="X945" i="1"/>
  <c r="X937" i="1"/>
  <c r="X929" i="1"/>
  <c r="X921" i="1"/>
  <c r="X913" i="1"/>
  <c r="X905" i="1"/>
  <c r="X897" i="1"/>
  <c r="X889" i="1"/>
  <c r="X881" i="1"/>
  <c r="X873" i="1"/>
  <c r="X865" i="1"/>
  <c r="X857" i="1"/>
  <c r="X849" i="1"/>
  <c r="X841" i="1"/>
  <c r="X833" i="1"/>
  <c r="X825" i="1"/>
  <c r="X817" i="1"/>
  <c r="X809" i="1"/>
  <c r="X801" i="1"/>
  <c r="X793" i="1"/>
  <c r="X785" i="1"/>
  <c r="X777" i="1"/>
  <c r="X769" i="1"/>
  <c r="X761" i="1"/>
  <c r="X753" i="1"/>
  <c r="X745" i="1"/>
  <c r="X737" i="1"/>
  <c r="X729" i="1"/>
  <c r="X721" i="1"/>
  <c r="X713" i="1"/>
  <c r="X705" i="1"/>
  <c r="X697" i="1"/>
  <c r="X689" i="1"/>
  <c r="X681" i="1"/>
  <c r="X673" i="1"/>
  <c r="X665" i="1"/>
  <c r="X657" i="1"/>
  <c r="X649" i="1"/>
  <c r="X641" i="1"/>
  <c r="X633" i="1"/>
  <c r="X625" i="1"/>
  <c r="X617" i="1"/>
  <c r="X609" i="1"/>
  <c r="X601" i="1"/>
  <c r="X593" i="1"/>
  <c r="X585" i="1"/>
  <c r="X577" i="1"/>
  <c r="X569" i="1"/>
  <c r="X561" i="1"/>
  <c r="X553" i="1"/>
  <c r="X545" i="1"/>
  <c r="X537" i="1"/>
  <c r="X529" i="1"/>
  <c r="X521" i="1"/>
  <c r="X513" i="1"/>
  <c r="X505" i="1"/>
  <c r="X497" i="1"/>
  <c r="X489" i="1"/>
  <c r="X481" i="1"/>
  <c r="X473" i="1"/>
  <c r="X465" i="1"/>
  <c r="X457" i="1"/>
  <c r="X449" i="1"/>
  <c r="X441" i="1"/>
  <c r="X433" i="1"/>
  <c r="X425" i="1"/>
  <c r="X417" i="1"/>
  <c r="X409" i="1"/>
  <c r="X401" i="1"/>
  <c r="X393" i="1"/>
  <c r="X385" i="1"/>
  <c r="X377" i="1"/>
  <c r="X369" i="1"/>
  <c r="X361" i="1"/>
  <c r="X353" i="1"/>
  <c r="X345" i="1"/>
  <c r="X337" i="1"/>
  <c r="X329" i="1"/>
  <c r="X321" i="1"/>
  <c r="X313" i="1"/>
  <c r="X305" i="1"/>
  <c r="X816" i="1"/>
  <c r="X808" i="1"/>
  <c r="X488" i="1"/>
  <c r="Y448" i="1"/>
  <c r="Z448" i="1" s="1"/>
  <c r="AE448" i="1" s="1"/>
  <c r="Y392" i="1"/>
  <c r="AA392" i="1" s="1"/>
  <c r="Y384" i="1"/>
  <c r="AA384" i="1" s="1"/>
  <c r="X360" i="1"/>
  <c r="Y336" i="1"/>
  <c r="AA336" i="1" s="1"/>
  <c r="Y328" i="1"/>
  <c r="AA328" i="1" s="1"/>
  <c r="X304" i="1"/>
  <c r="Y192" i="1"/>
  <c r="AA192" i="1" s="1"/>
  <c r="X176" i="1"/>
  <c r="Y136" i="1"/>
  <c r="Z136" i="1" s="1"/>
  <c r="X112" i="1"/>
  <c r="Y80" i="1"/>
  <c r="Z80" i="1" s="1"/>
  <c r="Y72" i="1"/>
  <c r="X2" i="1"/>
  <c r="AD1259" i="1"/>
  <c r="AD1187" i="1"/>
  <c r="AD1107" i="1"/>
  <c r="AD1067" i="1"/>
  <c r="AD875" i="1"/>
  <c r="AD622" i="1"/>
  <c r="AD603" i="1"/>
  <c r="AD566" i="1"/>
  <c r="AD550" i="1"/>
  <c r="AD510" i="1"/>
  <c r="AD478" i="1"/>
  <c r="AD446" i="1"/>
  <c r="AD46" i="1"/>
  <c r="AD22" i="1"/>
  <c r="AC355" i="1"/>
  <c r="AC99" i="1"/>
  <c r="AC35" i="1"/>
  <c r="AD1243" i="1"/>
  <c r="AD1203" i="1"/>
  <c r="AD1219" i="1"/>
  <c r="AD1011" i="1"/>
  <c r="AD995" i="1"/>
  <c r="AD955" i="1"/>
  <c r="AD891" i="1"/>
  <c r="AD835" i="1"/>
  <c r="AD723" i="1"/>
  <c r="AD686" i="1"/>
  <c r="AD670" i="1"/>
  <c r="AD654" i="1"/>
  <c r="AD638" i="1"/>
  <c r="AD582" i="1"/>
  <c r="AD563" i="1"/>
  <c r="AD547" i="1"/>
  <c r="AD495" i="1"/>
  <c r="AD463" i="1"/>
  <c r="AD431" i="1"/>
  <c r="AD347" i="1"/>
  <c r="AD299" i="1"/>
  <c r="AC923" i="1"/>
  <c r="AC187" i="1"/>
  <c r="AC123" i="1"/>
  <c r="AD598" i="1"/>
  <c r="AD494" i="1"/>
  <c r="AD526" i="1"/>
  <c r="AD462" i="1"/>
  <c r="AD1235" i="1"/>
  <c r="AD1139" i="1"/>
  <c r="AD1059" i="1"/>
  <c r="AD699" i="1"/>
  <c r="AD683" i="1"/>
  <c r="AD667" i="1"/>
  <c r="AF667" i="1" s="1"/>
  <c r="AD651" i="1"/>
  <c r="AD614" i="1"/>
  <c r="AD579" i="1"/>
  <c r="AD558" i="1"/>
  <c r="AD542" i="1"/>
  <c r="AD423" i="1"/>
  <c r="AD403" i="1"/>
  <c r="AD339" i="1"/>
  <c r="AD91" i="1"/>
  <c r="AC1261" i="1"/>
  <c r="AC1181" i="1"/>
  <c r="AC483" i="1"/>
  <c r="AC411" i="1"/>
  <c r="AC371" i="1"/>
  <c r="AC182" i="1"/>
  <c r="AD1065" i="1"/>
  <c r="AD969" i="1"/>
  <c r="AD881" i="1"/>
  <c r="AD376" i="1"/>
  <c r="AD57" i="1"/>
  <c r="AC289" i="1"/>
  <c r="Y938" i="1"/>
  <c r="Z938" i="1" s="1"/>
  <c r="AE938" i="1" s="1"/>
  <c r="AD1161" i="1"/>
  <c r="AD1145" i="1"/>
  <c r="AD1081" i="1"/>
  <c r="AD929" i="1"/>
  <c r="AD865" i="1"/>
  <c r="AD849" i="1"/>
  <c r="AD833" i="1"/>
  <c r="AD801" i="1"/>
  <c r="AD665" i="1"/>
  <c r="AD593" i="1"/>
  <c r="AD577" i="1"/>
  <c r="AD561" i="1"/>
  <c r="AD480" i="1"/>
  <c r="AD448" i="1"/>
  <c r="AD169" i="1"/>
  <c r="AD153" i="1"/>
  <c r="AD63" i="1"/>
  <c r="AC815" i="1"/>
  <c r="AD1216" i="1"/>
  <c r="AD609" i="1"/>
  <c r="AD321" i="1"/>
  <c r="AD897" i="1"/>
  <c r="AD481" i="1"/>
  <c r="AD137" i="1"/>
  <c r="AD1257" i="1"/>
  <c r="AD1177" i="1"/>
  <c r="AD1129" i="1"/>
  <c r="AD1113" i="1"/>
  <c r="AD1025" i="1"/>
  <c r="AD817" i="1"/>
  <c r="AD785" i="1"/>
  <c r="AD769" i="1"/>
  <c r="AD737" i="1"/>
  <c r="AD633" i="1"/>
  <c r="AD544" i="1"/>
  <c r="AD513" i="1"/>
  <c r="AD489" i="1"/>
  <c r="AD479" i="1"/>
  <c r="AD457" i="1"/>
  <c r="AD447" i="1"/>
  <c r="AD353" i="1"/>
  <c r="AD257" i="1"/>
  <c r="AD217" i="1"/>
  <c r="AD167" i="1"/>
  <c r="AD81" i="1"/>
  <c r="AC1207" i="1"/>
  <c r="AC745" i="1"/>
  <c r="AC128" i="1"/>
  <c r="AD985" i="1"/>
  <c r="AD393" i="1"/>
  <c r="AD305" i="1"/>
  <c r="AD984" i="1"/>
  <c r="AD337" i="1"/>
  <c r="AD1241" i="1"/>
  <c r="AD1225" i="1"/>
  <c r="AD945" i="1"/>
  <c r="AD784" i="1"/>
  <c r="AD753" i="1"/>
  <c r="AD736" i="1"/>
  <c r="AD721" i="1"/>
  <c r="AD705" i="1"/>
  <c r="AD632" i="1"/>
  <c r="AD543" i="1"/>
  <c r="AD529" i="1"/>
  <c r="AD488" i="1"/>
  <c r="AD456" i="1"/>
  <c r="AD297" i="1"/>
  <c r="AD129" i="1"/>
  <c r="AD113" i="1"/>
  <c r="AD97" i="1"/>
  <c r="AC497" i="1"/>
  <c r="AC183" i="1"/>
  <c r="AD1001" i="1"/>
  <c r="AD377" i="1"/>
  <c r="AD1240" i="1"/>
  <c r="AD673" i="1"/>
  <c r="AD601" i="1"/>
  <c r="AD487" i="1"/>
  <c r="AD465" i="1"/>
  <c r="AD455" i="1"/>
  <c r="AD433" i="1"/>
  <c r="AD417" i="1"/>
  <c r="AD329" i="1"/>
  <c r="AD313" i="1"/>
  <c r="AD176" i="1"/>
  <c r="AD161" i="1"/>
  <c r="AD145" i="1"/>
  <c r="AD1185" i="1"/>
  <c r="AD697" i="1"/>
  <c r="AD361" i="1"/>
  <c r="AD608" i="1"/>
  <c r="AD449" i="1"/>
  <c r="AD201" i="1"/>
  <c r="AD993" i="1"/>
  <c r="AD960" i="1"/>
  <c r="AD857" i="1"/>
  <c r="AD1121" i="1"/>
  <c r="AD1089" i="1"/>
  <c r="AD921" i="1"/>
  <c r="AD825" i="1"/>
  <c r="AD657" i="1"/>
  <c r="AD569" i="1"/>
  <c r="AD496" i="1"/>
  <c r="AD464" i="1"/>
  <c r="AD432" i="1"/>
  <c r="AD273" i="1"/>
  <c r="AD175" i="1"/>
  <c r="AC1029" i="1"/>
  <c r="AC947" i="1"/>
  <c r="AC873" i="1"/>
  <c r="AC617" i="1"/>
  <c r="AC459" i="1"/>
  <c r="AC1125" i="1"/>
  <c r="AC1093" i="1"/>
  <c r="AC917" i="1"/>
  <c r="AC829" i="1"/>
  <c r="AC1123" i="1"/>
  <c r="AD1123" i="1"/>
  <c r="AC963" i="1"/>
  <c r="AD963" i="1"/>
  <c r="AC939" i="1"/>
  <c r="AD939" i="1"/>
  <c r="AC803" i="1"/>
  <c r="AD803" i="1"/>
  <c r="AC779" i="1"/>
  <c r="AD779" i="1"/>
  <c r="AC739" i="1"/>
  <c r="AD739" i="1"/>
  <c r="AC715" i="1"/>
  <c r="AD715" i="1"/>
  <c r="AC635" i="1"/>
  <c r="AD635" i="1"/>
  <c r="AC523" i="1"/>
  <c r="AD523" i="1"/>
  <c r="AC499" i="1"/>
  <c r="AD499" i="1"/>
  <c r="AC491" i="1"/>
  <c r="AD491" i="1"/>
  <c r="AC451" i="1"/>
  <c r="AD451" i="1"/>
  <c r="AC443" i="1"/>
  <c r="AD443" i="1"/>
  <c r="AD427" i="1"/>
  <c r="AC427" i="1"/>
  <c r="AC283" i="1"/>
  <c r="AD283" i="1"/>
  <c r="AC251" i="1"/>
  <c r="AD251" i="1"/>
  <c r="AC203" i="1"/>
  <c r="AD203" i="1"/>
  <c r="AC163" i="1"/>
  <c r="AD163" i="1"/>
  <c r="AC43" i="1"/>
  <c r="AD43" i="1"/>
  <c r="AC1217" i="1"/>
  <c r="AD1217" i="1"/>
  <c r="AC1097" i="1"/>
  <c r="AD1097" i="1"/>
  <c r="AC1057" i="1"/>
  <c r="AD1057" i="1"/>
  <c r="AC1017" i="1"/>
  <c r="AD1017" i="1"/>
  <c r="AC953" i="1"/>
  <c r="AD953" i="1"/>
  <c r="AC913" i="1"/>
  <c r="AD913" i="1"/>
  <c r="AC729" i="1"/>
  <c r="AD729" i="1"/>
  <c r="AC689" i="1"/>
  <c r="AD689" i="1"/>
  <c r="AC625" i="1"/>
  <c r="AD625" i="1"/>
  <c r="AC521" i="1"/>
  <c r="AD521" i="1"/>
  <c r="AC425" i="1"/>
  <c r="AE425" i="1" s="1"/>
  <c r="AD425" i="1"/>
  <c r="AC401" i="1"/>
  <c r="AD401" i="1"/>
  <c r="AC369" i="1"/>
  <c r="AD369" i="1"/>
  <c r="AC281" i="1"/>
  <c r="AD281" i="1"/>
  <c r="AC249" i="1"/>
  <c r="AD249" i="1"/>
  <c r="AC233" i="1"/>
  <c r="AD233" i="1"/>
  <c r="AC209" i="1"/>
  <c r="AD209" i="1"/>
  <c r="AC193" i="1"/>
  <c r="AD193" i="1"/>
  <c r="AC121" i="1"/>
  <c r="AD121" i="1"/>
  <c r="AC65" i="1"/>
  <c r="AD65" i="1"/>
  <c r="AC49" i="1"/>
  <c r="AD49" i="1"/>
  <c r="X128" i="1"/>
  <c r="Y128" i="1"/>
  <c r="Z128" i="1" s="1"/>
  <c r="AD1153" i="1"/>
  <c r="AD949" i="1"/>
  <c r="AD933" i="1"/>
  <c r="AD805" i="1"/>
  <c r="AD621" i="1"/>
  <c r="AD229" i="1"/>
  <c r="AC261" i="1"/>
  <c r="AD1249" i="1"/>
  <c r="AD1221" i="1"/>
  <c r="AD1209" i="1"/>
  <c r="AD1193" i="1"/>
  <c r="AD1179" i="1"/>
  <c r="AD1165" i="1"/>
  <c r="AD1109" i="1"/>
  <c r="AD1049" i="1"/>
  <c r="AD1033" i="1"/>
  <c r="AD987" i="1"/>
  <c r="AD961" i="1"/>
  <c r="AD931" i="1"/>
  <c r="AD901" i="1"/>
  <c r="AD889" i="1"/>
  <c r="AD859" i="1"/>
  <c r="AD789" i="1"/>
  <c r="AD761" i="1"/>
  <c r="AD749" i="1"/>
  <c r="AC1077" i="1"/>
  <c r="AC661" i="1"/>
  <c r="AC571" i="1"/>
  <c r="AC517" i="1"/>
  <c r="AC493" i="1"/>
  <c r="AC467" i="1"/>
  <c r="AC435" i="1"/>
  <c r="AC13" i="1"/>
  <c r="AD1149" i="1"/>
  <c r="AD973" i="1"/>
  <c r="AD733" i="1"/>
  <c r="AD645" i="1"/>
  <c r="AD605" i="1"/>
  <c r="AC1043" i="1"/>
  <c r="AC989" i="1"/>
  <c r="AC149" i="1"/>
  <c r="AC93" i="1"/>
  <c r="AC1229" i="1"/>
  <c r="AD1229" i="1"/>
  <c r="AC1069" i="1"/>
  <c r="AD1069" i="1"/>
  <c r="AC925" i="1"/>
  <c r="AD925" i="1"/>
  <c r="AC845" i="1"/>
  <c r="AD845" i="1"/>
  <c r="AC765" i="1"/>
  <c r="AD765" i="1"/>
  <c r="AD589" i="1"/>
  <c r="AC589" i="1"/>
  <c r="AD549" i="1"/>
  <c r="AC549" i="1"/>
  <c r="AC485" i="1"/>
  <c r="AD485" i="1"/>
  <c r="AD469" i="1"/>
  <c r="AC469" i="1"/>
  <c r="AD461" i="1"/>
  <c r="AC461" i="1"/>
  <c r="AC445" i="1"/>
  <c r="AD445" i="1"/>
  <c r="AD437" i="1"/>
  <c r="AC437" i="1"/>
  <c r="AC341" i="1"/>
  <c r="AD341" i="1"/>
  <c r="AD325" i="1"/>
  <c r="AC325" i="1"/>
  <c r="AC293" i="1"/>
  <c r="AD293" i="1"/>
  <c r="AC133" i="1"/>
  <c r="AD133" i="1"/>
  <c r="AC77" i="1"/>
  <c r="AD77" i="1"/>
  <c r="X1264" i="1"/>
  <c r="X1256" i="1"/>
  <c r="X1248" i="1"/>
  <c r="X1240" i="1"/>
  <c r="X1232" i="1"/>
  <c r="X1224" i="1"/>
  <c r="X1216" i="1"/>
  <c r="X1208" i="1"/>
  <c r="X1200" i="1"/>
  <c r="X1192" i="1"/>
  <c r="Y1264" i="1"/>
  <c r="Y1256" i="1"/>
  <c r="Y1248" i="1"/>
  <c r="Y1240" i="1"/>
  <c r="Y1224" i="1"/>
  <c r="Y1216" i="1"/>
  <c r="Y1208" i="1"/>
  <c r="Y1200" i="1"/>
  <c r="AA1200" i="1" s="1"/>
  <c r="Y1192" i="1"/>
  <c r="Y1184" i="1"/>
  <c r="Y1176" i="1"/>
  <c r="Y1168" i="1"/>
  <c r="Y1160" i="1"/>
  <c r="Y1152" i="1"/>
  <c r="Y1144" i="1"/>
  <c r="Y1136" i="1"/>
  <c r="Y1128" i="1"/>
  <c r="Y1120" i="1"/>
  <c r="Y1112" i="1"/>
  <c r="X1184" i="1"/>
  <c r="X1176" i="1"/>
  <c r="X1168" i="1"/>
  <c r="X1160" i="1"/>
  <c r="X1152" i="1"/>
  <c r="X1144" i="1"/>
  <c r="X1136" i="1"/>
  <c r="X1128" i="1"/>
  <c r="X1120" i="1"/>
  <c r="X1112" i="1"/>
  <c r="X1104" i="1"/>
  <c r="X1096" i="1"/>
  <c r="X1088" i="1"/>
  <c r="X1080" i="1"/>
  <c r="X1072" i="1"/>
  <c r="X1064" i="1"/>
  <c r="X1056" i="1"/>
  <c r="X1048" i="1"/>
  <c r="X1040" i="1"/>
  <c r="X1032" i="1"/>
  <c r="X1024" i="1"/>
  <c r="X1016" i="1"/>
  <c r="X1008" i="1"/>
  <c r="X1000" i="1"/>
  <c r="X992" i="1"/>
  <c r="X984" i="1"/>
  <c r="X976" i="1"/>
  <c r="X968" i="1"/>
  <c r="X960" i="1"/>
  <c r="X952" i="1"/>
  <c r="X944" i="1"/>
  <c r="X936" i="1"/>
  <c r="X928" i="1"/>
  <c r="X920" i="1"/>
  <c r="X912" i="1"/>
  <c r="X904" i="1"/>
  <c r="X896" i="1"/>
  <c r="X888" i="1"/>
  <c r="X880" i="1"/>
  <c r="X872" i="1"/>
  <c r="X864" i="1"/>
  <c r="X856" i="1"/>
  <c r="X848" i="1"/>
  <c r="X840" i="1"/>
  <c r="X832" i="1"/>
  <c r="X824" i="1"/>
  <c r="X800" i="1"/>
  <c r="X792" i="1"/>
  <c r="X784" i="1"/>
  <c r="X776" i="1"/>
  <c r="X768" i="1"/>
  <c r="X760" i="1"/>
  <c r="X752" i="1"/>
  <c r="X744" i="1"/>
  <c r="X736" i="1"/>
  <c r="X728" i="1"/>
  <c r="X720" i="1"/>
  <c r="X712" i="1"/>
  <c r="X704" i="1"/>
  <c r="X696" i="1"/>
  <c r="X688" i="1"/>
  <c r="X680" i="1"/>
  <c r="X672" i="1"/>
  <c r="X664" i="1"/>
  <c r="X656" i="1"/>
  <c r="X648" i="1"/>
  <c r="X640" i="1"/>
  <c r="X632" i="1"/>
  <c r="X624" i="1"/>
  <c r="X616" i="1"/>
  <c r="X608" i="1"/>
  <c r="X600" i="1"/>
  <c r="X592" i="1"/>
  <c r="X584" i="1"/>
  <c r="X576" i="1"/>
  <c r="X568" i="1"/>
  <c r="X560" i="1"/>
  <c r="X552" i="1"/>
  <c r="X544" i="1"/>
  <c r="X536" i="1"/>
  <c r="X528" i="1"/>
  <c r="X520" i="1"/>
  <c r="X512" i="1"/>
  <c r="X504" i="1"/>
  <c r="X496" i="1"/>
  <c r="Y1104" i="1"/>
  <c r="Y1088" i="1"/>
  <c r="Y1080" i="1"/>
  <c r="Y1064" i="1"/>
  <c r="Y1056" i="1"/>
  <c r="Y1048" i="1"/>
  <c r="Y1040" i="1"/>
  <c r="Y1032" i="1"/>
  <c r="Y1024" i="1"/>
  <c r="Y1016" i="1"/>
  <c r="Y1008" i="1"/>
  <c r="Y1000" i="1"/>
  <c r="Y992" i="1"/>
  <c r="Y984" i="1"/>
  <c r="Y976" i="1"/>
  <c r="Y960" i="1"/>
  <c r="Y952" i="1"/>
  <c r="Y944" i="1"/>
  <c r="Y936" i="1"/>
  <c r="Y928" i="1"/>
  <c r="Y920" i="1"/>
  <c r="Y912" i="1"/>
  <c r="Y904" i="1"/>
  <c r="AA904" i="1" s="1"/>
  <c r="Y896" i="1"/>
  <c r="AA896" i="1" s="1"/>
  <c r="Y888" i="1"/>
  <c r="Y880" i="1"/>
  <c r="Y872" i="1"/>
  <c r="Y864" i="1"/>
  <c r="Y856" i="1"/>
  <c r="Y848" i="1"/>
  <c r="Y840" i="1"/>
  <c r="AA840" i="1" s="1"/>
  <c r="Y832" i="1"/>
  <c r="Y824" i="1"/>
  <c r="Y816" i="1"/>
  <c r="Y808" i="1"/>
  <c r="Y800" i="1"/>
  <c r="Y792" i="1"/>
  <c r="Y784" i="1"/>
  <c r="Y776" i="1"/>
  <c r="Y768" i="1"/>
  <c r="X480" i="1"/>
  <c r="X472" i="1"/>
  <c r="X464" i="1"/>
  <c r="X456" i="1"/>
  <c r="X448" i="1"/>
  <c r="X440" i="1"/>
  <c r="X432" i="1"/>
  <c r="X424" i="1"/>
  <c r="X416" i="1"/>
  <c r="X408" i="1"/>
  <c r="X400" i="1"/>
  <c r="X392" i="1"/>
  <c r="X384" i="1"/>
  <c r="X376" i="1"/>
  <c r="X368" i="1"/>
  <c r="X352" i="1"/>
  <c r="X344" i="1"/>
  <c r="X336" i="1"/>
  <c r="X328" i="1"/>
  <c r="X320" i="1"/>
  <c r="X312" i="1"/>
  <c r="X296" i="1"/>
  <c r="X288" i="1"/>
  <c r="X280" i="1"/>
  <c r="X272" i="1"/>
  <c r="X264" i="1"/>
  <c r="X256" i="1"/>
  <c r="X248" i="1"/>
  <c r="X240" i="1"/>
  <c r="X232" i="1"/>
  <c r="X224" i="1"/>
  <c r="X216" i="1"/>
  <c r="X208" i="1"/>
  <c r="X200" i="1"/>
  <c r="X192" i="1"/>
  <c r="X184" i="1"/>
  <c r="X168" i="1"/>
  <c r="X160" i="1"/>
  <c r="X152" i="1"/>
  <c r="X144" i="1"/>
  <c r="X136" i="1"/>
  <c r="X120" i="1"/>
  <c r="X104" i="1"/>
  <c r="X96" i="1"/>
  <c r="X88" i="1"/>
  <c r="X80" i="1"/>
  <c r="X72" i="1"/>
  <c r="X64" i="1"/>
  <c r="X56" i="1"/>
  <c r="X48" i="1"/>
  <c r="X40" i="1"/>
  <c r="X32" i="1"/>
  <c r="X24" i="1"/>
  <c r="X16" i="1"/>
  <c r="Y760" i="1"/>
  <c r="Y752" i="1"/>
  <c r="Y744" i="1"/>
  <c r="Y736" i="1"/>
  <c r="Y728" i="1"/>
  <c r="Y720" i="1"/>
  <c r="Y712" i="1"/>
  <c r="Y696" i="1"/>
  <c r="Y688" i="1"/>
  <c r="Y680" i="1"/>
  <c r="Y672" i="1"/>
  <c r="Y664" i="1"/>
  <c r="Y656" i="1"/>
  <c r="Y648" i="1"/>
  <c r="Z648" i="1" s="1"/>
  <c r="Y640" i="1"/>
  <c r="AA640" i="1" s="1"/>
  <c r="Y632" i="1"/>
  <c r="Y624" i="1"/>
  <c r="Y616" i="1"/>
  <c r="Y608" i="1"/>
  <c r="Y600" i="1"/>
  <c r="Y592" i="1"/>
  <c r="AA592" i="1" s="1"/>
  <c r="Y584" i="1"/>
  <c r="Z584" i="1" s="1"/>
  <c r="Y576" i="1"/>
  <c r="Y568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6" i="1"/>
  <c r="Y440" i="1"/>
  <c r="Y432" i="1"/>
  <c r="Y424" i="1"/>
  <c r="Y416" i="1"/>
  <c r="Y408" i="1"/>
  <c r="Y400" i="1"/>
  <c r="Y376" i="1"/>
  <c r="Y368" i="1"/>
  <c r="Y360" i="1"/>
  <c r="Y352" i="1"/>
  <c r="Y344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84" i="1"/>
  <c r="Y176" i="1"/>
  <c r="Y168" i="1"/>
  <c r="Y160" i="1"/>
  <c r="Y152" i="1"/>
  <c r="Y144" i="1"/>
  <c r="Y120" i="1"/>
  <c r="Y112" i="1"/>
  <c r="Y104" i="1"/>
  <c r="Y96" i="1"/>
  <c r="Y88" i="1"/>
  <c r="Y64" i="1"/>
  <c r="Y56" i="1"/>
  <c r="Y48" i="1"/>
  <c r="Y40" i="1"/>
  <c r="Y32" i="1"/>
  <c r="Y24" i="1"/>
  <c r="Y16" i="1"/>
  <c r="Y2" i="1"/>
  <c r="AE1150" i="1"/>
  <c r="AF958" i="1"/>
  <c r="AF862" i="1"/>
  <c r="Y1115" i="1"/>
  <c r="Z1115" i="1" s="1"/>
  <c r="AE1115" i="1" s="1"/>
  <c r="Y987" i="1"/>
  <c r="AA987" i="1" s="1"/>
  <c r="Y947" i="1"/>
  <c r="Z947" i="1" s="1"/>
  <c r="AE947" i="1" s="1"/>
  <c r="Y819" i="1"/>
  <c r="AA819" i="1" s="1"/>
  <c r="AF819" i="1" s="1"/>
  <c r="Y811" i="1"/>
  <c r="Y715" i="1"/>
  <c r="Z715" i="1" s="1"/>
  <c r="Y699" i="1"/>
  <c r="Z699" i="1" s="1"/>
  <c r="AE699" i="1" s="1"/>
  <c r="Y531" i="1"/>
  <c r="AA531" i="1" s="1"/>
  <c r="AF531" i="1" s="1"/>
  <c r="Y435" i="1"/>
  <c r="AA435" i="1" s="1"/>
  <c r="AF435" i="1" s="1"/>
  <c r="Y331" i="1"/>
  <c r="AA331" i="1" s="1"/>
  <c r="AF331" i="1" s="1"/>
  <c r="Y227" i="1"/>
  <c r="Z227" i="1" s="1"/>
  <c r="AE227" i="1" s="1"/>
  <c r="Y219" i="1"/>
  <c r="Z219" i="1" s="1"/>
  <c r="AE219" i="1" s="1"/>
  <c r="Y131" i="1"/>
  <c r="Y59" i="1"/>
  <c r="Z59" i="1" s="1"/>
  <c r="AE59" i="1" s="1"/>
  <c r="Y43" i="1"/>
  <c r="Z43" i="1" s="1"/>
  <c r="Y35" i="1"/>
  <c r="Z35" i="1" s="1"/>
  <c r="AD1248" i="1"/>
  <c r="AD992" i="1"/>
  <c r="AD816" i="1"/>
  <c r="AD792" i="1"/>
  <c r="AD768" i="1"/>
  <c r="AD688" i="1"/>
  <c r="AD664" i="1"/>
  <c r="AD640" i="1"/>
  <c r="AD552" i="1"/>
  <c r="AD520" i="1"/>
  <c r="AD511" i="1"/>
  <c r="AD420" i="1"/>
  <c r="AD383" i="1"/>
  <c r="AD372" i="1"/>
  <c r="AD340" i="1"/>
  <c r="AD295" i="1"/>
  <c r="AD244" i="1"/>
  <c r="AD196" i="1"/>
  <c r="AD164" i="1"/>
  <c r="AD140" i="1"/>
  <c r="AD116" i="1"/>
  <c r="AD52" i="1"/>
  <c r="AD12" i="1"/>
  <c r="AC679" i="1"/>
  <c r="AC143" i="1"/>
  <c r="Z336" i="1"/>
  <c r="AD888" i="1"/>
  <c r="AC272" i="1"/>
  <c r="AD1080" i="1"/>
  <c r="AD1056" i="1"/>
  <c r="AD1200" i="1"/>
  <c r="AD1016" i="1"/>
  <c r="AD956" i="1"/>
  <c r="AD920" i="1"/>
  <c r="AD896" i="1"/>
  <c r="AD560" i="1"/>
  <c r="AD551" i="1"/>
  <c r="AD519" i="1"/>
  <c r="AD428" i="1"/>
  <c r="AD304" i="1"/>
  <c r="AD268" i="1"/>
  <c r="AD231" i="1"/>
  <c r="AD220" i="1"/>
  <c r="AD172" i="1"/>
  <c r="AD84" i="1"/>
  <c r="AC919" i="1"/>
  <c r="AC743" i="1"/>
  <c r="AC616" i="1"/>
  <c r="AD912" i="1"/>
  <c r="AD864" i="1"/>
  <c r="AD512" i="1"/>
  <c r="AD592" i="1"/>
  <c r="AD568" i="1"/>
  <c r="AD527" i="1"/>
  <c r="AD303" i="1"/>
  <c r="AD95" i="1"/>
  <c r="AD1232" i="1"/>
  <c r="AD976" i="1"/>
  <c r="AD567" i="1"/>
  <c r="AD392" i="1"/>
  <c r="AD360" i="1"/>
  <c r="AD312" i="1"/>
  <c r="AD239" i="1"/>
  <c r="AD228" i="1"/>
  <c r="AD204" i="1"/>
  <c r="AD148" i="1"/>
  <c r="AD104" i="1"/>
  <c r="AD68" i="1"/>
  <c r="AD20" i="1"/>
  <c r="AC391" i="1"/>
  <c r="AA80" i="1"/>
  <c r="AD1104" i="1"/>
  <c r="AD1112" i="1"/>
  <c r="AD1088" i="1"/>
  <c r="AD944" i="1"/>
  <c r="AD824" i="1"/>
  <c r="AD800" i="1"/>
  <c r="AD720" i="1"/>
  <c r="AD696" i="1"/>
  <c r="AD672" i="1"/>
  <c r="AD559" i="1"/>
  <c r="AD351" i="1"/>
  <c r="AC615" i="1"/>
  <c r="AD1208" i="1"/>
  <c r="AD1184" i="1"/>
  <c r="AD1120" i="1"/>
  <c r="AD832" i="1"/>
  <c r="AD752" i="1"/>
  <c r="AD728" i="1"/>
  <c r="AD704" i="1"/>
  <c r="AD624" i="1"/>
  <c r="AD600" i="1"/>
  <c r="AD576" i="1"/>
  <c r="AD535" i="1"/>
  <c r="AD415" i="1"/>
  <c r="AD368" i="1"/>
  <c r="AD359" i="1"/>
  <c r="AD348" i="1"/>
  <c r="AD300" i="1"/>
  <c r="AD276" i="1"/>
  <c r="AD159" i="1"/>
  <c r="AD112" i="1"/>
  <c r="AD103" i="1"/>
  <c r="AD92" i="1"/>
  <c r="AD6" i="1"/>
  <c r="AC1255" i="1"/>
  <c r="AC1023" i="1"/>
  <c r="AD1144" i="1"/>
  <c r="AD1072" i="1"/>
  <c r="AD880" i="1"/>
  <c r="AD856" i="1"/>
  <c r="AD424" i="1"/>
  <c r="AD388" i="1"/>
  <c r="AD367" i="1"/>
  <c r="AD332" i="1"/>
  <c r="AD308" i="1"/>
  <c r="AD287" i="1"/>
  <c r="AD260" i="1"/>
  <c r="AD236" i="1"/>
  <c r="AD188" i="1"/>
  <c r="AD168" i="1"/>
  <c r="AD132" i="1"/>
  <c r="AD111" i="1"/>
  <c r="AD31" i="1"/>
  <c r="AC1151" i="1"/>
  <c r="AC952" i="1"/>
  <c r="X1260" i="1"/>
  <c r="X1252" i="1"/>
  <c r="X1244" i="1"/>
  <c r="X1236" i="1"/>
  <c r="X1228" i="1"/>
  <c r="X1220" i="1"/>
  <c r="X1212" i="1"/>
  <c r="X1204" i="1"/>
  <c r="X1196" i="1"/>
  <c r="X1188" i="1"/>
  <c r="X1180" i="1"/>
  <c r="X1172" i="1"/>
  <c r="X1164" i="1"/>
  <c r="X1156" i="1"/>
  <c r="X1148" i="1"/>
  <c r="X1140" i="1"/>
  <c r="X1132" i="1"/>
  <c r="X1124" i="1"/>
  <c r="X1116" i="1"/>
  <c r="X1108" i="1"/>
  <c r="X1100" i="1"/>
  <c r="X1092" i="1"/>
  <c r="X1084" i="1"/>
  <c r="X1076" i="1"/>
  <c r="X1068" i="1"/>
  <c r="X1060" i="1"/>
  <c r="X1052" i="1"/>
  <c r="X1044" i="1"/>
  <c r="X1036" i="1"/>
  <c r="X1028" i="1"/>
  <c r="X1020" i="1"/>
  <c r="X1012" i="1"/>
  <c r="X1004" i="1"/>
  <c r="X996" i="1"/>
  <c r="X988" i="1"/>
  <c r="X980" i="1"/>
  <c r="X972" i="1"/>
  <c r="X964" i="1"/>
  <c r="X956" i="1"/>
  <c r="X948" i="1"/>
  <c r="X940" i="1"/>
  <c r="X932" i="1"/>
  <c r="X924" i="1"/>
  <c r="X916" i="1"/>
  <c r="X908" i="1"/>
  <c r="X900" i="1"/>
  <c r="X892" i="1"/>
  <c r="X884" i="1"/>
  <c r="X876" i="1"/>
  <c r="X868" i="1"/>
  <c r="X860" i="1"/>
  <c r="X852" i="1"/>
  <c r="X844" i="1"/>
  <c r="X836" i="1"/>
  <c r="X828" i="1"/>
  <c r="X820" i="1"/>
  <c r="X812" i="1"/>
  <c r="X804" i="1"/>
  <c r="X796" i="1"/>
  <c r="X788" i="1"/>
  <c r="X780" i="1"/>
  <c r="X772" i="1"/>
  <c r="X764" i="1"/>
  <c r="X756" i="1"/>
  <c r="X748" i="1"/>
  <c r="X740" i="1"/>
  <c r="X732" i="1"/>
  <c r="X724" i="1"/>
  <c r="X716" i="1"/>
  <c r="X708" i="1"/>
  <c r="X700" i="1"/>
  <c r="X692" i="1"/>
  <c r="X684" i="1"/>
  <c r="Y1260" i="1"/>
  <c r="Z1260" i="1" s="1"/>
  <c r="Y1252" i="1"/>
  <c r="Z1252" i="1" s="1"/>
  <c r="Y1244" i="1"/>
  <c r="Z1244" i="1" s="1"/>
  <c r="Y1236" i="1"/>
  <c r="Y1228" i="1"/>
  <c r="Z1228" i="1" s="1"/>
  <c r="Y1220" i="1"/>
  <c r="Z1220" i="1" s="1"/>
  <c r="Y1212" i="1"/>
  <c r="Z1212" i="1" s="1"/>
  <c r="Y1204" i="1"/>
  <c r="AA1204" i="1" s="1"/>
  <c r="Y1196" i="1"/>
  <c r="Z1196" i="1" s="1"/>
  <c r="AE1196" i="1" s="1"/>
  <c r="Y1188" i="1"/>
  <c r="Z1188" i="1" s="1"/>
  <c r="Y1180" i="1"/>
  <c r="Z1180" i="1" s="1"/>
  <c r="Y1172" i="1"/>
  <c r="Z1172" i="1" s="1"/>
  <c r="Y1164" i="1"/>
  <c r="AA1164" i="1" s="1"/>
  <c r="Y1156" i="1"/>
  <c r="Z1156" i="1" s="1"/>
  <c r="Y1148" i="1"/>
  <c r="Z1148" i="1" s="1"/>
  <c r="AE1148" i="1" s="1"/>
  <c r="Y1140" i="1"/>
  <c r="Z1140" i="1" s="1"/>
  <c r="Y1132" i="1"/>
  <c r="Z1132" i="1" s="1"/>
  <c r="Y1124" i="1"/>
  <c r="Y1116" i="1"/>
  <c r="AA1116" i="1" s="1"/>
  <c r="Y1108" i="1"/>
  <c r="AA1108" i="1" s="1"/>
  <c r="Y1100" i="1"/>
  <c r="AA1100" i="1" s="1"/>
  <c r="Y1092" i="1"/>
  <c r="Z1092" i="1" s="1"/>
  <c r="Y1084" i="1"/>
  <c r="Z1084" i="1" s="1"/>
  <c r="Y1076" i="1"/>
  <c r="AA1076" i="1" s="1"/>
  <c r="Y1068" i="1"/>
  <c r="AA1068" i="1" s="1"/>
  <c r="Y1060" i="1"/>
  <c r="AA1060" i="1" s="1"/>
  <c r="Y1052" i="1"/>
  <c r="Z1052" i="1" s="1"/>
  <c r="Y1044" i="1"/>
  <c r="Y1036" i="1"/>
  <c r="Z1036" i="1" s="1"/>
  <c r="Y1028" i="1"/>
  <c r="Z1028" i="1" s="1"/>
  <c r="Y1020" i="1"/>
  <c r="AA1020" i="1" s="1"/>
  <c r="Y1012" i="1"/>
  <c r="Z1012" i="1" s="1"/>
  <c r="Y1004" i="1"/>
  <c r="AA1004" i="1" s="1"/>
  <c r="Y996" i="1"/>
  <c r="Z996" i="1" s="1"/>
  <c r="Y988" i="1"/>
  <c r="AA988" i="1" s="1"/>
  <c r="Y980" i="1"/>
  <c r="Y972" i="1"/>
  <c r="Z972" i="1" s="1"/>
  <c r="Y964" i="1"/>
  <c r="AA964" i="1" s="1"/>
  <c r="Y956" i="1"/>
  <c r="Z956" i="1" s="1"/>
  <c r="AE956" i="1" s="1"/>
  <c r="Y948" i="1"/>
  <c r="Z948" i="1" s="1"/>
  <c r="Y940" i="1"/>
  <c r="AA940" i="1" s="1"/>
  <c r="Y932" i="1"/>
  <c r="AA932" i="1" s="1"/>
  <c r="Y924" i="1"/>
  <c r="AA924" i="1" s="1"/>
  <c r="Y916" i="1"/>
  <c r="Y908" i="1"/>
  <c r="Z908" i="1" s="1"/>
  <c r="Y900" i="1"/>
  <c r="Z900" i="1" s="1"/>
  <c r="Y892" i="1"/>
  <c r="AA892" i="1" s="1"/>
  <c r="Y884" i="1"/>
  <c r="Z884" i="1" s="1"/>
  <c r="Y876" i="1"/>
  <c r="Z876" i="1" s="1"/>
  <c r="Y868" i="1"/>
  <c r="AA868" i="1" s="1"/>
  <c r="Y860" i="1"/>
  <c r="Z860" i="1" s="1"/>
  <c r="Y852" i="1"/>
  <c r="Y844" i="1"/>
  <c r="Z844" i="1" s="1"/>
  <c r="Y836" i="1"/>
  <c r="AA836" i="1" s="1"/>
  <c r="Y828" i="1"/>
  <c r="Z828" i="1" s="1"/>
  <c r="Y820" i="1"/>
  <c r="AA820" i="1" s="1"/>
  <c r="Y812" i="1"/>
  <c r="Z812" i="1" s="1"/>
  <c r="Y804" i="1"/>
  <c r="Z804" i="1" s="1"/>
  <c r="Y796" i="1"/>
  <c r="AA796" i="1" s="1"/>
  <c r="Y788" i="1"/>
  <c r="Y780" i="1"/>
  <c r="Z780" i="1" s="1"/>
  <c r="Y772" i="1"/>
  <c r="Z772" i="1" s="1"/>
  <c r="Y764" i="1"/>
  <c r="AA764" i="1" s="1"/>
  <c r="Y756" i="1"/>
  <c r="Y748" i="1"/>
  <c r="Y740" i="1"/>
  <c r="Z740" i="1" s="1"/>
  <c r="Y732" i="1"/>
  <c r="AA732" i="1" s="1"/>
  <c r="Y724" i="1"/>
  <c r="Y716" i="1"/>
  <c r="Z716" i="1" s="1"/>
  <c r="Y708" i="1"/>
  <c r="Z708" i="1" s="1"/>
  <c r="Y700" i="1"/>
  <c r="Z700" i="1" s="1"/>
  <c r="Y692" i="1"/>
  <c r="Z692" i="1" s="1"/>
  <c r="Y684" i="1"/>
  <c r="Z684" i="1" s="1"/>
  <c r="Y676" i="1"/>
  <c r="AA676" i="1" s="1"/>
  <c r="Y668" i="1"/>
  <c r="Z668" i="1" s="1"/>
  <c r="Y660" i="1"/>
  <c r="Y652" i="1"/>
  <c r="AA652" i="1" s="1"/>
  <c r="Y644" i="1"/>
  <c r="Z644" i="1" s="1"/>
  <c r="Y636" i="1"/>
  <c r="Z636" i="1" s="1"/>
  <c r="Y628" i="1"/>
  <c r="AA628" i="1" s="1"/>
  <c r="Y620" i="1"/>
  <c r="Z620" i="1" s="1"/>
  <c r="AE620" i="1" s="1"/>
  <c r="Y612" i="1"/>
  <c r="Z612" i="1" s="1"/>
  <c r="Y604" i="1"/>
  <c r="AA604" i="1" s="1"/>
  <c r="Y1259" i="1"/>
  <c r="Z1259" i="1" s="1"/>
  <c r="AE1259" i="1" s="1"/>
  <c r="Y1251" i="1"/>
  <c r="AA1251" i="1" s="1"/>
  <c r="Y1243" i="1"/>
  <c r="Y1235" i="1"/>
  <c r="Y1219" i="1"/>
  <c r="AA1219" i="1" s="1"/>
  <c r="Y1211" i="1"/>
  <c r="Z1211" i="1" s="1"/>
  <c r="AE1211" i="1" s="1"/>
  <c r="Y1203" i="1"/>
  <c r="AA1203" i="1" s="1"/>
  <c r="Y1195" i="1"/>
  <c r="Z1195" i="1" s="1"/>
  <c r="AE1195" i="1" s="1"/>
  <c r="Y1187" i="1"/>
  <c r="Z1187" i="1" s="1"/>
  <c r="AE1187" i="1" s="1"/>
  <c r="Y1179" i="1"/>
  <c r="AA1179" i="1" s="1"/>
  <c r="Y1171" i="1"/>
  <c r="AA1171" i="1" s="1"/>
  <c r="AF1171" i="1" s="1"/>
  <c r="Y1163" i="1"/>
  <c r="Z1163" i="1" s="1"/>
  <c r="AE1163" i="1" s="1"/>
  <c r="Y1155" i="1"/>
  <c r="Y1147" i="1"/>
  <c r="AA1147" i="1" s="1"/>
  <c r="Y1139" i="1"/>
  <c r="Z1139" i="1" s="1"/>
  <c r="AE1139" i="1" s="1"/>
  <c r="Y1131" i="1"/>
  <c r="Z1131" i="1" s="1"/>
  <c r="AE1131" i="1" s="1"/>
  <c r="Y1123" i="1"/>
  <c r="Y1107" i="1"/>
  <c r="Y1099" i="1"/>
  <c r="Y1091" i="1"/>
  <c r="Z1091" i="1" s="1"/>
  <c r="AE1091" i="1" s="1"/>
  <c r="Y1083" i="1"/>
  <c r="Z1083" i="1" s="1"/>
  <c r="AE1083" i="1" s="1"/>
  <c r="Y1075" i="1"/>
  <c r="Z1075" i="1" s="1"/>
  <c r="AE1075" i="1" s="1"/>
  <c r="Y1067" i="1"/>
  <c r="Z1067" i="1" s="1"/>
  <c r="AE1067" i="1" s="1"/>
  <c r="Y1059" i="1"/>
  <c r="AA1059" i="1" s="1"/>
  <c r="Y1051" i="1"/>
  <c r="Z1051" i="1" s="1"/>
  <c r="AE1051" i="1" s="1"/>
  <c r="Y1043" i="1"/>
  <c r="Z1043" i="1" s="1"/>
  <c r="Y1035" i="1"/>
  <c r="Z1035" i="1" s="1"/>
  <c r="AE1035" i="1" s="1"/>
  <c r="Y1027" i="1"/>
  <c r="Z1027" i="1" s="1"/>
  <c r="AE1027" i="1" s="1"/>
  <c r="Y1019" i="1"/>
  <c r="Y1011" i="1"/>
  <c r="Z1011" i="1" s="1"/>
  <c r="AE1011" i="1" s="1"/>
  <c r="Y1003" i="1"/>
  <c r="Z1003" i="1" s="1"/>
  <c r="AE1003" i="1" s="1"/>
  <c r="Y995" i="1"/>
  <c r="Z995" i="1" s="1"/>
  <c r="AE995" i="1" s="1"/>
  <c r="Y979" i="1"/>
  <c r="Z979" i="1" s="1"/>
  <c r="AE979" i="1" s="1"/>
  <c r="Y971" i="1"/>
  <c r="AA971" i="1" s="1"/>
  <c r="AF971" i="1" s="1"/>
  <c r="Y963" i="1"/>
  <c r="AA963" i="1" s="1"/>
  <c r="AF963" i="1" s="1"/>
  <c r="Y955" i="1"/>
  <c r="AA955" i="1" s="1"/>
  <c r="AF955" i="1" s="1"/>
  <c r="Y939" i="1"/>
  <c r="Y931" i="1"/>
  <c r="AA931" i="1" s="1"/>
  <c r="AF931" i="1" s="1"/>
  <c r="Y923" i="1"/>
  <c r="Z923" i="1" s="1"/>
  <c r="AE923" i="1" s="1"/>
  <c r="Y915" i="1"/>
  <c r="Z915" i="1" s="1"/>
  <c r="AE915" i="1" s="1"/>
  <c r="Y907" i="1"/>
  <c r="Y899" i="1"/>
  <c r="AA899" i="1" s="1"/>
  <c r="AF899" i="1" s="1"/>
  <c r="Y891" i="1"/>
  <c r="Y883" i="1"/>
  <c r="Y867" i="1"/>
  <c r="AA867" i="1" s="1"/>
  <c r="AF867" i="1" s="1"/>
  <c r="Y859" i="1"/>
  <c r="Z859" i="1" s="1"/>
  <c r="AE859" i="1" s="1"/>
  <c r="Y851" i="1"/>
  <c r="AA851" i="1" s="1"/>
  <c r="AF851" i="1" s="1"/>
  <c r="Y843" i="1"/>
  <c r="Z843" i="1" s="1"/>
  <c r="AE843" i="1" s="1"/>
  <c r="Y835" i="1"/>
  <c r="Z835" i="1" s="1"/>
  <c r="AE835" i="1" s="1"/>
  <c r="Y827" i="1"/>
  <c r="AA827" i="1" s="1"/>
  <c r="Y803" i="1"/>
  <c r="AA803" i="1" s="1"/>
  <c r="Y795" i="1"/>
  <c r="Z795" i="1" s="1"/>
  <c r="AE795" i="1" s="1"/>
  <c r="Y787" i="1"/>
  <c r="Z787" i="1" s="1"/>
  <c r="AE787" i="1" s="1"/>
  <c r="Y779" i="1"/>
  <c r="AA779" i="1" s="1"/>
  <c r="AF779" i="1" s="1"/>
  <c r="Y771" i="1"/>
  <c r="Y763" i="1"/>
  <c r="AA763" i="1" s="1"/>
  <c r="AF763" i="1" s="1"/>
  <c r="Y755" i="1"/>
  <c r="X676" i="1"/>
  <c r="X668" i="1"/>
  <c r="X660" i="1"/>
  <c r="X652" i="1"/>
  <c r="X644" i="1"/>
  <c r="X636" i="1"/>
  <c r="X628" i="1"/>
  <c r="X620" i="1"/>
  <c r="X612" i="1"/>
  <c r="X604" i="1"/>
  <c r="X596" i="1"/>
  <c r="X588" i="1"/>
  <c r="X580" i="1"/>
  <c r="X572" i="1"/>
  <c r="X564" i="1"/>
  <c r="X556" i="1"/>
  <c r="X548" i="1"/>
  <c r="X540" i="1"/>
  <c r="X532" i="1"/>
  <c r="X524" i="1"/>
  <c r="X516" i="1"/>
  <c r="X508" i="1"/>
  <c r="X500" i="1"/>
  <c r="X492" i="1"/>
  <c r="X484" i="1"/>
  <c r="X476" i="1"/>
  <c r="X468" i="1"/>
  <c r="X460" i="1"/>
  <c r="X452" i="1"/>
  <c r="X444" i="1"/>
  <c r="X436" i="1"/>
  <c r="X428" i="1"/>
  <c r="X420" i="1"/>
  <c r="X412" i="1"/>
  <c r="X404" i="1"/>
  <c r="X396" i="1"/>
  <c r="X388" i="1"/>
  <c r="X380" i="1"/>
  <c r="X372" i="1"/>
  <c r="X364" i="1"/>
  <c r="X356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6" i="1"/>
  <c r="Y596" i="1"/>
  <c r="AA596" i="1" s="1"/>
  <c r="Y588" i="1"/>
  <c r="AA588" i="1" s="1"/>
  <c r="Y580" i="1"/>
  <c r="AA580" i="1" s="1"/>
  <c r="Y572" i="1"/>
  <c r="AA572" i="1" s="1"/>
  <c r="Y564" i="1"/>
  <c r="Z564" i="1" s="1"/>
  <c r="Y556" i="1"/>
  <c r="Z556" i="1" s="1"/>
  <c r="Y548" i="1"/>
  <c r="AA548" i="1" s="1"/>
  <c r="Y540" i="1"/>
  <c r="Z540" i="1" s="1"/>
  <c r="Y532" i="1"/>
  <c r="AA532" i="1" s="1"/>
  <c r="Y524" i="1"/>
  <c r="Z524" i="1" s="1"/>
  <c r="Y516" i="1"/>
  <c r="AA516" i="1" s="1"/>
  <c r="Y508" i="1"/>
  <c r="Z508" i="1" s="1"/>
  <c r="Y500" i="1"/>
  <c r="AA500" i="1" s="1"/>
  <c r="AF500" i="1" s="1"/>
  <c r="Y492" i="1"/>
  <c r="AA492" i="1" s="1"/>
  <c r="Y484" i="1"/>
  <c r="Z484" i="1" s="1"/>
  <c r="AE484" i="1" s="1"/>
  <c r="Y476" i="1"/>
  <c r="Z476" i="1" s="1"/>
  <c r="AE476" i="1" s="1"/>
  <c r="Y468" i="1"/>
  <c r="Z468" i="1" s="1"/>
  <c r="AE468" i="1" s="1"/>
  <c r="Y460" i="1"/>
  <c r="AA460" i="1" s="1"/>
  <c r="AF460" i="1" s="1"/>
  <c r="Y452" i="1"/>
  <c r="Z452" i="1" s="1"/>
  <c r="AE452" i="1" s="1"/>
  <c r="Y444" i="1"/>
  <c r="AA444" i="1" s="1"/>
  <c r="Y436" i="1"/>
  <c r="Z436" i="1" s="1"/>
  <c r="AE436" i="1" s="1"/>
  <c r="Y428" i="1"/>
  <c r="AA428" i="1" s="1"/>
  <c r="AF428" i="1" s="1"/>
  <c r="Y420" i="1"/>
  <c r="AA420" i="1" s="1"/>
  <c r="AF420" i="1" s="1"/>
  <c r="Y412" i="1"/>
  <c r="Z412" i="1" s="1"/>
  <c r="AE412" i="1" s="1"/>
  <c r="Y404" i="1"/>
  <c r="AA404" i="1" s="1"/>
  <c r="Y396" i="1"/>
  <c r="Z396" i="1" s="1"/>
  <c r="AE396" i="1" s="1"/>
  <c r="Y388" i="1"/>
  <c r="Y380" i="1"/>
  <c r="AA380" i="1" s="1"/>
  <c r="Y372" i="1"/>
  <c r="Z372" i="1" s="1"/>
  <c r="AE372" i="1" s="1"/>
  <c r="Y364" i="1"/>
  <c r="AA364" i="1" s="1"/>
  <c r="AF364" i="1" s="1"/>
  <c r="Y356" i="1"/>
  <c r="Z356" i="1" s="1"/>
  <c r="AE356" i="1" s="1"/>
  <c r="Y348" i="1"/>
  <c r="AA348" i="1" s="1"/>
  <c r="Y340" i="1"/>
  <c r="Y332" i="1"/>
  <c r="AA332" i="1" s="1"/>
  <c r="AF332" i="1" s="1"/>
  <c r="Y324" i="1"/>
  <c r="AA324" i="1" s="1"/>
  <c r="AF324" i="1" s="1"/>
  <c r="Y316" i="1"/>
  <c r="Z316" i="1" s="1"/>
  <c r="AE316" i="1" s="1"/>
  <c r="Y308" i="1"/>
  <c r="AA308" i="1" s="1"/>
  <c r="AF308" i="1" s="1"/>
  <c r="Y300" i="1"/>
  <c r="Z300" i="1" s="1"/>
  <c r="AE300" i="1" s="1"/>
  <c r="Y292" i="1"/>
  <c r="Z292" i="1" s="1"/>
  <c r="AE292" i="1" s="1"/>
  <c r="Y284" i="1"/>
  <c r="AA284" i="1" s="1"/>
  <c r="Y276" i="1"/>
  <c r="Z276" i="1" s="1"/>
  <c r="AE276" i="1" s="1"/>
  <c r="Y268" i="1"/>
  <c r="Z268" i="1" s="1"/>
  <c r="AE268" i="1" s="1"/>
  <c r="Y260" i="1"/>
  <c r="Y252" i="1"/>
  <c r="Z252" i="1" s="1"/>
  <c r="AE252" i="1" s="1"/>
  <c r="Y244" i="1"/>
  <c r="Z244" i="1" s="1"/>
  <c r="AE244" i="1" s="1"/>
  <c r="Y236" i="1"/>
  <c r="AA236" i="1" s="1"/>
  <c r="AF236" i="1" s="1"/>
  <c r="Y228" i="1"/>
  <c r="Y220" i="1"/>
  <c r="Z220" i="1" s="1"/>
  <c r="AE220" i="1" s="1"/>
  <c r="Y212" i="1"/>
  <c r="Z212" i="1" s="1"/>
  <c r="AE212" i="1" s="1"/>
  <c r="Y204" i="1"/>
  <c r="AA204" i="1" s="1"/>
  <c r="Y196" i="1"/>
  <c r="Y188" i="1"/>
  <c r="Z188" i="1" s="1"/>
  <c r="AE188" i="1" s="1"/>
  <c r="Y180" i="1"/>
  <c r="AA180" i="1" s="1"/>
  <c r="AF180" i="1" s="1"/>
  <c r="Y172" i="1"/>
  <c r="Z172" i="1" s="1"/>
  <c r="AE172" i="1" s="1"/>
  <c r="Y164" i="1"/>
  <c r="AA164" i="1" s="1"/>
  <c r="Y156" i="1"/>
  <c r="AA156" i="1" s="1"/>
  <c r="Y148" i="1"/>
  <c r="AA148" i="1" s="1"/>
  <c r="Y140" i="1"/>
  <c r="Z140" i="1" s="1"/>
  <c r="AE140" i="1" s="1"/>
  <c r="Y132" i="1"/>
  <c r="Y124" i="1"/>
  <c r="Z124" i="1" s="1"/>
  <c r="AE124" i="1" s="1"/>
  <c r="Y116" i="1"/>
  <c r="Z116" i="1" s="1"/>
  <c r="AE116" i="1" s="1"/>
  <c r="Y108" i="1"/>
  <c r="AA108" i="1" s="1"/>
  <c r="Y100" i="1"/>
  <c r="Z100" i="1" s="1"/>
  <c r="AE100" i="1" s="1"/>
  <c r="Y92" i="1"/>
  <c r="Z92" i="1" s="1"/>
  <c r="AE92" i="1" s="1"/>
  <c r="Y84" i="1"/>
  <c r="Z84" i="1" s="1"/>
  <c r="AE84" i="1" s="1"/>
  <c r="Y76" i="1"/>
  <c r="Z76" i="1" s="1"/>
  <c r="AE76" i="1" s="1"/>
  <c r="Y68" i="1"/>
  <c r="Y60" i="1"/>
  <c r="Z60" i="1" s="1"/>
  <c r="AE60" i="1" s="1"/>
  <c r="Y52" i="1"/>
  <c r="Z52" i="1" s="1"/>
  <c r="AE52" i="1" s="1"/>
  <c r="Y44" i="1"/>
  <c r="Z44" i="1" s="1"/>
  <c r="AE44" i="1" s="1"/>
  <c r="Y36" i="1"/>
  <c r="Z36" i="1" s="1"/>
  <c r="AE36" i="1" s="1"/>
  <c r="Y28" i="1"/>
  <c r="AA28" i="1" s="1"/>
  <c r="Y20" i="1"/>
  <c r="Z20" i="1" s="1"/>
  <c r="AE20" i="1" s="1"/>
  <c r="Y12" i="1"/>
  <c r="Z12" i="1" s="1"/>
  <c r="AE12" i="1" s="1"/>
  <c r="Y6" i="1"/>
  <c r="X1082" i="1"/>
  <c r="X962" i="1"/>
  <c r="Y954" i="1"/>
  <c r="Z954" i="1" s="1"/>
  <c r="AE954" i="1" s="1"/>
  <c r="X938" i="1"/>
  <c r="X770" i="1"/>
  <c r="X714" i="1"/>
  <c r="X682" i="1"/>
  <c r="Y658" i="1"/>
  <c r="AA658" i="1" s="1"/>
  <c r="AF658" i="1" s="1"/>
  <c r="X386" i="1"/>
  <c r="X106" i="1"/>
  <c r="Y747" i="1"/>
  <c r="AA747" i="1" s="1"/>
  <c r="AF747" i="1" s="1"/>
  <c r="Y739" i="1"/>
  <c r="Z739" i="1" s="1"/>
  <c r="Y731" i="1"/>
  <c r="Z731" i="1" s="1"/>
  <c r="AE731" i="1" s="1"/>
  <c r="Y723" i="1"/>
  <c r="AA723" i="1" s="1"/>
  <c r="AF723" i="1" s="1"/>
  <c r="Y707" i="1"/>
  <c r="Z707" i="1" s="1"/>
  <c r="AE707" i="1" s="1"/>
  <c r="Y691" i="1"/>
  <c r="Y683" i="1"/>
  <c r="Z683" i="1" s="1"/>
  <c r="AE683" i="1" s="1"/>
  <c r="Y675" i="1"/>
  <c r="Z675" i="1" s="1"/>
  <c r="AE675" i="1" s="1"/>
  <c r="Y659" i="1"/>
  <c r="AA659" i="1" s="1"/>
  <c r="AF659" i="1" s="1"/>
  <c r="Y651" i="1"/>
  <c r="Y643" i="1"/>
  <c r="AA643" i="1" s="1"/>
  <c r="Y635" i="1"/>
  <c r="Z635" i="1" s="1"/>
  <c r="AE635" i="1" s="1"/>
  <c r="Y627" i="1"/>
  <c r="Z627" i="1" s="1"/>
  <c r="AE627" i="1" s="1"/>
  <c r="Y619" i="1"/>
  <c r="Y611" i="1"/>
  <c r="Z611" i="1" s="1"/>
  <c r="AE611" i="1" s="1"/>
  <c r="Y603" i="1"/>
  <c r="AA603" i="1" s="1"/>
  <c r="AF603" i="1" s="1"/>
  <c r="Y595" i="1"/>
  <c r="AA595" i="1" s="1"/>
  <c r="AF595" i="1" s="1"/>
  <c r="Y579" i="1"/>
  <c r="AA579" i="1" s="1"/>
  <c r="AF579" i="1" s="1"/>
  <c r="Y571" i="1"/>
  <c r="Z571" i="1" s="1"/>
  <c r="Y563" i="1"/>
  <c r="Y555" i="1"/>
  <c r="AA555" i="1" s="1"/>
  <c r="AF555" i="1" s="1"/>
  <c r="Y547" i="1"/>
  <c r="AA547" i="1" s="1"/>
  <c r="Y539" i="1"/>
  <c r="Z539" i="1" s="1"/>
  <c r="AE539" i="1" s="1"/>
  <c r="Y523" i="1"/>
  <c r="Z523" i="1" s="1"/>
  <c r="AE523" i="1" s="1"/>
  <c r="Y515" i="1"/>
  <c r="AA515" i="1" s="1"/>
  <c r="AF515" i="1" s="1"/>
  <c r="Y507" i="1"/>
  <c r="Z507" i="1" s="1"/>
  <c r="AE507" i="1" s="1"/>
  <c r="Y499" i="1"/>
  <c r="AA499" i="1" s="1"/>
  <c r="Y491" i="1"/>
  <c r="AA491" i="1" s="1"/>
  <c r="Y483" i="1"/>
  <c r="Z483" i="1" s="1"/>
  <c r="AE483" i="1" s="1"/>
  <c r="Y475" i="1"/>
  <c r="Y467" i="1"/>
  <c r="Z467" i="1" s="1"/>
  <c r="AE467" i="1" s="1"/>
  <c r="Y459" i="1"/>
  <c r="Z459" i="1" s="1"/>
  <c r="AE459" i="1" s="1"/>
  <c r="Y451" i="1"/>
  <c r="AA451" i="1" s="1"/>
  <c r="Y443" i="1"/>
  <c r="Z443" i="1" s="1"/>
  <c r="AE443" i="1" s="1"/>
  <c r="Y427" i="1"/>
  <c r="Z427" i="1" s="1"/>
  <c r="Y419" i="1"/>
  <c r="Z419" i="1" s="1"/>
  <c r="AE419" i="1" s="1"/>
  <c r="Y411" i="1"/>
  <c r="Z411" i="1" s="1"/>
  <c r="Y403" i="1"/>
  <c r="Y395" i="1"/>
  <c r="Z395" i="1" s="1"/>
  <c r="AE395" i="1" s="1"/>
  <c r="Y387" i="1"/>
  <c r="Z387" i="1" s="1"/>
  <c r="AE387" i="1" s="1"/>
  <c r="Y379" i="1"/>
  <c r="Z379" i="1" s="1"/>
  <c r="AE379" i="1" s="1"/>
  <c r="Y371" i="1"/>
  <c r="AA371" i="1" s="1"/>
  <c r="AF371" i="1" s="1"/>
  <c r="Y363" i="1"/>
  <c r="AA363" i="1" s="1"/>
  <c r="AF363" i="1" s="1"/>
  <c r="Y355" i="1"/>
  <c r="Z355" i="1" s="1"/>
  <c r="AE355" i="1" s="1"/>
  <c r="Y347" i="1"/>
  <c r="Y339" i="1"/>
  <c r="Z339" i="1" s="1"/>
  <c r="AE339" i="1" s="1"/>
  <c r="Y323" i="1"/>
  <c r="Z323" i="1" s="1"/>
  <c r="Y315" i="1"/>
  <c r="Z315" i="1" s="1"/>
  <c r="AE315" i="1" s="1"/>
  <c r="Y307" i="1"/>
  <c r="Z307" i="1" s="1"/>
  <c r="AE307" i="1" s="1"/>
  <c r="Y299" i="1"/>
  <c r="AA299" i="1" s="1"/>
  <c r="AF299" i="1" s="1"/>
  <c r="Y291" i="1"/>
  <c r="Z291" i="1" s="1"/>
  <c r="AE291" i="1" s="1"/>
  <c r="Y283" i="1"/>
  <c r="Z283" i="1" s="1"/>
  <c r="Y275" i="1"/>
  <c r="AA275" i="1" s="1"/>
  <c r="AF275" i="1" s="1"/>
  <c r="Y267" i="1"/>
  <c r="Y259" i="1"/>
  <c r="Z259" i="1" s="1"/>
  <c r="AE259" i="1" s="1"/>
  <c r="Y251" i="1"/>
  <c r="Z251" i="1" s="1"/>
  <c r="Y243" i="1"/>
  <c r="AA243" i="1" s="1"/>
  <c r="AF243" i="1" s="1"/>
  <c r="Y235" i="1"/>
  <c r="AA235" i="1" s="1"/>
  <c r="AF235" i="1" s="1"/>
  <c r="Y211" i="1"/>
  <c r="AA211" i="1" s="1"/>
  <c r="AF211" i="1" s="1"/>
  <c r="Y203" i="1"/>
  <c r="Z203" i="1" s="1"/>
  <c r="AE203" i="1" s="1"/>
  <c r="Y195" i="1"/>
  <c r="Y187" i="1"/>
  <c r="Z187" i="1" s="1"/>
  <c r="Y179" i="1"/>
  <c r="Z179" i="1" s="1"/>
  <c r="AE179" i="1" s="1"/>
  <c r="Y171" i="1"/>
  <c r="Y163" i="1"/>
  <c r="Z163" i="1" s="1"/>
  <c r="AE163" i="1" s="1"/>
  <c r="Y155" i="1"/>
  <c r="Z155" i="1" s="1"/>
  <c r="AE155" i="1" s="1"/>
  <c r="Y147" i="1"/>
  <c r="AA147" i="1" s="1"/>
  <c r="AF147" i="1" s="1"/>
  <c r="Y139" i="1"/>
  <c r="Z139" i="1" s="1"/>
  <c r="AE139" i="1" s="1"/>
  <c r="Y123" i="1"/>
  <c r="Z123" i="1" s="1"/>
  <c r="Y115" i="1"/>
  <c r="Y107" i="1"/>
  <c r="AA107" i="1" s="1"/>
  <c r="AF107" i="1" s="1"/>
  <c r="Y99" i="1"/>
  <c r="Z99" i="1" s="1"/>
  <c r="Y91" i="1"/>
  <c r="Z91" i="1" s="1"/>
  <c r="AE91" i="1" s="1"/>
  <c r="Y83" i="1"/>
  <c r="Y75" i="1"/>
  <c r="Z75" i="1" s="1"/>
  <c r="AE75" i="1" s="1"/>
  <c r="Y67" i="1"/>
  <c r="Z67" i="1" s="1"/>
  <c r="AE67" i="1" s="1"/>
  <c r="Y51" i="1"/>
  <c r="AA51" i="1" s="1"/>
  <c r="AF51" i="1" s="1"/>
  <c r="Y27" i="1"/>
  <c r="AA27" i="1" s="1"/>
  <c r="AF27" i="1" s="1"/>
  <c r="Y19" i="1"/>
  <c r="Y11" i="1"/>
  <c r="Z11" i="1" s="1"/>
  <c r="AE11" i="1" s="1"/>
  <c r="Y5" i="1"/>
  <c r="AA798" i="1"/>
  <c r="AF798" i="1" s="1"/>
  <c r="Z798" i="1"/>
  <c r="AD1176" i="1"/>
  <c r="AD1152" i="1"/>
  <c r="AD1048" i="1"/>
  <c r="AD1024" i="1"/>
  <c r="AC288" i="1"/>
  <c r="Z293" i="1"/>
  <c r="AE293" i="1" s="1"/>
  <c r="AA293" i="1"/>
  <c r="AF293" i="1" s="1"/>
  <c r="AF1014" i="1"/>
  <c r="AC1224" i="1"/>
  <c r="AA227" i="1"/>
  <c r="AF227" i="1" s="1"/>
  <c r="Z1179" i="1"/>
  <c r="AE1179" i="1" s="1"/>
  <c r="Z899" i="1"/>
  <c r="AE899" i="1" s="1"/>
  <c r="AA283" i="1"/>
  <c r="AF1118" i="1"/>
  <c r="AA1078" i="1"/>
  <c r="AF1078" i="1" s="1"/>
  <c r="Z1078" i="1"/>
  <c r="AE1078" i="1" s="1"/>
  <c r="AD1264" i="1"/>
  <c r="AD1136" i="1"/>
  <c r="AD1008" i="1"/>
  <c r="AD928" i="1"/>
  <c r="AD848" i="1"/>
  <c r="AC1265" i="1"/>
  <c r="AD1265" i="1"/>
  <c r="AC1233" i="1"/>
  <c r="AD1233" i="1"/>
  <c r="AC1201" i="1"/>
  <c r="AD1201" i="1"/>
  <c r="AC1169" i="1"/>
  <c r="AD1169" i="1"/>
  <c r="AC1137" i="1"/>
  <c r="AD1137" i="1"/>
  <c r="AC1105" i="1"/>
  <c r="AD1105" i="1"/>
  <c r="AA106" i="1"/>
  <c r="AF106" i="1" s="1"/>
  <c r="Z106" i="1"/>
  <c r="AE106" i="1" s="1"/>
  <c r="AA811" i="1"/>
  <c r="AF811" i="1" s="1"/>
  <c r="Z811" i="1"/>
  <c r="AE811" i="1" s="1"/>
  <c r="AC1256" i="1"/>
  <c r="AD1256" i="1"/>
  <c r="AC1192" i="1"/>
  <c r="AD1192" i="1"/>
  <c r="AC1160" i="1"/>
  <c r="AD1160" i="1"/>
  <c r="AC1128" i="1"/>
  <c r="AD1128" i="1"/>
  <c r="AC1096" i="1"/>
  <c r="AD1096" i="1"/>
  <c r="AC1064" i="1"/>
  <c r="AD1064" i="1"/>
  <c r="AC1032" i="1"/>
  <c r="AD1032" i="1"/>
  <c r="AC1000" i="1"/>
  <c r="AD1000" i="1"/>
  <c r="AC968" i="1"/>
  <c r="AD968" i="1"/>
  <c r="AC936" i="1"/>
  <c r="AD936" i="1"/>
  <c r="AC904" i="1"/>
  <c r="AD904" i="1"/>
  <c r="AC840" i="1"/>
  <c r="AD840" i="1"/>
  <c r="AC808" i="1"/>
  <c r="AD808" i="1"/>
  <c r="AC776" i="1"/>
  <c r="AD776" i="1"/>
  <c r="AD744" i="1"/>
  <c r="AC744" i="1"/>
  <c r="AC712" i="1"/>
  <c r="AD712" i="1"/>
  <c r="AC680" i="1"/>
  <c r="AD680" i="1"/>
  <c r="AC648" i="1"/>
  <c r="AD648" i="1"/>
  <c r="AC584" i="1"/>
  <c r="AD584" i="1"/>
  <c r="AC536" i="1"/>
  <c r="AD536" i="1"/>
  <c r="AC528" i="1"/>
  <c r="AD528" i="1"/>
  <c r="AC296" i="1"/>
  <c r="AD296" i="1"/>
  <c r="AC240" i="1"/>
  <c r="AD240" i="1"/>
  <c r="AC232" i="1"/>
  <c r="AD232" i="1"/>
  <c r="AC184" i="1"/>
  <c r="AD184" i="1"/>
  <c r="AD1168" i="1"/>
  <c r="AD1040" i="1"/>
  <c r="AC872" i="1"/>
  <c r="AD1215" i="1"/>
  <c r="AC1215" i="1"/>
  <c r="Z1227" i="1"/>
  <c r="AE1227" i="1" s="1"/>
  <c r="AA1227" i="1"/>
  <c r="Z875" i="1"/>
  <c r="AE875" i="1" s="1"/>
  <c r="AA875" i="1"/>
  <c r="AA587" i="1"/>
  <c r="AF587" i="1" s="1"/>
  <c r="Z587" i="1"/>
  <c r="AE587" i="1" s="1"/>
  <c r="AA1115" i="1"/>
  <c r="Z331" i="1"/>
  <c r="AE331" i="1" s="1"/>
  <c r="Z1203" i="1"/>
  <c r="AE1203" i="1" s="1"/>
  <c r="Z971" i="1"/>
  <c r="AE971" i="1" s="1"/>
  <c r="Z771" i="1"/>
  <c r="AE771" i="1" s="1"/>
  <c r="AA771" i="1"/>
  <c r="AF771" i="1" s="1"/>
  <c r="AA323" i="1"/>
  <c r="AF323" i="1" s="1"/>
  <c r="AA139" i="1"/>
  <c r="AF139" i="1" s="1"/>
  <c r="AA67" i="1"/>
  <c r="AF67" i="1" s="1"/>
  <c r="AA395" i="1"/>
  <c r="AF395" i="1" s="1"/>
  <c r="AD937" i="1"/>
  <c r="AD905" i="1"/>
  <c r="AD841" i="1"/>
  <c r="AD809" i="1"/>
  <c r="AD777" i="1"/>
  <c r="AD713" i="1"/>
  <c r="AD681" i="1"/>
  <c r="AD649" i="1"/>
  <c r="AD585" i="1"/>
  <c r="AD537" i="1"/>
  <c r="AD409" i="1"/>
  <c r="AD385" i="1"/>
  <c r="AD345" i="1"/>
  <c r="AD265" i="1"/>
  <c r="AD241" i="1"/>
  <c r="AD1073" i="1"/>
  <c r="AD1041" i="1"/>
  <c r="AD1009" i="1"/>
  <c r="AD977" i="1"/>
  <c r="AD545" i="1"/>
  <c r="AC1071" i="1"/>
  <c r="AC262" i="1"/>
  <c r="Y386" i="1"/>
  <c r="Z386" i="1" s="1"/>
  <c r="AE386" i="1" s="1"/>
  <c r="Y1265" i="1"/>
  <c r="Z1265" i="1" s="1"/>
  <c r="Y1257" i="1"/>
  <c r="Z1257" i="1" s="1"/>
  <c r="AE1257" i="1" s="1"/>
  <c r="Y1249" i="1"/>
  <c r="Z1249" i="1" s="1"/>
  <c r="AE1249" i="1" s="1"/>
  <c r="Y1241" i="1"/>
  <c r="Z1241" i="1" s="1"/>
  <c r="AE1241" i="1" s="1"/>
  <c r="Y1233" i="1"/>
  <c r="AA1233" i="1" s="1"/>
  <c r="Y1225" i="1"/>
  <c r="AA1225" i="1" s="1"/>
  <c r="Y1217" i="1"/>
  <c r="Z1217" i="1" s="1"/>
  <c r="Y1209" i="1"/>
  <c r="AA1209" i="1" s="1"/>
  <c r="Y1201" i="1"/>
  <c r="Z1201" i="1" s="1"/>
  <c r="Y1193" i="1"/>
  <c r="AA1193" i="1" s="1"/>
  <c r="AF1193" i="1" s="1"/>
  <c r="Y1185" i="1"/>
  <c r="Z1185" i="1" s="1"/>
  <c r="AE1185" i="1" s="1"/>
  <c r="Y1177" i="1"/>
  <c r="AA1177" i="1" s="1"/>
  <c r="Y1169" i="1"/>
  <c r="AA1169" i="1" s="1"/>
  <c r="Y1161" i="1"/>
  <c r="AA1161" i="1" s="1"/>
  <c r="Y1153" i="1"/>
  <c r="Z1153" i="1" s="1"/>
  <c r="AE1153" i="1" s="1"/>
  <c r="Y1145" i="1"/>
  <c r="AA1145" i="1" s="1"/>
  <c r="Y1137" i="1"/>
  <c r="Z1137" i="1" s="1"/>
  <c r="Y1129" i="1"/>
  <c r="Z1129" i="1" s="1"/>
  <c r="AE1129" i="1" s="1"/>
  <c r="Y1121" i="1"/>
  <c r="Z1121" i="1" s="1"/>
  <c r="AE1121" i="1" s="1"/>
  <c r="Y1113" i="1"/>
  <c r="AA1113" i="1" s="1"/>
  <c r="Y1105" i="1"/>
  <c r="AA1105" i="1" s="1"/>
  <c r="Y1097" i="1"/>
  <c r="AA1097" i="1" s="1"/>
  <c r="AF1097" i="1" s="1"/>
  <c r="Y1089" i="1"/>
  <c r="Z1089" i="1" s="1"/>
  <c r="AE1089" i="1" s="1"/>
  <c r="Y1081" i="1"/>
  <c r="AA1081" i="1" s="1"/>
  <c r="Y1073" i="1"/>
  <c r="Z1073" i="1" s="1"/>
  <c r="AE1073" i="1" s="1"/>
  <c r="Y1065" i="1"/>
  <c r="Z1065" i="1" s="1"/>
  <c r="AE1065" i="1" s="1"/>
  <c r="Y1057" i="1"/>
  <c r="Z1057" i="1" s="1"/>
  <c r="AE1057" i="1" s="1"/>
  <c r="Y1049" i="1"/>
  <c r="Z1049" i="1" s="1"/>
  <c r="AE1049" i="1" s="1"/>
  <c r="Y1041" i="1"/>
  <c r="AA1041" i="1" s="1"/>
  <c r="Y1033" i="1"/>
  <c r="AA1033" i="1" s="1"/>
  <c r="AF1033" i="1" s="1"/>
  <c r="Y1025" i="1"/>
  <c r="Z1025" i="1" s="1"/>
  <c r="AE1025" i="1" s="1"/>
  <c r="Y1017" i="1"/>
  <c r="AA1017" i="1" s="1"/>
  <c r="Y1009" i="1"/>
  <c r="Z1009" i="1" s="1"/>
  <c r="AE1009" i="1" s="1"/>
  <c r="Y1001" i="1"/>
  <c r="Z1001" i="1" s="1"/>
  <c r="AE1001" i="1" s="1"/>
  <c r="Y993" i="1"/>
  <c r="Z993" i="1" s="1"/>
  <c r="AE993" i="1" s="1"/>
  <c r="Y985" i="1"/>
  <c r="Z985" i="1" s="1"/>
  <c r="AE985" i="1" s="1"/>
  <c r="Y977" i="1"/>
  <c r="AA977" i="1" s="1"/>
  <c r="Y969" i="1"/>
  <c r="AA969" i="1" s="1"/>
  <c r="Y961" i="1"/>
  <c r="Z961" i="1" s="1"/>
  <c r="AE961" i="1" s="1"/>
  <c r="Y953" i="1"/>
  <c r="AA953" i="1" s="1"/>
  <c r="Y945" i="1"/>
  <c r="Z945" i="1" s="1"/>
  <c r="AE945" i="1" s="1"/>
  <c r="Y937" i="1"/>
  <c r="Z937" i="1" s="1"/>
  <c r="AE937" i="1" s="1"/>
  <c r="Y929" i="1"/>
  <c r="AA929" i="1" s="1"/>
  <c r="Y921" i="1"/>
  <c r="Z921" i="1" s="1"/>
  <c r="AE921" i="1" s="1"/>
  <c r="Y913" i="1"/>
  <c r="AA913" i="1" s="1"/>
  <c r="AF913" i="1" s="1"/>
  <c r="Y905" i="1"/>
  <c r="AA905" i="1" s="1"/>
  <c r="Y897" i="1"/>
  <c r="AA897" i="1" s="1"/>
  <c r="AF897" i="1" s="1"/>
  <c r="Y889" i="1"/>
  <c r="AA889" i="1" s="1"/>
  <c r="Y881" i="1"/>
  <c r="AA881" i="1" s="1"/>
  <c r="Y873" i="1"/>
  <c r="Z873" i="1" s="1"/>
  <c r="AE873" i="1" s="1"/>
  <c r="Y865" i="1"/>
  <c r="Z865" i="1" s="1"/>
  <c r="AE865" i="1" s="1"/>
  <c r="Y857" i="1"/>
  <c r="Z857" i="1" s="1"/>
  <c r="AE857" i="1" s="1"/>
  <c r="Y849" i="1"/>
  <c r="Z849" i="1" s="1"/>
  <c r="AE849" i="1" s="1"/>
  <c r="Y841" i="1"/>
  <c r="AA841" i="1" s="1"/>
  <c r="Y833" i="1"/>
  <c r="AA833" i="1" s="1"/>
  <c r="Y825" i="1"/>
  <c r="AA825" i="1" s="1"/>
  <c r="Y817" i="1"/>
  <c r="Y809" i="1"/>
  <c r="Z809" i="1" s="1"/>
  <c r="AE809" i="1" s="1"/>
  <c r="Y801" i="1"/>
  <c r="Z801" i="1" s="1"/>
  <c r="AE801" i="1" s="1"/>
  <c r="Y793" i="1"/>
  <c r="AA793" i="1" s="1"/>
  <c r="Y785" i="1"/>
  <c r="AA785" i="1" s="1"/>
  <c r="Y777" i="1"/>
  <c r="AA777" i="1" s="1"/>
  <c r="Y769" i="1"/>
  <c r="AA769" i="1" s="1"/>
  <c r="Y761" i="1"/>
  <c r="AA761" i="1" s="1"/>
  <c r="AF761" i="1" s="1"/>
  <c r="Y753" i="1"/>
  <c r="Y745" i="1"/>
  <c r="Z745" i="1" s="1"/>
  <c r="Y737" i="1"/>
  <c r="Z737" i="1" s="1"/>
  <c r="AE737" i="1" s="1"/>
  <c r="Y729" i="1"/>
  <c r="Z729" i="1" s="1"/>
  <c r="Y721" i="1"/>
  <c r="AA721" i="1" s="1"/>
  <c r="Y713" i="1"/>
  <c r="Z713" i="1" s="1"/>
  <c r="AE713" i="1" s="1"/>
  <c r="Y705" i="1"/>
  <c r="AA705" i="1" s="1"/>
  <c r="AF705" i="1" s="1"/>
  <c r="Y697" i="1"/>
  <c r="AA697" i="1" s="1"/>
  <c r="Y689" i="1"/>
  <c r="Y681" i="1"/>
  <c r="Z681" i="1" s="1"/>
  <c r="AE681" i="1" s="1"/>
  <c r="Y682" i="1"/>
  <c r="Z682" i="1" s="1"/>
  <c r="AE682" i="1" s="1"/>
  <c r="Y673" i="1"/>
  <c r="AA673" i="1" s="1"/>
  <c r="Y665" i="1"/>
  <c r="Z665" i="1" s="1"/>
  <c r="AE665" i="1" s="1"/>
  <c r="Y657" i="1"/>
  <c r="Z657" i="1" s="1"/>
  <c r="AE657" i="1" s="1"/>
  <c r="Y649" i="1"/>
  <c r="Z649" i="1" s="1"/>
  <c r="AE649" i="1" s="1"/>
  <c r="Y641" i="1"/>
  <c r="Z641" i="1" s="1"/>
  <c r="AE641" i="1" s="1"/>
  <c r="Y633" i="1"/>
  <c r="Z633" i="1" s="1"/>
  <c r="AE633" i="1" s="1"/>
  <c r="Y625" i="1"/>
  <c r="Z625" i="1" s="1"/>
  <c r="Y617" i="1"/>
  <c r="AA617" i="1" s="1"/>
  <c r="AF617" i="1" s="1"/>
  <c r="Y609" i="1"/>
  <c r="Z609" i="1" s="1"/>
  <c r="AE609" i="1" s="1"/>
  <c r="Y601" i="1"/>
  <c r="AA601" i="1" s="1"/>
  <c r="AF601" i="1" s="1"/>
  <c r="Y593" i="1"/>
  <c r="AA593" i="1" s="1"/>
  <c r="Y585" i="1"/>
  <c r="Y577" i="1"/>
  <c r="Z577" i="1" s="1"/>
  <c r="AE577" i="1" s="1"/>
  <c r="Y569" i="1"/>
  <c r="AA569" i="1" s="1"/>
  <c r="AF569" i="1" s="1"/>
  <c r="Y561" i="1"/>
  <c r="AA561" i="1" s="1"/>
  <c r="Y553" i="1"/>
  <c r="Z553" i="1" s="1"/>
  <c r="AE553" i="1" s="1"/>
  <c r="Y545" i="1"/>
  <c r="Z545" i="1" s="1"/>
  <c r="AE545" i="1" s="1"/>
  <c r="Y537" i="1"/>
  <c r="Z537" i="1" s="1"/>
  <c r="AE537" i="1" s="1"/>
  <c r="Y529" i="1"/>
  <c r="Z529" i="1" s="1"/>
  <c r="AE529" i="1" s="1"/>
  <c r="Y521" i="1"/>
  <c r="AA521" i="1" s="1"/>
  <c r="AF521" i="1" s="1"/>
  <c r="Y513" i="1"/>
  <c r="AA513" i="1" s="1"/>
  <c r="Y505" i="1"/>
  <c r="Z505" i="1" s="1"/>
  <c r="Y497" i="1"/>
  <c r="Z497" i="1" s="1"/>
  <c r="AE497" i="1" s="1"/>
  <c r="Y489" i="1"/>
  <c r="Z489" i="1" s="1"/>
  <c r="AE489" i="1" s="1"/>
  <c r="Y481" i="1"/>
  <c r="Z481" i="1" s="1"/>
  <c r="AE481" i="1" s="1"/>
  <c r="Y473" i="1"/>
  <c r="Z473" i="1" s="1"/>
  <c r="AE473" i="1" s="1"/>
  <c r="Y465" i="1"/>
  <c r="Z465" i="1" s="1"/>
  <c r="AE465" i="1" s="1"/>
  <c r="Y457" i="1"/>
  <c r="Y449" i="1"/>
  <c r="Z449" i="1" s="1"/>
  <c r="AE449" i="1" s="1"/>
  <c r="Y441" i="1"/>
  <c r="Z441" i="1" s="1"/>
  <c r="Y433" i="1"/>
  <c r="AA433" i="1" s="1"/>
  <c r="Y425" i="1"/>
  <c r="Z425" i="1" s="1"/>
  <c r="Y417" i="1"/>
  <c r="Z417" i="1" s="1"/>
  <c r="AE417" i="1" s="1"/>
  <c r="Y409" i="1"/>
  <c r="Z409" i="1" s="1"/>
  <c r="AE409" i="1" s="1"/>
  <c r="Y401" i="1"/>
  <c r="Z401" i="1" s="1"/>
  <c r="Y393" i="1"/>
  <c r="Z393" i="1" s="1"/>
  <c r="AE393" i="1" s="1"/>
  <c r="Y385" i="1"/>
  <c r="Z385" i="1" s="1"/>
  <c r="AE385" i="1" s="1"/>
  <c r="Y377" i="1"/>
  <c r="Z377" i="1" s="1"/>
  <c r="AE377" i="1" s="1"/>
  <c r="Y369" i="1"/>
  <c r="AA369" i="1" s="1"/>
  <c r="Y361" i="1"/>
  <c r="Z361" i="1" s="1"/>
  <c r="AE361" i="1" s="1"/>
  <c r="Y353" i="1"/>
  <c r="Z353" i="1" s="1"/>
  <c r="AE353" i="1" s="1"/>
  <c r="Y345" i="1"/>
  <c r="Z345" i="1" s="1"/>
  <c r="AE345" i="1" s="1"/>
  <c r="Y337" i="1"/>
  <c r="Z337" i="1" s="1"/>
  <c r="AE337" i="1" s="1"/>
  <c r="Y329" i="1"/>
  <c r="Y321" i="1"/>
  <c r="Z321" i="1" s="1"/>
  <c r="AE321" i="1" s="1"/>
  <c r="Y313" i="1"/>
  <c r="Z313" i="1" s="1"/>
  <c r="AE313" i="1" s="1"/>
  <c r="Y305" i="1"/>
  <c r="AA305" i="1" s="1"/>
  <c r="Y297" i="1"/>
  <c r="Z297" i="1" s="1"/>
  <c r="AE297" i="1" s="1"/>
  <c r="Y289" i="1"/>
  <c r="Z289" i="1" s="1"/>
  <c r="Y281" i="1"/>
  <c r="Z281" i="1" s="1"/>
  <c r="AE281" i="1" s="1"/>
  <c r="Y273" i="1"/>
  <c r="Z273" i="1" s="1"/>
  <c r="AE273" i="1" s="1"/>
  <c r="Y265" i="1"/>
  <c r="Y257" i="1"/>
  <c r="AA257" i="1" s="1"/>
  <c r="AF257" i="1" s="1"/>
  <c r="Y249" i="1"/>
  <c r="AA249" i="1" s="1"/>
  <c r="Y241" i="1"/>
  <c r="Z241" i="1" s="1"/>
  <c r="AE241" i="1" s="1"/>
  <c r="Y233" i="1"/>
  <c r="Z233" i="1" s="1"/>
  <c r="Y225" i="1"/>
  <c r="Z225" i="1" s="1"/>
  <c r="AE225" i="1" s="1"/>
  <c r="Y217" i="1"/>
  <c r="Z217" i="1" s="1"/>
  <c r="AE217" i="1" s="1"/>
  <c r="Y209" i="1"/>
  <c r="Z209" i="1" s="1"/>
  <c r="Y201" i="1"/>
  <c r="Y193" i="1"/>
  <c r="Z193" i="1" s="1"/>
  <c r="AE193" i="1" s="1"/>
  <c r="Y185" i="1"/>
  <c r="Z185" i="1" s="1"/>
  <c r="Y177" i="1"/>
  <c r="Z177" i="1" s="1"/>
  <c r="Y169" i="1"/>
  <c r="Z169" i="1" s="1"/>
  <c r="AE169" i="1" s="1"/>
  <c r="Y161" i="1"/>
  <c r="Z161" i="1" s="1"/>
  <c r="AE161" i="1" s="1"/>
  <c r="Y153" i="1"/>
  <c r="Z153" i="1" s="1"/>
  <c r="AE153" i="1" s="1"/>
  <c r="Y145" i="1"/>
  <c r="Z145" i="1" s="1"/>
  <c r="AE145" i="1" s="1"/>
  <c r="Y137" i="1"/>
  <c r="Z137" i="1" s="1"/>
  <c r="Y129" i="1"/>
  <c r="Z129" i="1" s="1"/>
  <c r="AE129" i="1" s="1"/>
  <c r="Y121" i="1"/>
  <c r="Z121" i="1" s="1"/>
  <c r="Y113" i="1"/>
  <c r="AA113" i="1" s="1"/>
  <c r="AF113" i="1" s="1"/>
  <c r="Y105" i="1"/>
  <c r="Z105" i="1" s="1"/>
  <c r="AE105" i="1" s="1"/>
  <c r="Y97" i="1"/>
  <c r="Z97" i="1" s="1"/>
  <c r="AE97" i="1" s="1"/>
  <c r="Y89" i="1"/>
  <c r="AA89" i="1" s="1"/>
  <c r="AF89" i="1" s="1"/>
  <c r="Y81" i="1"/>
  <c r="Z81" i="1" s="1"/>
  <c r="AE81" i="1" s="1"/>
  <c r="Y73" i="1"/>
  <c r="Y65" i="1"/>
  <c r="Z65" i="1" s="1"/>
  <c r="Y57" i="1"/>
  <c r="Z57" i="1" s="1"/>
  <c r="AE57" i="1" s="1"/>
  <c r="Y49" i="1"/>
  <c r="Z49" i="1" s="1"/>
  <c r="Y41" i="1"/>
  <c r="Z41" i="1" s="1"/>
  <c r="Y33" i="1"/>
  <c r="Z33" i="1" s="1"/>
  <c r="Y25" i="1"/>
  <c r="Z25" i="1" s="1"/>
  <c r="Y17" i="1"/>
  <c r="Z17" i="1" s="1"/>
  <c r="Y9" i="1"/>
  <c r="Z9" i="1" s="1"/>
  <c r="Y3" i="1"/>
  <c r="Z3" i="1" s="1"/>
  <c r="AC1012" i="1"/>
  <c r="AD1012" i="1"/>
  <c r="AD1100" i="1"/>
  <c r="AA1230" i="1"/>
  <c r="Z1230" i="1"/>
  <c r="AE1230" i="1" s="1"/>
  <c r="Z1214" i="1"/>
  <c r="AA1214" i="1"/>
  <c r="Z1182" i="1"/>
  <c r="AA1182" i="1"/>
  <c r="AF1182" i="1" s="1"/>
  <c r="Z1158" i="1"/>
  <c r="Z1142" i="1"/>
  <c r="AA1142" i="1"/>
  <c r="AA1094" i="1"/>
  <c r="AF1094" i="1" s="1"/>
  <c r="AA1086" i="1"/>
  <c r="Z1086" i="1"/>
  <c r="AA1070" i="1"/>
  <c r="AF1070" i="1" s="1"/>
  <c r="AA1054" i="1"/>
  <c r="AF1054" i="1" s="1"/>
  <c r="Z1054" i="1"/>
  <c r="AE1054" i="1" s="1"/>
  <c r="Z1046" i="1"/>
  <c r="AE1046" i="1" s="1"/>
  <c r="Z1038" i="1"/>
  <c r="AE1038" i="1" s="1"/>
  <c r="AA990" i="1"/>
  <c r="AF990" i="1" s="1"/>
  <c r="Z990" i="1"/>
  <c r="AE990" i="1" s="1"/>
  <c r="AA974" i="1"/>
  <c r="Z966" i="1"/>
  <c r="AE966" i="1" s="1"/>
  <c r="Z894" i="1"/>
  <c r="AE894" i="1" s="1"/>
  <c r="AA894" i="1"/>
  <c r="AF894" i="1" s="1"/>
  <c r="Z886" i="1"/>
  <c r="AA886" i="1"/>
  <c r="AA846" i="1"/>
  <c r="AF846" i="1" s="1"/>
  <c r="Z838" i="1"/>
  <c r="AE838" i="1" s="1"/>
  <c r="AA822" i="1"/>
  <c r="AF822" i="1" s="1"/>
  <c r="Z822" i="1"/>
  <c r="AE822" i="1" s="1"/>
  <c r="Z766" i="1"/>
  <c r="AE766" i="1" s="1"/>
  <c r="AA766" i="1"/>
  <c r="AF766" i="1" s="1"/>
  <c r="Z734" i="1"/>
  <c r="AE734" i="1" s="1"/>
  <c r="AA734" i="1"/>
  <c r="AF734" i="1" s="1"/>
  <c r="AA702" i="1"/>
  <c r="Z702" i="1"/>
  <c r="AA694" i="1"/>
  <c r="AF694" i="1" s="1"/>
  <c r="Z694" i="1"/>
  <c r="AE694" i="1" s="1"/>
  <c r="Z686" i="1"/>
  <c r="AE686" i="1" s="1"/>
  <c r="Z678" i="1"/>
  <c r="AE678" i="1" s="1"/>
  <c r="AA678" i="1"/>
  <c r="AF678" i="1" s="1"/>
  <c r="AA654" i="1"/>
  <c r="AF654" i="1" s="1"/>
  <c r="Z646" i="1"/>
  <c r="AE646" i="1" s="1"/>
  <c r="AA646" i="1"/>
  <c r="AF646" i="1" s="1"/>
  <c r="Z638" i="1"/>
  <c r="AE638" i="1" s="1"/>
  <c r="AA638" i="1"/>
  <c r="AF638" i="1" s="1"/>
  <c r="Z614" i="1"/>
  <c r="AE614" i="1" s="1"/>
  <c r="AA614" i="1"/>
  <c r="Z606" i="1"/>
  <c r="AE606" i="1" s="1"/>
  <c r="Z598" i="1"/>
  <c r="AE598" i="1" s="1"/>
  <c r="Z582" i="1"/>
  <c r="AE582" i="1" s="1"/>
  <c r="AA582" i="1"/>
  <c r="AF582" i="1" s="1"/>
  <c r="Z574" i="1"/>
  <c r="AE574" i="1" s="1"/>
  <c r="AA574" i="1"/>
  <c r="AF574" i="1" s="1"/>
  <c r="Z550" i="1"/>
  <c r="AE550" i="1" s="1"/>
  <c r="AA550" i="1"/>
  <c r="Z518" i="1"/>
  <c r="AE518" i="1" s="1"/>
  <c r="AA518" i="1"/>
  <c r="AF518" i="1" s="1"/>
  <c r="Z502" i="1"/>
  <c r="AE502" i="1" s="1"/>
  <c r="Z486" i="1"/>
  <c r="AE486" i="1" s="1"/>
  <c r="AA486" i="1"/>
  <c r="AF486" i="1" s="1"/>
  <c r="Z470" i="1"/>
  <c r="AE470" i="1" s="1"/>
  <c r="Z454" i="1"/>
  <c r="AE454" i="1" s="1"/>
  <c r="AA454" i="1"/>
  <c r="AF454" i="1" s="1"/>
  <c r="Z446" i="1"/>
  <c r="AE446" i="1" s="1"/>
  <c r="AA446" i="1"/>
  <c r="Z422" i="1"/>
  <c r="AA422" i="1"/>
  <c r="AA406" i="1"/>
  <c r="AA390" i="1"/>
  <c r="Z390" i="1"/>
  <c r="AA382" i="1"/>
  <c r="Z382" i="1"/>
  <c r="AA318" i="1"/>
  <c r="Z318" i="1"/>
  <c r="Z278" i="1"/>
  <c r="Z270" i="1"/>
  <c r="Z262" i="1"/>
  <c r="AA262" i="1"/>
  <c r="AF262" i="1" s="1"/>
  <c r="Z254" i="1"/>
  <c r="AA254" i="1"/>
  <c r="Z246" i="1"/>
  <c r="AA214" i="1"/>
  <c r="Z166" i="1"/>
  <c r="AA166" i="1"/>
  <c r="AA150" i="1"/>
  <c r="Z134" i="1"/>
  <c r="AA134" i="1"/>
  <c r="Z126" i="1"/>
  <c r="AA126" i="1"/>
  <c r="Z110" i="1"/>
  <c r="Z38" i="1"/>
  <c r="AE38" i="1" s="1"/>
  <c r="AA38" i="1"/>
  <c r="AF38" i="1" s="1"/>
  <c r="Z8" i="1"/>
  <c r="AA8" i="1"/>
  <c r="AC1244" i="1"/>
  <c r="AD1244" i="1"/>
  <c r="AC860" i="1"/>
  <c r="AD860" i="1"/>
  <c r="AA1206" i="1"/>
  <c r="AF1206" i="1" s="1"/>
  <c r="Z1206" i="1"/>
  <c r="AE1206" i="1" s="1"/>
  <c r="AC1132" i="1"/>
  <c r="AD1132" i="1"/>
  <c r="AD1148" i="1"/>
  <c r="AD620" i="1"/>
  <c r="AD1116" i="1"/>
  <c r="AC1116" i="1"/>
  <c r="AD820" i="1"/>
  <c r="AC1180" i="1"/>
  <c r="AD1180" i="1"/>
  <c r="AC1156" i="1"/>
  <c r="AD1156" i="1"/>
  <c r="AC1124" i="1"/>
  <c r="AD1124" i="1"/>
  <c r="AC1092" i="1"/>
  <c r="AD1092" i="1"/>
  <c r="AC1068" i="1"/>
  <c r="AD1068" i="1"/>
  <c r="AC1044" i="1"/>
  <c r="AD1044" i="1"/>
  <c r="AC1028" i="1"/>
  <c r="AD1028" i="1"/>
  <c r="AC996" i="1"/>
  <c r="AE996" i="1" s="1"/>
  <c r="AD996" i="1"/>
  <c r="AC980" i="1"/>
  <c r="AD980" i="1"/>
  <c r="AC964" i="1"/>
  <c r="AD964" i="1"/>
  <c r="AC932" i="1"/>
  <c r="AD932" i="1"/>
  <c r="AC892" i="1"/>
  <c r="AD892" i="1"/>
  <c r="AC796" i="1"/>
  <c r="AD796" i="1"/>
  <c r="AC772" i="1"/>
  <c r="AD772" i="1"/>
  <c r="AC740" i="1"/>
  <c r="AD740" i="1"/>
  <c r="AC716" i="1"/>
  <c r="AD716" i="1"/>
  <c r="AC692" i="1"/>
  <c r="AD692" i="1"/>
  <c r="AC676" i="1"/>
  <c r="AD676" i="1"/>
  <c r="AC652" i="1"/>
  <c r="AD652" i="1"/>
  <c r="AC636" i="1"/>
  <c r="AD636" i="1"/>
  <c r="AC612" i="1"/>
  <c r="AD612" i="1"/>
  <c r="AC588" i="1"/>
  <c r="AD588" i="1"/>
  <c r="AC564" i="1"/>
  <c r="AD564" i="1"/>
  <c r="AC540" i="1"/>
  <c r="AD540" i="1"/>
  <c r="AC524" i="1"/>
  <c r="AD524" i="1"/>
  <c r="AC1260" i="1"/>
  <c r="AD1260" i="1"/>
  <c r="AC1236" i="1"/>
  <c r="AD1236" i="1"/>
  <c r="AC1212" i="1"/>
  <c r="AD1212" i="1"/>
  <c r="AC1076" i="1"/>
  <c r="AD1076" i="1"/>
  <c r="AC1052" i="1"/>
  <c r="AD1052" i="1"/>
  <c r="AC1020" i="1"/>
  <c r="AD1020" i="1"/>
  <c r="AD940" i="1"/>
  <c r="AC940" i="1"/>
  <c r="AC916" i="1"/>
  <c r="AD916" i="1"/>
  <c r="AC900" i="1"/>
  <c r="AD900" i="1"/>
  <c r="AC884" i="1"/>
  <c r="AD884" i="1"/>
  <c r="AC868" i="1"/>
  <c r="AD868" i="1"/>
  <c r="AC852" i="1"/>
  <c r="AD852" i="1"/>
  <c r="AC836" i="1"/>
  <c r="AD836" i="1"/>
  <c r="AC812" i="1"/>
  <c r="AD812" i="1"/>
  <c r="AC788" i="1"/>
  <c r="AD788" i="1"/>
  <c r="AC764" i="1"/>
  <c r="AD764" i="1"/>
  <c r="AC748" i="1"/>
  <c r="AD748" i="1"/>
  <c r="AC732" i="1"/>
  <c r="AD732" i="1"/>
  <c r="AC708" i="1"/>
  <c r="AD708" i="1"/>
  <c r="AC668" i="1"/>
  <c r="AD668" i="1"/>
  <c r="AC596" i="1"/>
  <c r="AD596" i="1"/>
  <c r="AC572" i="1"/>
  <c r="AD572" i="1"/>
  <c r="AC548" i="1"/>
  <c r="AD548" i="1"/>
  <c r="AC532" i="1"/>
  <c r="AD532" i="1"/>
  <c r="AC516" i="1"/>
  <c r="AD516" i="1"/>
  <c r="AD1196" i="1"/>
  <c r="AD1252" i="1"/>
  <c r="AC1252" i="1"/>
  <c r="AC1228" i="1"/>
  <c r="AD1228" i="1"/>
  <c r="AC1220" i="1"/>
  <c r="AD1220" i="1"/>
  <c r="AC1204" i="1"/>
  <c r="AD1204" i="1"/>
  <c r="AD1188" i="1"/>
  <c r="AC1188" i="1"/>
  <c r="AC1172" i="1"/>
  <c r="AD1172" i="1"/>
  <c r="AD1164" i="1"/>
  <c r="AC1164" i="1"/>
  <c r="AC1140" i="1"/>
  <c r="AD1140" i="1"/>
  <c r="AC1108" i="1"/>
  <c r="AD1108" i="1"/>
  <c r="AC1084" i="1"/>
  <c r="AD1084" i="1"/>
  <c r="AC1060" i="1"/>
  <c r="AD1060" i="1"/>
  <c r="AD1036" i="1"/>
  <c r="AC1036" i="1"/>
  <c r="AC1004" i="1"/>
  <c r="AD1004" i="1"/>
  <c r="AD988" i="1"/>
  <c r="AC988" i="1"/>
  <c r="AD972" i="1"/>
  <c r="AC972" i="1"/>
  <c r="AC948" i="1"/>
  <c r="AD948" i="1"/>
  <c r="AC924" i="1"/>
  <c r="AD924" i="1"/>
  <c r="AD908" i="1"/>
  <c r="AC908" i="1"/>
  <c r="AC876" i="1"/>
  <c r="AD876" i="1"/>
  <c r="AD844" i="1"/>
  <c r="AC844" i="1"/>
  <c r="AC828" i="1"/>
  <c r="AD828" i="1"/>
  <c r="AC804" i="1"/>
  <c r="AE804" i="1" s="1"/>
  <c r="AD804" i="1"/>
  <c r="AD780" i="1"/>
  <c r="AC780" i="1"/>
  <c r="AC756" i="1"/>
  <c r="AD756" i="1"/>
  <c r="AC724" i="1"/>
  <c r="AD724" i="1"/>
  <c r="AC700" i="1"/>
  <c r="AD700" i="1"/>
  <c r="AC684" i="1"/>
  <c r="AD684" i="1"/>
  <c r="AC660" i="1"/>
  <c r="AD660" i="1"/>
  <c r="AD644" i="1"/>
  <c r="AC644" i="1"/>
  <c r="AC628" i="1"/>
  <c r="AD628" i="1"/>
  <c r="AC604" i="1"/>
  <c r="AD604" i="1"/>
  <c r="AC580" i="1"/>
  <c r="AD580" i="1"/>
  <c r="AC556" i="1"/>
  <c r="AD556" i="1"/>
  <c r="AC508" i="1"/>
  <c r="AD508" i="1"/>
  <c r="Z1124" i="1"/>
  <c r="AA1124" i="1"/>
  <c r="AA876" i="1"/>
  <c r="AA844" i="1"/>
  <c r="AA780" i="1"/>
  <c r="AA740" i="1"/>
  <c r="Z596" i="1"/>
  <c r="AA508" i="1"/>
  <c r="Z348" i="1"/>
  <c r="AE348" i="1" s="1"/>
  <c r="Z340" i="1"/>
  <c r="AE340" i="1" s="1"/>
  <c r="AA340" i="1"/>
  <c r="AA188" i="1"/>
  <c r="AA60" i="1"/>
  <c r="AA20" i="1"/>
  <c r="X1266" i="1"/>
  <c r="Y1266" i="1"/>
  <c r="X1258" i="1"/>
  <c r="Y1258" i="1"/>
  <c r="Y1250" i="1"/>
  <c r="X1250" i="1"/>
  <c r="X1242" i="1"/>
  <c r="Y1242" i="1"/>
  <c r="X1234" i="1"/>
  <c r="Y1234" i="1"/>
  <c r="X1226" i="1"/>
  <c r="Y1226" i="1"/>
  <c r="X1218" i="1"/>
  <c r="Y1218" i="1"/>
  <c r="Z1218" i="1" s="1"/>
  <c r="AE1218" i="1" s="1"/>
  <c r="X1210" i="1"/>
  <c r="Y1210" i="1"/>
  <c r="X1202" i="1"/>
  <c r="Y1202" i="1"/>
  <c r="Z1202" i="1" s="1"/>
  <c r="AE1202" i="1" s="1"/>
  <c r="X1194" i="1"/>
  <c r="Y1194" i="1"/>
  <c r="X1186" i="1"/>
  <c r="Y1186" i="1"/>
  <c r="AA1186" i="1" s="1"/>
  <c r="AF1186" i="1" s="1"/>
  <c r="Y1178" i="1"/>
  <c r="X1178" i="1"/>
  <c r="X1170" i="1"/>
  <c r="Y1170" i="1"/>
  <c r="Z1170" i="1" s="1"/>
  <c r="AE1170" i="1" s="1"/>
  <c r="X1162" i="1"/>
  <c r="Y1162" i="1"/>
  <c r="Y1154" i="1"/>
  <c r="AA1154" i="1" s="1"/>
  <c r="AF1154" i="1" s="1"/>
  <c r="X1154" i="1"/>
  <c r="X1146" i="1"/>
  <c r="Y1146" i="1"/>
  <c r="X1138" i="1"/>
  <c r="Y1138" i="1"/>
  <c r="X1130" i="1"/>
  <c r="Y1130" i="1"/>
  <c r="X1122" i="1"/>
  <c r="Y1122" i="1"/>
  <c r="Z1122" i="1" s="1"/>
  <c r="AE1122" i="1" s="1"/>
  <c r="X1114" i="1"/>
  <c r="Y1114" i="1"/>
  <c r="AA1114" i="1" s="1"/>
  <c r="AF1114" i="1" s="1"/>
  <c r="X1106" i="1"/>
  <c r="Y1106" i="1"/>
  <c r="Z1106" i="1" s="1"/>
  <c r="AE1106" i="1" s="1"/>
  <c r="X1098" i="1"/>
  <c r="Y1098" i="1"/>
  <c r="Y1090" i="1"/>
  <c r="Z1090" i="1" s="1"/>
  <c r="AE1090" i="1" s="1"/>
  <c r="X1090" i="1"/>
  <c r="X1074" i="1"/>
  <c r="Y1074" i="1"/>
  <c r="X1066" i="1"/>
  <c r="Y1066" i="1"/>
  <c r="AA1066" i="1" s="1"/>
  <c r="Y1058" i="1"/>
  <c r="AA1058" i="1" s="1"/>
  <c r="X1058" i="1"/>
  <c r="Y1050" i="1"/>
  <c r="AA1050" i="1" s="1"/>
  <c r="AF1050" i="1" s="1"/>
  <c r="X1050" i="1"/>
  <c r="Y1042" i="1"/>
  <c r="X1042" i="1"/>
  <c r="X1034" i="1"/>
  <c r="Y1034" i="1"/>
  <c r="X1026" i="1"/>
  <c r="Y1026" i="1"/>
  <c r="Y1018" i="1"/>
  <c r="X1018" i="1"/>
  <c r="X1010" i="1"/>
  <c r="Y1010" i="1"/>
  <c r="X1002" i="1"/>
  <c r="Y1002" i="1"/>
  <c r="X994" i="1"/>
  <c r="Y994" i="1"/>
  <c r="Y986" i="1"/>
  <c r="X986" i="1"/>
  <c r="Y978" i="1"/>
  <c r="X978" i="1"/>
  <c r="X970" i="1"/>
  <c r="Y970" i="1"/>
  <c r="X946" i="1"/>
  <c r="Y946" i="1"/>
  <c r="Y930" i="1"/>
  <c r="X930" i="1"/>
  <c r="Y922" i="1"/>
  <c r="Z922" i="1" s="1"/>
  <c r="AE922" i="1" s="1"/>
  <c r="X922" i="1"/>
  <c r="X914" i="1"/>
  <c r="Y914" i="1"/>
  <c r="X906" i="1"/>
  <c r="Y906" i="1"/>
  <c r="Z906" i="1" s="1"/>
  <c r="AE906" i="1" s="1"/>
  <c r="Y898" i="1"/>
  <c r="X898" i="1"/>
  <c r="Y890" i="1"/>
  <c r="Z890" i="1" s="1"/>
  <c r="AE890" i="1" s="1"/>
  <c r="X890" i="1"/>
  <c r="X882" i="1"/>
  <c r="Y882" i="1"/>
  <c r="X874" i="1"/>
  <c r="Y874" i="1"/>
  <c r="AA874" i="1" s="1"/>
  <c r="AF874" i="1" s="1"/>
  <c r="X866" i="1"/>
  <c r="Y866" i="1"/>
  <c r="X858" i="1"/>
  <c r="Y858" i="1"/>
  <c r="Z858" i="1" s="1"/>
  <c r="AE858" i="1" s="1"/>
  <c r="X850" i="1"/>
  <c r="Y850" i="1"/>
  <c r="X842" i="1"/>
  <c r="Y842" i="1"/>
  <c r="Z842" i="1" s="1"/>
  <c r="AE842" i="1" s="1"/>
  <c r="X834" i="1"/>
  <c r="Y834" i="1"/>
  <c r="X826" i="1"/>
  <c r="Y826" i="1"/>
  <c r="Z826" i="1" s="1"/>
  <c r="AE826" i="1" s="1"/>
  <c r="X818" i="1"/>
  <c r="Y818" i="1"/>
  <c r="X810" i="1"/>
  <c r="Y810" i="1"/>
  <c r="Z810" i="1" s="1"/>
  <c r="AE810" i="1" s="1"/>
  <c r="Y802" i="1"/>
  <c r="Z802" i="1" s="1"/>
  <c r="AE802" i="1" s="1"/>
  <c r="X802" i="1"/>
  <c r="X794" i="1"/>
  <c r="Y794" i="1"/>
  <c r="X786" i="1"/>
  <c r="Y786" i="1"/>
  <c r="X778" i="1"/>
  <c r="Y778" i="1"/>
  <c r="X762" i="1"/>
  <c r="Y762" i="1"/>
  <c r="AA762" i="1" s="1"/>
  <c r="AF762" i="1" s="1"/>
  <c r="X754" i="1"/>
  <c r="Y754" i="1"/>
  <c r="X746" i="1"/>
  <c r="Y746" i="1"/>
  <c r="X738" i="1"/>
  <c r="Y738" i="1"/>
  <c r="Z738" i="1" s="1"/>
  <c r="AE738" i="1" s="1"/>
  <c r="Y730" i="1"/>
  <c r="AA730" i="1" s="1"/>
  <c r="AF730" i="1" s="1"/>
  <c r="X730" i="1"/>
  <c r="X722" i="1"/>
  <c r="Y722" i="1"/>
  <c r="Z722" i="1" s="1"/>
  <c r="AE722" i="1" s="1"/>
  <c r="X706" i="1"/>
  <c r="Y706" i="1"/>
  <c r="Z706" i="1" s="1"/>
  <c r="AE706" i="1" s="1"/>
  <c r="X698" i="1"/>
  <c r="Y698" i="1"/>
  <c r="AA698" i="1" s="1"/>
  <c r="AF698" i="1" s="1"/>
  <c r="X690" i="1"/>
  <c r="Y690" i="1"/>
  <c r="Y674" i="1"/>
  <c r="X674" i="1"/>
  <c r="X666" i="1"/>
  <c r="Y666" i="1"/>
  <c r="X650" i="1"/>
  <c r="Y650" i="1"/>
  <c r="Z650" i="1" s="1"/>
  <c r="AE650" i="1" s="1"/>
  <c r="Y642" i="1"/>
  <c r="X642" i="1"/>
  <c r="X634" i="1"/>
  <c r="Y634" i="1"/>
  <c r="AA634" i="1" s="1"/>
  <c r="AF634" i="1" s="1"/>
  <c r="X626" i="1"/>
  <c r="Y626" i="1"/>
  <c r="X618" i="1"/>
  <c r="Y618" i="1"/>
  <c r="Z618" i="1" s="1"/>
  <c r="AE618" i="1" s="1"/>
  <c r="Y610" i="1"/>
  <c r="X610" i="1"/>
  <c r="X602" i="1"/>
  <c r="Y602" i="1"/>
  <c r="Z602" i="1" s="1"/>
  <c r="Y594" i="1"/>
  <c r="X594" i="1"/>
  <c r="X586" i="1"/>
  <c r="Y586" i="1"/>
  <c r="Z586" i="1" s="1"/>
  <c r="AE586" i="1" s="1"/>
  <c r="Y578" i="1"/>
  <c r="X578" i="1"/>
  <c r="Y570" i="1"/>
  <c r="Z570" i="1" s="1"/>
  <c r="AE570" i="1" s="1"/>
  <c r="X570" i="1"/>
  <c r="X562" i="1"/>
  <c r="Y562" i="1"/>
  <c r="X554" i="1"/>
  <c r="Y554" i="1"/>
  <c r="Z554" i="1" s="1"/>
  <c r="AE554" i="1" s="1"/>
  <c r="Y546" i="1"/>
  <c r="X546" i="1"/>
  <c r="Y538" i="1"/>
  <c r="Z538" i="1" s="1"/>
  <c r="AE538" i="1" s="1"/>
  <c r="X538" i="1"/>
  <c r="Y530" i="1"/>
  <c r="X530" i="1"/>
  <c r="X522" i="1"/>
  <c r="Y522" i="1"/>
  <c r="X514" i="1"/>
  <c r="Y514" i="1"/>
  <c r="Y506" i="1"/>
  <c r="X506" i="1"/>
  <c r="X498" i="1"/>
  <c r="Y498" i="1"/>
  <c r="X490" i="1"/>
  <c r="Y490" i="1"/>
  <c r="X482" i="1"/>
  <c r="Y482" i="1"/>
  <c r="X474" i="1"/>
  <c r="Y474" i="1"/>
  <c r="X466" i="1"/>
  <c r="Y466" i="1"/>
  <c r="X458" i="1"/>
  <c r="Y458" i="1"/>
  <c r="X450" i="1"/>
  <c r="Y450" i="1"/>
  <c r="X442" i="1"/>
  <c r="Y442" i="1"/>
  <c r="X434" i="1"/>
  <c r="Y434" i="1"/>
  <c r="AA434" i="1" s="1"/>
  <c r="AF434" i="1" s="1"/>
  <c r="X426" i="1"/>
  <c r="Y426" i="1"/>
  <c r="AA426" i="1" s="1"/>
  <c r="AF426" i="1" s="1"/>
  <c r="X418" i="1"/>
  <c r="Y418" i="1"/>
  <c r="Z418" i="1" s="1"/>
  <c r="AE418" i="1" s="1"/>
  <c r="Y410" i="1"/>
  <c r="X410" i="1"/>
  <c r="X402" i="1"/>
  <c r="Y402" i="1"/>
  <c r="AA402" i="1" s="1"/>
  <c r="AF402" i="1" s="1"/>
  <c r="X394" i="1"/>
  <c r="Y394" i="1"/>
  <c r="Y378" i="1"/>
  <c r="X378" i="1"/>
  <c r="X370" i="1"/>
  <c r="Y370" i="1"/>
  <c r="X362" i="1"/>
  <c r="Y362" i="1"/>
  <c r="X354" i="1"/>
  <c r="Y354" i="1"/>
  <c r="X346" i="1"/>
  <c r="Y346" i="1"/>
  <c r="AA346" i="1" s="1"/>
  <c r="AF346" i="1" s="1"/>
  <c r="Y338" i="1"/>
  <c r="X338" i="1"/>
  <c r="X330" i="1"/>
  <c r="Y330" i="1"/>
  <c r="AA330" i="1" s="1"/>
  <c r="AF330" i="1" s="1"/>
  <c r="X322" i="1"/>
  <c r="Y322" i="1"/>
  <c r="Z322" i="1" s="1"/>
  <c r="AE322" i="1" s="1"/>
  <c r="X314" i="1"/>
  <c r="Y314" i="1"/>
  <c r="X306" i="1"/>
  <c r="Y306" i="1"/>
  <c r="X298" i="1"/>
  <c r="Y298" i="1"/>
  <c r="Y290" i="1"/>
  <c r="X290" i="1"/>
  <c r="Y282" i="1"/>
  <c r="Z282" i="1" s="1"/>
  <c r="AE282" i="1" s="1"/>
  <c r="X282" i="1"/>
  <c r="Y274" i="1"/>
  <c r="X274" i="1"/>
  <c r="X266" i="1"/>
  <c r="Y266" i="1"/>
  <c r="X258" i="1"/>
  <c r="Y258" i="1"/>
  <c r="Y250" i="1"/>
  <c r="Z250" i="1" s="1"/>
  <c r="AE250" i="1" s="1"/>
  <c r="X250" i="1"/>
  <c r="X242" i="1"/>
  <c r="Y242" i="1"/>
  <c r="X234" i="1"/>
  <c r="Y234" i="1"/>
  <c r="X226" i="1"/>
  <c r="Y226" i="1"/>
  <c r="Z226" i="1" s="1"/>
  <c r="AE226" i="1" s="1"/>
  <c r="Y218" i="1"/>
  <c r="X218" i="1"/>
  <c r="Y210" i="1"/>
  <c r="X210" i="1"/>
  <c r="X202" i="1"/>
  <c r="Y202" i="1"/>
  <c r="X194" i="1"/>
  <c r="Y194" i="1"/>
  <c r="AA194" i="1" s="1"/>
  <c r="AF194" i="1" s="1"/>
  <c r="Y186" i="1"/>
  <c r="AA186" i="1" s="1"/>
  <c r="AF186" i="1" s="1"/>
  <c r="X186" i="1"/>
  <c r="X178" i="1"/>
  <c r="Y178" i="1"/>
  <c r="X170" i="1"/>
  <c r="Y170" i="1"/>
  <c r="X162" i="1"/>
  <c r="Y162" i="1"/>
  <c r="Y154" i="1"/>
  <c r="X154" i="1"/>
  <c r="Y146" i="1"/>
  <c r="AA146" i="1" s="1"/>
  <c r="AF146" i="1" s="1"/>
  <c r="X146" i="1"/>
  <c r="X138" i="1"/>
  <c r="Y138" i="1"/>
  <c r="Z138" i="1" s="1"/>
  <c r="AE138" i="1" s="1"/>
  <c r="X130" i="1"/>
  <c r="Y130" i="1"/>
  <c r="Y122" i="1"/>
  <c r="Z122" i="1" s="1"/>
  <c r="AE122" i="1" s="1"/>
  <c r="X122" i="1"/>
  <c r="Y114" i="1"/>
  <c r="X114" i="1"/>
  <c r="X98" i="1"/>
  <c r="Y98" i="1"/>
  <c r="Y90" i="1"/>
  <c r="X90" i="1"/>
  <c r="Y82" i="1"/>
  <c r="AA82" i="1" s="1"/>
  <c r="AF82" i="1" s="1"/>
  <c r="X82" i="1"/>
  <c r="X74" i="1"/>
  <c r="Y74" i="1"/>
  <c r="Z74" i="1" s="1"/>
  <c r="AE74" i="1" s="1"/>
  <c r="Y66" i="1"/>
  <c r="X66" i="1"/>
  <c r="X58" i="1"/>
  <c r="Y58" i="1"/>
  <c r="Y50" i="1"/>
  <c r="X50" i="1"/>
  <c r="X42" i="1"/>
  <c r="Y42" i="1"/>
  <c r="Y34" i="1"/>
  <c r="Z34" i="1" s="1"/>
  <c r="AE34" i="1" s="1"/>
  <c r="X34" i="1"/>
  <c r="Y26" i="1"/>
  <c r="X26" i="1"/>
  <c r="Y18" i="1"/>
  <c r="Z18" i="1" s="1"/>
  <c r="X18" i="1"/>
  <c r="Y10" i="1"/>
  <c r="X10" i="1"/>
  <c r="X4" i="1"/>
  <c r="Y4" i="1"/>
  <c r="AA4" i="1" s="1"/>
  <c r="AF4" i="1" s="1"/>
  <c r="Y1082" i="1"/>
  <c r="AA612" i="1"/>
  <c r="Y770" i="1"/>
  <c r="Z770" i="1" s="1"/>
  <c r="AE770" i="1" s="1"/>
  <c r="Y714" i="1"/>
  <c r="X658" i="1"/>
  <c r="AC1119" i="1"/>
  <c r="AC991" i="1"/>
  <c r="Z324" i="1"/>
  <c r="AE324" i="1" s="1"/>
  <c r="X954" i="1"/>
  <c r="Y962" i="1"/>
  <c r="Y1261" i="1"/>
  <c r="Z1261" i="1" s="1"/>
  <c r="Y1253" i="1"/>
  <c r="Z1253" i="1" s="1"/>
  <c r="AE1253" i="1" s="1"/>
  <c r="Y1245" i="1"/>
  <c r="AA1245" i="1" s="1"/>
  <c r="Y1237" i="1"/>
  <c r="Z1237" i="1" s="1"/>
  <c r="AE1237" i="1" s="1"/>
  <c r="Y1229" i="1"/>
  <c r="Z1229" i="1" s="1"/>
  <c r="AE1229" i="1" s="1"/>
  <c r="Y1221" i="1"/>
  <c r="Z1221" i="1" s="1"/>
  <c r="AE1221" i="1" s="1"/>
  <c r="Y1213" i="1"/>
  <c r="Z1213" i="1" s="1"/>
  <c r="AE1213" i="1" s="1"/>
  <c r="Y1205" i="1"/>
  <c r="Z1205" i="1" s="1"/>
  <c r="Y1197" i="1"/>
  <c r="Z1197" i="1" s="1"/>
  <c r="AE1197" i="1" s="1"/>
  <c r="Y1189" i="1"/>
  <c r="Z1189" i="1" s="1"/>
  <c r="AE1189" i="1" s="1"/>
  <c r="Y1181" i="1"/>
  <c r="Z1181" i="1" s="1"/>
  <c r="AE1181" i="1" s="1"/>
  <c r="Y1173" i="1"/>
  <c r="Z1173" i="1" s="1"/>
  <c r="AE1173" i="1" s="1"/>
  <c r="Y1165" i="1"/>
  <c r="AA1165" i="1" s="1"/>
  <c r="Y1157" i="1"/>
  <c r="AA1157" i="1" s="1"/>
  <c r="Y1149" i="1"/>
  <c r="Z1149" i="1" s="1"/>
  <c r="AE1149" i="1" s="1"/>
  <c r="Y1141" i="1"/>
  <c r="AA1141" i="1" s="1"/>
  <c r="Y1133" i="1"/>
  <c r="Z1133" i="1" s="1"/>
  <c r="AE1133" i="1" s="1"/>
  <c r="Y1125" i="1"/>
  <c r="Z1125" i="1" s="1"/>
  <c r="AE1125" i="1" s="1"/>
  <c r="Y1117" i="1"/>
  <c r="Z1117" i="1" s="1"/>
  <c r="AE1117" i="1" s="1"/>
  <c r="Y1109" i="1"/>
  <c r="AA1109" i="1" s="1"/>
  <c r="Y1101" i="1"/>
  <c r="Z1101" i="1" s="1"/>
  <c r="Y1093" i="1"/>
  <c r="Z1093" i="1" s="1"/>
  <c r="Y1085" i="1"/>
  <c r="Z1085" i="1" s="1"/>
  <c r="AE1085" i="1" s="1"/>
  <c r="Y1077" i="1"/>
  <c r="AA1077" i="1" s="1"/>
  <c r="AF1077" i="1" s="1"/>
  <c r="Y1069" i="1"/>
  <c r="AA1069" i="1" s="1"/>
  <c r="Y1061" i="1"/>
  <c r="Z1061" i="1" s="1"/>
  <c r="AE1061" i="1" s="1"/>
  <c r="Y1053" i="1"/>
  <c r="AA1053" i="1" s="1"/>
  <c r="AF1053" i="1" s="1"/>
  <c r="Y1045" i="1"/>
  <c r="AA1045" i="1" s="1"/>
  <c r="AF1045" i="1" s="1"/>
  <c r="Y1037" i="1"/>
  <c r="Y1029" i="1"/>
  <c r="AA1029" i="1" s="1"/>
  <c r="AF1029" i="1" s="1"/>
  <c r="Y1021" i="1"/>
  <c r="AA1021" i="1" s="1"/>
  <c r="Y1013" i="1"/>
  <c r="Z1013" i="1" s="1"/>
  <c r="AE1013" i="1" s="1"/>
  <c r="Y1005" i="1"/>
  <c r="Z1005" i="1" s="1"/>
  <c r="AE1005" i="1" s="1"/>
  <c r="Y997" i="1"/>
  <c r="Z997" i="1" s="1"/>
  <c r="AE997" i="1" s="1"/>
  <c r="Y989" i="1"/>
  <c r="Z989" i="1" s="1"/>
  <c r="AE989" i="1" s="1"/>
  <c r="Y981" i="1"/>
  <c r="Z981" i="1" s="1"/>
  <c r="Y973" i="1"/>
  <c r="AA973" i="1" s="1"/>
  <c r="AF973" i="1" s="1"/>
  <c r="Y965" i="1"/>
  <c r="Z965" i="1" s="1"/>
  <c r="AE965" i="1" s="1"/>
  <c r="Y957" i="1"/>
  <c r="Z957" i="1" s="1"/>
  <c r="AE957" i="1" s="1"/>
  <c r="Y949" i="1"/>
  <c r="AA949" i="1" s="1"/>
  <c r="Y941" i="1"/>
  <c r="AA941" i="1" s="1"/>
  <c r="Y933" i="1"/>
  <c r="Z933" i="1" s="1"/>
  <c r="AE933" i="1" s="1"/>
  <c r="Y925" i="1"/>
  <c r="Z925" i="1" s="1"/>
  <c r="AE925" i="1" s="1"/>
  <c r="Y917" i="1"/>
  <c r="AA917" i="1" s="1"/>
  <c r="AF917" i="1" s="1"/>
  <c r="Y909" i="1"/>
  <c r="Z909" i="1" s="1"/>
  <c r="AE909" i="1" s="1"/>
  <c r="Y901" i="1"/>
  <c r="AA901" i="1" s="1"/>
  <c r="Y893" i="1"/>
  <c r="Z893" i="1" s="1"/>
  <c r="Y885" i="1"/>
  <c r="Z885" i="1" s="1"/>
  <c r="AE885" i="1" s="1"/>
  <c r="Y877" i="1"/>
  <c r="AA877" i="1" s="1"/>
  <c r="Y869" i="1"/>
  <c r="Z869" i="1" s="1"/>
  <c r="AE869" i="1" s="1"/>
  <c r="Y861" i="1"/>
  <c r="Z861" i="1" s="1"/>
  <c r="Y853" i="1"/>
  <c r="AA853" i="1" s="1"/>
  <c r="AF853" i="1" s="1"/>
  <c r="Y845" i="1"/>
  <c r="AA845" i="1" s="1"/>
  <c r="Y837" i="1"/>
  <c r="AA837" i="1" s="1"/>
  <c r="AF837" i="1" s="1"/>
  <c r="Y829" i="1"/>
  <c r="Y821" i="1"/>
  <c r="Z821" i="1" s="1"/>
  <c r="AE821" i="1" s="1"/>
  <c r="Y813" i="1"/>
  <c r="AA813" i="1" s="1"/>
  <c r="AF813" i="1" s="1"/>
  <c r="Y797" i="1"/>
  <c r="Z797" i="1" s="1"/>
  <c r="AE797" i="1" s="1"/>
  <c r="Y789" i="1"/>
  <c r="AA789" i="1" s="1"/>
  <c r="AF789" i="1" s="1"/>
  <c r="Y781" i="1"/>
  <c r="Z781" i="1" s="1"/>
  <c r="AE781" i="1" s="1"/>
  <c r="Y773" i="1"/>
  <c r="AA773" i="1" s="1"/>
  <c r="AF773" i="1" s="1"/>
  <c r="Y765" i="1"/>
  <c r="Y757" i="1"/>
  <c r="Z757" i="1" s="1"/>
  <c r="AE757" i="1" s="1"/>
  <c r="Y749" i="1"/>
  <c r="Z749" i="1" s="1"/>
  <c r="AE749" i="1" s="1"/>
  <c r="Z147" i="1"/>
  <c r="AE147" i="1" s="1"/>
  <c r="AA1030" i="1"/>
  <c r="Z1014" i="1"/>
  <c r="AE1014" i="1" s="1"/>
  <c r="AA979" i="1"/>
  <c r="AF979" i="1" s="1"/>
  <c r="Z868" i="1"/>
  <c r="Z836" i="1"/>
  <c r="Z758" i="1"/>
  <c r="AA758" i="1"/>
  <c r="AA726" i="1"/>
  <c r="AF726" i="1" s="1"/>
  <c r="Z444" i="1"/>
  <c r="AE444" i="1" s="1"/>
  <c r="AA326" i="1"/>
  <c r="Z326" i="1"/>
  <c r="Z310" i="1"/>
  <c r="Z294" i="1"/>
  <c r="AA294" i="1"/>
  <c r="Z190" i="1"/>
  <c r="AA190" i="1"/>
  <c r="Z174" i="1"/>
  <c r="AA131" i="1"/>
  <c r="AF131" i="1" s="1"/>
  <c r="Z131" i="1"/>
  <c r="AE131" i="1" s="1"/>
  <c r="AA102" i="1"/>
  <c r="Z102" i="1"/>
  <c r="Z462" i="1"/>
  <c r="AE462" i="1" s="1"/>
  <c r="AA222" i="1"/>
  <c r="AD1263" i="1"/>
  <c r="AD1247" i="1"/>
  <c r="AD1239" i="1"/>
  <c r="AD1231" i="1"/>
  <c r="AD1223" i="1"/>
  <c r="AD1199" i="1"/>
  <c r="AD1191" i="1"/>
  <c r="AD1183" i="1"/>
  <c r="AD1175" i="1"/>
  <c r="AD1167" i="1"/>
  <c r="AD1159" i="1"/>
  <c r="AD1143" i="1"/>
  <c r="AD1135" i="1"/>
  <c r="AD1127" i="1"/>
  <c r="AD1111" i="1"/>
  <c r="AD1103" i="1"/>
  <c r="AD1095" i="1"/>
  <c r="AD1087" i="1"/>
  <c r="AD1079" i="1"/>
  <c r="AD1063" i="1"/>
  <c r="AD1055" i="1"/>
  <c r="AD1047" i="1"/>
  <c r="AD1039" i="1"/>
  <c r="AD1031" i="1"/>
  <c r="AD1015" i="1"/>
  <c r="AD1007" i="1"/>
  <c r="AD999" i="1"/>
  <c r="AD983" i="1"/>
  <c r="AD975" i="1"/>
  <c r="AD967" i="1"/>
  <c r="AD959" i="1"/>
  <c r="AD951" i="1"/>
  <c r="AD943" i="1"/>
  <c r="AD935" i="1"/>
  <c r="AD927" i="1"/>
  <c r="AD911" i="1"/>
  <c r="AD903" i="1"/>
  <c r="AD895" i="1"/>
  <c r="AD887" i="1"/>
  <c r="AD879" i="1"/>
  <c r="AD871" i="1"/>
  <c r="AD863" i="1"/>
  <c r="AD855" i="1"/>
  <c r="AD847" i="1"/>
  <c r="AD839" i="1"/>
  <c r="AD831" i="1"/>
  <c r="AD823" i="1"/>
  <c r="AD807" i="1"/>
  <c r="AD799" i="1"/>
  <c r="AD783" i="1"/>
  <c r="AD775" i="1"/>
  <c r="AD767" i="1"/>
  <c r="AD759" i="1"/>
  <c r="AD751" i="1"/>
  <c r="AD735" i="1"/>
  <c r="AD727" i="1"/>
  <c r="AD719" i="1"/>
  <c r="AD711" i="1"/>
  <c r="AD703" i="1"/>
  <c r="AD695" i="1"/>
  <c r="AD687" i="1"/>
  <c r="AD671" i="1"/>
  <c r="AD663" i="1"/>
  <c r="AD655" i="1"/>
  <c r="AD647" i="1"/>
  <c r="AD639" i="1"/>
  <c r="AD631" i="1"/>
  <c r="AD623" i="1"/>
  <c r="AD607" i="1"/>
  <c r="AD599" i="1"/>
  <c r="AD591" i="1"/>
  <c r="AD583" i="1"/>
  <c r="AD575" i="1"/>
  <c r="AC224" i="1"/>
  <c r="Z1232" i="1"/>
  <c r="AE1232" i="1" s="1"/>
  <c r="AA906" i="1"/>
  <c r="AF906" i="1" s="1"/>
  <c r="Z358" i="1"/>
  <c r="AA358" i="1"/>
  <c r="AC416" i="1"/>
  <c r="AD416" i="1"/>
  <c r="AC408" i="1"/>
  <c r="AD408" i="1"/>
  <c r="AC400" i="1"/>
  <c r="AD400" i="1"/>
  <c r="AC384" i="1"/>
  <c r="AD384" i="1"/>
  <c r="AC352" i="1"/>
  <c r="AD352" i="1"/>
  <c r="AD344" i="1"/>
  <c r="AC344" i="1"/>
  <c r="AC336" i="1"/>
  <c r="AD336" i="1"/>
  <c r="AF336" i="1" s="1"/>
  <c r="AC328" i="1"/>
  <c r="AD328" i="1"/>
  <c r="AC320" i="1"/>
  <c r="AD320" i="1"/>
  <c r="AC280" i="1"/>
  <c r="AD280" i="1"/>
  <c r="AC264" i="1"/>
  <c r="AD264" i="1"/>
  <c r="AC216" i="1"/>
  <c r="AD216" i="1"/>
  <c r="AC208" i="1"/>
  <c r="AD208" i="1"/>
  <c r="AC200" i="1"/>
  <c r="AD200" i="1"/>
  <c r="AC192" i="1"/>
  <c r="AD192" i="1"/>
  <c r="AC160" i="1"/>
  <c r="AD160" i="1"/>
  <c r="AC152" i="1"/>
  <c r="AD152" i="1"/>
  <c r="AC144" i="1"/>
  <c r="AD144" i="1"/>
  <c r="AC136" i="1"/>
  <c r="AD136" i="1"/>
  <c r="AC96" i="1"/>
  <c r="AD96" i="1"/>
  <c r="AC88" i="1"/>
  <c r="AD88" i="1"/>
  <c r="AC80" i="1"/>
  <c r="AE80" i="1" s="1"/>
  <c r="AD80" i="1"/>
  <c r="AD64" i="1"/>
  <c r="AC64" i="1"/>
  <c r="AD56" i="1"/>
  <c r="AC56" i="1"/>
  <c r="Z510" i="1"/>
  <c r="AE510" i="1" s="1"/>
  <c r="AA510" i="1"/>
  <c r="Z62" i="1"/>
  <c r="AE62" i="1" s="1"/>
  <c r="AA62" i="1"/>
  <c r="AF62" i="1" s="1"/>
  <c r="Z1246" i="1"/>
  <c r="AE1246" i="1" s="1"/>
  <c r="AA1246" i="1"/>
  <c r="AF1246" i="1" s="1"/>
  <c r="AA1122" i="1"/>
  <c r="AF1122" i="1" s="1"/>
  <c r="AA1075" i="1"/>
  <c r="AF1075" i="1" s="1"/>
  <c r="AC407" i="1"/>
  <c r="AD407" i="1"/>
  <c r="AC399" i="1"/>
  <c r="AD399" i="1"/>
  <c r="AC375" i="1"/>
  <c r="AD375" i="1"/>
  <c r="AC343" i="1"/>
  <c r="AD343" i="1"/>
  <c r="AC335" i="1"/>
  <c r="AD335" i="1"/>
  <c r="AD327" i="1"/>
  <c r="AC327" i="1"/>
  <c r="AC319" i="1"/>
  <c r="AD319" i="1"/>
  <c r="AC311" i="1"/>
  <c r="AD311" i="1"/>
  <c r="AD279" i="1"/>
  <c r="AC279" i="1"/>
  <c r="AC271" i="1"/>
  <c r="AD271" i="1"/>
  <c r="AC263" i="1"/>
  <c r="AD263" i="1"/>
  <c r="AC255" i="1"/>
  <c r="AD255" i="1"/>
  <c r="AC247" i="1"/>
  <c r="AD247" i="1"/>
  <c r="AC215" i="1"/>
  <c r="AD215" i="1"/>
  <c r="AD207" i="1"/>
  <c r="AC207" i="1"/>
  <c r="AC199" i="1"/>
  <c r="AD199" i="1"/>
  <c r="AC191" i="1"/>
  <c r="AD191" i="1"/>
  <c r="AC151" i="1"/>
  <c r="AD151" i="1"/>
  <c r="AC135" i="1"/>
  <c r="AD135" i="1"/>
  <c r="AC127" i="1"/>
  <c r="AD127" i="1"/>
  <c r="AC119" i="1"/>
  <c r="AD119" i="1"/>
  <c r="AC87" i="1"/>
  <c r="AD87" i="1"/>
  <c r="AC79" i="1"/>
  <c r="AD79" i="1"/>
  <c r="AC71" i="1"/>
  <c r="AD71" i="1"/>
  <c r="AC47" i="1"/>
  <c r="AD47" i="1"/>
  <c r="AC39" i="1"/>
  <c r="AD39" i="1"/>
  <c r="AC23" i="1"/>
  <c r="AD23" i="1"/>
  <c r="AC15" i="1"/>
  <c r="AD15" i="1"/>
  <c r="AA1036" i="1"/>
  <c r="Z1164" i="1"/>
  <c r="Z926" i="1"/>
  <c r="AE926" i="1" s="1"/>
  <c r="AA926" i="1"/>
  <c r="Z563" i="1"/>
  <c r="AE563" i="1" s="1"/>
  <c r="AA563" i="1"/>
  <c r="AA198" i="1"/>
  <c r="AF198" i="1" s="1"/>
  <c r="Z198" i="1"/>
  <c r="AE198" i="1" s="1"/>
  <c r="Z862" i="1"/>
  <c r="AE862" i="1" s="1"/>
  <c r="X1263" i="1"/>
  <c r="X1255" i="1"/>
  <c r="X1247" i="1"/>
  <c r="X1239" i="1"/>
  <c r="X1231" i="1"/>
  <c r="X1223" i="1"/>
  <c r="X1215" i="1"/>
  <c r="X1207" i="1"/>
  <c r="X1199" i="1"/>
  <c r="X1191" i="1"/>
  <c r="X1183" i="1"/>
  <c r="X1175" i="1"/>
  <c r="X1167" i="1"/>
  <c r="X1159" i="1"/>
  <c r="X1151" i="1"/>
  <c r="X1143" i="1"/>
  <c r="X1135" i="1"/>
  <c r="X1127" i="1"/>
  <c r="X1119" i="1"/>
  <c r="X1111" i="1"/>
  <c r="X1103" i="1"/>
  <c r="X1095" i="1"/>
  <c r="X1087" i="1"/>
  <c r="X1079" i="1"/>
  <c r="X1071" i="1"/>
  <c r="X1063" i="1"/>
  <c r="X1055" i="1"/>
  <c r="X1047" i="1"/>
  <c r="X1039" i="1"/>
  <c r="X1031" i="1"/>
  <c r="X1023" i="1"/>
  <c r="X1015" i="1"/>
  <c r="X1007" i="1"/>
  <c r="X999" i="1"/>
  <c r="X991" i="1"/>
  <c r="X983" i="1"/>
  <c r="X975" i="1"/>
  <c r="X967" i="1"/>
  <c r="X959" i="1"/>
  <c r="X951" i="1"/>
  <c r="X943" i="1"/>
  <c r="X935" i="1"/>
  <c r="X927" i="1"/>
  <c r="X919" i="1"/>
  <c r="X911" i="1"/>
  <c r="X903" i="1"/>
  <c r="X895" i="1"/>
  <c r="X887" i="1"/>
  <c r="X879" i="1"/>
  <c r="X871" i="1"/>
  <c r="X863" i="1"/>
  <c r="X855" i="1"/>
  <c r="X847" i="1"/>
  <c r="X839" i="1"/>
  <c r="X831" i="1"/>
  <c r="X823" i="1"/>
  <c r="X815" i="1"/>
  <c r="X807" i="1"/>
  <c r="X799" i="1"/>
  <c r="X791" i="1"/>
  <c r="X783" i="1"/>
  <c r="X775" i="1"/>
  <c r="X767" i="1"/>
  <c r="X759" i="1"/>
  <c r="X751" i="1"/>
  <c r="X743" i="1"/>
  <c r="X735" i="1"/>
  <c r="X727" i="1"/>
  <c r="X719" i="1"/>
  <c r="X711" i="1"/>
  <c r="X703" i="1"/>
  <c r="X695" i="1"/>
  <c r="X687" i="1"/>
  <c r="AA1150" i="1"/>
  <c r="AF1150" i="1" s="1"/>
  <c r="AA950" i="1"/>
  <c r="Z1118" i="1"/>
  <c r="AE1118" i="1" s="1"/>
  <c r="Z328" i="1"/>
  <c r="X679" i="1"/>
  <c r="X671" i="1"/>
  <c r="X663" i="1"/>
  <c r="X655" i="1"/>
  <c r="X647" i="1"/>
  <c r="X639" i="1"/>
  <c r="X631" i="1"/>
  <c r="X623" i="1"/>
  <c r="X615" i="1"/>
  <c r="X607" i="1"/>
  <c r="X599" i="1"/>
  <c r="X591" i="1"/>
  <c r="X583" i="1"/>
  <c r="X575" i="1"/>
  <c r="X567" i="1"/>
  <c r="X559" i="1"/>
  <c r="X551" i="1"/>
  <c r="X543" i="1"/>
  <c r="X535" i="1"/>
  <c r="X527" i="1"/>
  <c r="X519" i="1"/>
  <c r="X511" i="1"/>
  <c r="X503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Y741" i="1"/>
  <c r="Z741" i="1" s="1"/>
  <c r="AE741" i="1" s="1"/>
  <c r="Y733" i="1"/>
  <c r="AA733" i="1" s="1"/>
  <c r="Y725" i="1"/>
  <c r="AA725" i="1" s="1"/>
  <c r="Y717" i="1"/>
  <c r="Y709" i="1"/>
  <c r="Z709" i="1" s="1"/>
  <c r="AE709" i="1" s="1"/>
  <c r="Y701" i="1"/>
  <c r="Y693" i="1"/>
  <c r="AA693" i="1" s="1"/>
  <c r="Y685" i="1"/>
  <c r="AA685" i="1" s="1"/>
  <c r="Y677" i="1"/>
  <c r="Y669" i="1"/>
  <c r="AA669" i="1" s="1"/>
  <c r="Y661" i="1"/>
  <c r="Y653" i="1"/>
  <c r="Y645" i="1"/>
  <c r="AA645" i="1" s="1"/>
  <c r="Y637" i="1"/>
  <c r="Z637" i="1" s="1"/>
  <c r="AE637" i="1" s="1"/>
  <c r="Y629" i="1"/>
  <c r="Y621" i="1"/>
  <c r="AA621" i="1" s="1"/>
  <c r="Y613" i="1"/>
  <c r="AA613" i="1" s="1"/>
  <c r="AF613" i="1" s="1"/>
  <c r="Y605" i="1"/>
  <c r="Z605" i="1" s="1"/>
  <c r="AE605" i="1" s="1"/>
  <c r="Y597" i="1"/>
  <c r="Y589" i="1"/>
  <c r="Y581" i="1"/>
  <c r="Z581" i="1" s="1"/>
  <c r="AE581" i="1" s="1"/>
  <c r="Y573" i="1"/>
  <c r="Z573" i="1" s="1"/>
  <c r="AE573" i="1" s="1"/>
  <c r="Y565" i="1"/>
  <c r="AA565" i="1" s="1"/>
  <c r="AF565" i="1" s="1"/>
  <c r="Y557" i="1"/>
  <c r="Z557" i="1" s="1"/>
  <c r="AE557" i="1" s="1"/>
  <c r="Y549" i="1"/>
  <c r="Z549" i="1" s="1"/>
  <c r="AE549" i="1" s="1"/>
  <c r="Y541" i="1"/>
  <c r="Y533" i="1"/>
  <c r="AA533" i="1" s="1"/>
  <c r="AF533" i="1" s="1"/>
  <c r="Y517" i="1"/>
  <c r="AA517" i="1" s="1"/>
  <c r="AF517" i="1" s="1"/>
  <c r="Y509" i="1"/>
  <c r="Z509" i="1" s="1"/>
  <c r="AE509" i="1" s="1"/>
  <c r="Y501" i="1"/>
  <c r="AA501" i="1" s="1"/>
  <c r="AF501" i="1" s="1"/>
  <c r="Y493" i="1"/>
  <c r="Y485" i="1"/>
  <c r="Y477" i="1"/>
  <c r="Z477" i="1" s="1"/>
  <c r="AE477" i="1" s="1"/>
  <c r="Y469" i="1"/>
  <c r="AA469" i="1" s="1"/>
  <c r="AF469" i="1" s="1"/>
  <c r="Y461" i="1"/>
  <c r="Z461" i="1" s="1"/>
  <c r="Y453" i="1"/>
  <c r="Y445" i="1"/>
  <c r="AA445" i="1" s="1"/>
  <c r="AF445" i="1" s="1"/>
  <c r="Y437" i="1"/>
  <c r="Y429" i="1"/>
  <c r="Y421" i="1"/>
  <c r="Z421" i="1" s="1"/>
  <c r="AE421" i="1" s="1"/>
  <c r="Y405" i="1"/>
  <c r="Z405" i="1" s="1"/>
  <c r="AE405" i="1" s="1"/>
  <c r="Y397" i="1"/>
  <c r="Z397" i="1" s="1"/>
  <c r="AE397" i="1" s="1"/>
  <c r="Y389" i="1"/>
  <c r="Z389" i="1" s="1"/>
  <c r="AE389" i="1" s="1"/>
  <c r="Y381" i="1"/>
  <c r="Y373" i="1"/>
  <c r="Z373" i="1" s="1"/>
  <c r="AE373" i="1" s="1"/>
  <c r="Y365" i="1"/>
  <c r="Z365" i="1" s="1"/>
  <c r="Y357" i="1"/>
  <c r="Z357" i="1" s="1"/>
  <c r="Y349" i="1"/>
  <c r="Z349" i="1" s="1"/>
  <c r="AE349" i="1" s="1"/>
  <c r="Y341" i="1"/>
  <c r="AA341" i="1" s="1"/>
  <c r="Y333" i="1"/>
  <c r="Z333" i="1" s="1"/>
  <c r="AE333" i="1" s="1"/>
  <c r="Y325" i="1"/>
  <c r="Y317" i="1"/>
  <c r="Y309" i="1"/>
  <c r="Z309" i="1" s="1"/>
  <c r="Y301" i="1"/>
  <c r="Y285" i="1"/>
  <c r="AA285" i="1" s="1"/>
  <c r="Y277" i="1"/>
  <c r="Z277" i="1" s="1"/>
  <c r="AE277" i="1" s="1"/>
  <c r="Y269" i="1"/>
  <c r="Z269" i="1" s="1"/>
  <c r="AE269" i="1" s="1"/>
  <c r="Y261" i="1"/>
  <c r="Y253" i="1"/>
  <c r="Y237" i="1"/>
  <c r="Y229" i="1"/>
  <c r="Y221" i="1"/>
  <c r="Z221" i="1" s="1"/>
  <c r="AE221" i="1" s="1"/>
  <c r="Y213" i="1"/>
  <c r="AA213" i="1" s="1"/>
  <c r="AF213" i="1" s="1"/>
  <c r="Y197" i="1"/>
  <c r="Z197" i="1" s="1"/>
  <c r="AE197" i="1" s="1"/>
  <c r="Y189" i="1"/>
  <c r="Z189" i="1" s="1"/>
  <c r="AE189" i="1" s="1"/>
  <c r="Y181" i="1"/>
  <c r="Y173" i="1"/>
  <c r="Y165" i="1"/>
  <c r="Z165" i="1" s="1"/>
  <c r="Y157" i="1"/>
  <c r="AA157" i="1" s="1"/>
  <c r="AF157" i="1" s="1"/>
  <c r="Y149" i="1"/>
  <c r="Z149" i="1" s="1"/>
  <c r="Y141" i="1"/>
  <c r="AA141" i="1" s="1"/>
  <c r="Y125" i="1"/>
  <c r="Z125" i="1" s="1"/>
  <c r="AE125" i="1" s="1"/>
  <c r="Y117" i="1"/>
  <c r="Z117" i="1" s="1"/>
  <c r="AE117" i="1" s="1"/>
  <c r="Y101" i="1"/>
  <c r="Y93" i="1"/>
  <c r="Z93" i="1" s="1"/>
  <c r="Y85" i="1"/>
  <c r="Y77" i="1"/>
  <c r="AA77" i="1" s="1"/>
  <c r="Y69" i="1"/>
  <c r="Y61" i="1"/>
  <c r="AA61" i="1" s="1"/>
  <c r="Y53" i="1"/>
  <c r="AA53" i="1" s="1"/>
  <c r="AF53" i="1" s="1"/>
  <c r="Y45" i="1"/>
  <c r="Z45" i="1" s="1"/>
  <c r="AE45" i="1" s="1"/>
  <c r="Y37" i="1"/>
  <c r="Z37" i="1" s="1"/>
  <c r="AE37" i="1" s="1"/>
  <c r="Y29" i="1"/>
  <c r="Y13" i="1"/>
  <c r="Z13" i="1" s="1"/>
  <c r="AE13" i="1" s="1"/>
  <c r="Y7" i="1"/>
  <c r="AA7" i="1" s="1"/>
  <c r="AF7" i="1" s="1"/>
  <c r="Z1113" i="1"/>
  <c r="AE1113" i="1" s="1"/>
  <c r="Z793" i="1"/>
  <c r="AE793" i="1" s="1"/>
  <c r="Z521" i="1"/>
  <c r="AE521" i="1" s="1"/>
  <c r="AA413" i="1"/>
  <c r="AF413" i="1" s="1"/>
  <c r="Z413" i="1"/>
  <c r="AE413" i="1" s="1"/>
  <c r="Z107" i="1"/>
  <c r="AE107" i="1" s="1"/>
  <c r="AA361" i="1"/>
  <c r="Z133" i="1"/>
  <c r="AA133" i="1"/>
  <c r="Z617" i="1"/>
  <c r="Z569" i="1"/>
  <c r="AE569" i="1" s="1"/>
  <c r="AA1022" i="1"/>
  <c r="Z1022" i="1"/>
  <c r="AC246" i="1"/>
  <c r="AC430" i="1"/>
  <c r="AD430" i="1"/>
  <c r="AC422" i="1"/>
  <c r="AD422" i="1"/>
  <c r="AC414" i="1"/>
  <c r="AD414" i="1"/>
  <c r="AC406" i="1"/>
  <c r="AD406" i="1"/>
  <c r="AC398" i="1"/>
  <c r="AD398" i="1"/>
  <c r="AC390" i="1"/>
  <c r="AD390" i="1"/>
  <c r="AC382" i="1"/>
  <c r="AE382" i="1" s="1"/>
  <c r="AD382" i="1"/>
  <c r="AC374" i="1"/>
  <c r="AD374" i="1"/>
  <c r="AC366" i="1"/>
  <c r="AD366" i="1"/>
  <c r="AC358" i="1"/>
  <c r="AD358" i="1"/>
  <c r="AC350" i="1"/>
  <c r="AD350" i="1"/>
  <c r="AC342" i="1"/>
  <c r="AD342" i="1"/>
  <c r="AC334" i="1"/>
  <c r="AD334" i="1"/>
  <c r="AC326" i="1"/>
  <c r="AD326" i="1"/>
  <c r="AC318" i="1"/>
  <c r="AD318" i="1"/>
  <c r="AC310" i="1"/>
  <c r="AD310" i="1"/>
  <c r="AC302" i="1"/>
  <c r="AD302" i="1"/>
  <c r="AC294" i="1"/>
  <c r="AD294" i="1"/>
  <c r="AC286" i="1"/>
  <c r="AD286" i="1"/>
  <c r="AC278" i="1"/>
  <c r="AD278" i="1"/>
  <c r="AD270" i="1"/>
  <c r="AC270" i="1"/>
  <c r="AD254" i="1"/>
  <c r="AC254" i="1"/>
  <c r="AC238" i="1"/>
  <c r="AD238" i="1"/>
  <c r="AC230" i="1"/>
  <c r="AD230" i="1"/>
  <c r="AC222" i="1"/>
  <c r="AD222" i="1"/>
  <c r="AC214" i="1"/>
  <c r="AD214" i="1"/>
  <c r="AD206" i="1"/>
  <c r="AC206" i="1"/>
  <c r="AD190" i="1"/>
  <c r="AF190" i="1" s="1"/>
  <c r="AC190" i="1"/>
  <c r="AC174" i="1"/>
  <c r="AD174" i="1"/>
  <c r="AC166" i="1"/>
  <c r="AD166" i="1"/>
  <c r="AC158" i="1"/>
  <c r="AD158" i="1"/>
  <c r="AC150" i="1"/>
  <c r="AD150" i="1"/>
  <c r="AC142" i="1"/>
  <c r="AD142" i="1"/>
  <c r="AC134" i="1"/>
  <c r="AD134" i="1"/>
  <c r="AC126" i="1"/>
  <c r="AD126" i="1"/>
  <c r="AC118" i="1"/>
  <c r="AD118" i="1"/>
  <c r="AD110" i="1"/>
  <c r="AC110" i="1"/>
  <c r="AC102" i="1"/>
  <c r="AD102" i="1"/>
  <c r="AC94" i="1"/>
  <c r="AD94" i="1"/>
  <c r="AC86" i="1"/>
  <c r="AD86" i="1"/>
  <c r="AC78" i="1"/>
  <c r="AD78" i="1"/>
  <c r="AC70" i="1"/>
  <c r="AE70" i="1" s="1"/>
  <c r="AD70" i="1"/>
  <c r="AC54" i="1"/>
  <c r="AD54" i="1"/>
  <c r="AC30" i="1"/>
  <c r="AD30" i="1"/>
  <c r="AC8" i="1"/>
  <c r="AD8" i="1"/>
  <c r="AA1172" i="1"/>
  <c r="AA1035" i="1"/>
  <c r="AA1005" i="1"/>
  <c r="Z1262" i="1"/>
  <c r="AE1262" i="1" s="1"/>
  <c r="X901" i="1"/>
  <c r="AA1133" i="1"/>
  <c r="AF1133" i="1" s="1"/>
  <c r="Z1069" i="1"/>
  <c r="Z941" i="1"/>
  <c r="AE941" i="1" s="1"/>
  <c r="AA925" i="1"/>
  <c r="AF925" i="1" s="1"/>
  <c r="Z877" i="1"/>
  <c r="AE877" i="1" s="1"/>
  <c r="Z1198" i="1"/>
  <c r="Z830" i="1"/>
  <c r="AA830" i="1"/>
  <c r="AF830" i="1" s="1"/>
  <c r="Z1100" i="1"/>
  <c r="AE1100" i="1" s="1"/>
  <c r="Z245" i="1"/>
  <c r="AE245" i="1" s="1"/>
  <c r="AA245" i="1"/>
  <c r="AA230" i="1"/>
  <c r="Z230" i="1"/>
  <c r="Z813" i="1"/>
  <c r="AE813" i="1" s="1"/>
  <c r="AA1238" i="1"/>
  <c r="AF1238" i="1" s="1"/>
  <c r="AA109" i="1"/>
  <c r="AF109" i="1" s="1"/>
  <c r="Z109" i="1"/>
  <c r="AA94" i="1"/>
  <c r="Z51" i="1"/>
  <c r="AE51" i="1" s="1"/>
  <c r="X1261" i="1"/>
  <c r="X1253" i="1"/>
  <c r="X1245" i="1"/>
  <c r="X1237" i="1"/>
  <c r="X1229" i="1"/>
  <c r="X1221" i="1"/>
  <c r="X1213" i="1"/>
  <c r="X1205" i="1"/>
  <c r="X1197" i="1"/>
  <c r="X1189" i="1"/>
  <c r="X1181" i="1"/>
  <c r="X1173" i="1"/>
  <c r="X1165" i="1"/>
  <c r="X1157" i="1"/>
  <c r="X1149" i="1"/>
  <c r="X1141" i="1"/>
  <c r="X1133" i="1"/>
  <c r="X1125" i="1"/>
  <c r="X1117" i="1"/>
  <c r="X1109" i="1"/>
  <c r="X1101" i="1"/>
  <c r="X1093" i="1"/>
  <c r="X1085" i="1"/>
  <c r="X1077" i="1"/>
  <c r="X1069" i="1"/>
  <c r="X1061" i="1"/>
  <c r="X1053" i="1"/>
  <c r="X1045" i="1"/>
  <c r="X1037" i="1"/>
  <c r="X1029" i="1"/>
  <c r="X1021" i="1"/>
  <c r="X1013" i="1"/>
  <c r="X1005" i="1"/>
  <c r="X997" i="1"/>
  <c r="X989" i="1"/>
  <c r="X981" i="1"/>
  <c r="X973" i="1"/>
  <c r="X965" i="1"/>
  <c r="X957" i="1"/>
  <c r="X949" i="1"/>
  <c r="X941" i="1"/>
  <c r="X933" i="1"/>
  <c r="X925" i="1"/>
  <c r="X917" i="1"/>
  <c r="X909" i="1"/>
  <c r="X893" i="1"/>
  <c r="X885" i="1"/>
  <c r="X877" i="1"/>
  <c r="X869" i="1"/>
  <c r="X861" i="1"/>
  <c r="X853" i="1"/>
  <c r="X845" i="1"/>
  <c r="X837" i="1"/>
  <c r="X829" i="1"/>
  <c r="X821" i="1"/>
  <c r="X813" i="1"/>
  <c r="X805" i="1"/>
  <c r="X797" i="1"/>
  <c r="X789" i="1"/>
  <c r="X781" i="1"/>
  <c r="X773" i="1"/>
  <c r="X765" i="1"/>
  <c r="X757" i="1"/>
  <c r="X749" i="1"/>
  <c r="X741" i="1"/>
  <c r="X733" i="1"/>
  <c r="X725" i="1"/>
  <c r="X717" i="1"/>
  <c r="X709" i="1"/>
  <c r="X701" i="1"/>
  <c r="X341" i="1"/>
  <c r="X157" i="1"/>
  <c r="AE137" i="1"/>
  <c r="X693" i="1"/>
  <c r="X685" i="1"/>
  <c r="X677" i="1"/>
  <c r="X669" i="1"/>
  <c r="X661" i="1"/>
  <c r="X653" i="1"/>
  <c r="X645" i="1"/>
  <c r="X637" i="1"/>
  <c r="X629" i="1"/>
  <c r="X621" i="1"/>
  <c r="X613" i="1"/>
  <c r="X605" i="1"/>
  <c r="X597" i="1"/>
  <c r="X589" i="1"/>
  <c r="X581" i="1"/>
  <c r="X573" i="1"/>
  <c r="X565" i="1"/>
  <c r="X557" i="1"/>
  <c r="X549" i="1"/>
  <c r="X541" i="1"/>
  <c r="X533" i="1"/>
  <c r="X525" i="1"/>
  <c r="X517" i="1"/>
  <c r="X509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389" i="1"/>
  <c r="X381" i="1"/>
  <c r="X373" i="1"/>
  <c r="X365" i="1"/>
  <c r="X357" i="1"/>
  <c r="X349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7" i="1"/>
  <c r="Z1209" i="1"/>
  <c r="AE1209" i="1" s="1"/>
  <c r="Z1193" i="1"/>
  <c r="AE1193" i="1" s="1"/>
  <c r="Z1145" i="1"/>
  <c r="AE1145" i="1" s="1"/>
  <c r="Z1081" i="1"/>
  <c r="AE1081" i="1" s="1"/>
  <c r="Z1017" i="1"/>
  <c r="Z953" i="1"/>
  <c r="Z825" i="1"/>
  <c r="AE825" i="1" s="1"/>
  <c r="AA713" i="1"/>
  <c r="AA649" i="1"/>
  <c r="AA553" i="1"/>
  <c r="AF553" i="1" s="1"/>
  <c r="Z958" i="1"/>
  <c r="AE958" i="1" s="1"/>
  <c r="Z72" i="1"/>
  <c r="AA72" i="1"/>
  <c r="AA35" i="1"/>
  <c r="AF35" i="1" s="1"/>
  <c r="Z1200" i="1"/>
  <c r="AE1200" i="1" s="1"/>
  <c r="Z840" i="1"/>
  <c r="AC41" i="1"/>
  <c r="AD41" i="1"/>
  <c r="AD33" i="1"/>
  <c r="AC33" i="1"/>
  <c r="AD25" i="1"/>
  <c r="AC25" i="1"/>
  <c r="AC17" i="1"/>
  <c r="AD17" i="1"/>
  <c r="AC9" i="1"/>
  <c r="AD9" i="1"/>
  <c r="AC3" i="1"/>
  <c r="AD3" i="1"/>
  <c r="AD72" i="1"/>
  <c r="AC72" i="1"/>
  <c r="AC48" i="1"/>
  <c r="AD48" i="1"/>
  <c r="AC40" i="1"/>
  <c r="AD40" i="1"/>
  <c r="AD32" i="1"/>
  <c r="AC32" i="1"/>
  <c r="AD24" i="1"/>
  <c r="AC24" i="1"/>
  <c r="AD16" i="1"/>
  <c r="AC16" i="1"/>
  <c r="AC2" i="1"/>
  <c r="AD2" i="1"/>
  <c r="AA393" i="1"/>
  <c r="AA1211" i="1"/>
  <c r="AF1211" i="1" s="1"/>
  <c r="Z491" i="1"/>
  <c r="AA169" i="1"/>
  <c r="Z667" i="1"/>
  <c r="AE667" i="1" s="1"/>
  <c r="AA441" i="1"/>
  <c r="AA128" i="1"/>
  <c r="AF128" i="1" s="1"/>
  <c r="AA505" i="1"/>
  <c r="AA70" i="1"/>
  <c r="AE1043" i="1"/>
  <c r="Y1263" i="1"/>
  <c r="AA1263" i="1" s="1"/>
  <c r="Y1255" i="1"/>
  <c r="Y1247" i="1"/>
  <c r="AA1247" i="1" s="1"/>
  <c r="Y1239" i="1"/>
  <c r="AA1239" i="1" s="1"/>
  <c r="Y1231" i="1"/>
  <c r="AA1231" i="1" s="1"/>
  <c r="Y1223" i="1"/>
  <c r="AA1223" i="1" s="1"/>
  <c r="Y1215" i="1"/>
  <c r="AA1215" i="1" s="1"/>
  <c r="Y1207" i="1"/>
  <c r="AA1207" i="1" s="1"/>
  <c r="AF1207" i="1" s="1"/>
  <c r="Y1199" i="1"/>
  <c r="AA1199" i="1" s="1"/>
  <c r="Y1191" i="1"/>
  <c r="AA1191" i="1" s="1"/>
  <c r="Y1183" i="1"/>
  <c r="AA1183" i="1" s="1"/>
  <c r="AF1183" i="1" s="1"/>
  <c r="Y1175" i="1"/>
  <c r="AA1175" i="1" s="1"/>
  <c r="Y1167" i="1"/>
  <c r="AA1167" i="1" s="1"/>
  <c r="Y1159" i="1"/>
  <c r="AA1159" i="1" s="1"/>
  <c r="Y1151" i="1"/>
  <c r="AA1151" i="1" s="1"/>
  <c r="AF1151" i="1" s="1"/>
  <c r="Y1143" i="1"/>
  <c r="AA1143" i="1" s="1"/>
  <c r="Y1135" i="1"/>
  <c r="AA1135" i="1" s="1"/>
  <c r="Y1127" i="1"/>
  <c r="AA1127" i="1" s="1"/>
  <c r="Y1119" i="1"/>
  <c r="AA1119" i="1" s="1"/>
  <c r="AF1119" i="1" s="1"/>
  <c r="Y1111" i="1"/>
  <c r="AA1111" i="1" s="1"/>
  <c r="Y1103" i="1"/>
  <c r="AA1103" i="1" s="1"/>
  <c r="Y1095" i="1"/>
  <c r="AA1095" i="1" s="1"/>
  <c r="Y1087" i="1"/>
  <c r="AA1087" i="1" s="1"/>
  <c r="Y1079" i="1"/>
  <c r="AA1079" i="1" s="1"/>
  <c r="Y1071" i="1"/>
  <c r="AA1071" i="1" s="1"/>
  <c r="AF1071" i="1" s="1"/>
  <c r="Y1063" i="1"/>
  <c r="Y1055" i="1"/>
  <c r="AA1055" i="1" s="1"/>
  <c r="Y1047" i="1"/>
  <c r="AA1047" i="1" s="1"/>
  <c r="Y1039" i="1"/>
  <c r="AA1039" i="1" s="1"/>
  <c r="Y1031" i="1"/>
  <c r="AA1031" i="1" s="1"/>
  <c r="Y1023" i="1"/>
  <c r="AA1023" i="1" s="1"/>
  <c r="AF1023" i="1" s="1"/>
  <c r="Y1015" i="1"/>
  <c r="AA1015" i="1" s="1"/>
  <c r="Y1007" i="1"/>
  <c r="AA1007" i="1" s="1"/>
  <c r="Y999" i="1"/>
  <c r="Y991" i="1"/>
  <c r="AA991" i="1" s="1"/>
  <c r="AF991" i="1" s="1"/>
  <c r="Y983" i="1"/>
  <c r="AA983" i="1" s="1"/>
  <c r="Y975" i="1"/>
  <c r="AA975" i="1" s="1"/>
  <c r="Y967" i="1"/>
  <c r="AA967" i="1" s="1"/>
  <c r="Y959" i="1"/>
  <c r="Y951" i="1"/>
  <c r="AA951" i="1" s="1"/>
  <c r="Y943" i="1"/>
  <c r="AA943" i="1" s="1"/>
  <c r="Y935" i="1"/>
  <c r="Y927" i="1"/>
  <c r="AA927" i="1" s="1"/>
  <c r="Y919" i="1"/>
  <c r="AA919" i="1" s="1"/>
  <c r="AF919" i="1" s="1"/>
  <c r="Y911" i="1"/>
  <c r="AA911" i="1" s="1"/>
  <c r="Y903" i="1"/>
  <c r="AA903" i="1" s="1"/>
  <c r="Y895" i="1"/>
  <c r="AA895" i="1" s="1"/>
  <c r="Y887" i="1"/>
  <c r="AA887" i="1" s="1"/>
  <c r="Y879" i="1"/>
  <c r="AA879" i="1" s="1"/>
  <c r="Y871" i="1"/>
  <c r="AA871" i="1" s="1"/>
  <c r="Y863" i="1"/>
  <c r="AA863" i="1" s="1"/>
  <c r="Y855" i="1"/>
  <c r="AA855" i="1" s="1"/>
  <c r="Y847" i="1"/>
  <c r="AA847" i="1" s="1"/>
  <c r="Y839" i="1"/>
  <c r="AA839" i="1" s="1"/>
  <c r="Y831" i="1"/>
  <c r="Y823" i="1"/>
  <c r="AA823" i="1" s="1"/>
  <c r="Y815" i="1"/>
  <c r="AA815" i="1" s="1"/>
  <c r="AF815" i="1" s="1"/>
  <c r="Y807" i="1"/>
  <c r="Y799" i="1"/>
  <c r="AA799" i="1" s="1"/>
  <c r="Y791" i="1"/>
  <c r="AA791" i="1" s="1"/>
  <c r="AF791" i="1" s="1"/>
  <c r="Y783" i="1"/>
  <c r="AA783" i="1" s="1"/>
  <c r="Y775" i="1"/>
  <c r="AA775" i="1" s="1"/>
  <c r="Y767" i="1"/>
  <c r="AA767" i="1" s="1"/>
  <c r="Y759" i="1"/>
  <c r="AA759" i="1" s="1"/>
  <c r="Y751" i="1"/>
  <c r="AA751" i="1" s="1"/>
  <c r="Y743" i="1"/>
  <c r="Y735" i="1"/>
  <c r="AA735" i="1" s="1"/>
  <c r="Y727" i="1"/>
  <c r="AA727" i="1" s="1"/>
  <c r="Y719" i="1"/>
  <c r="AA719" i="1" s="1"/>
  <c r="Y711" i="1"/>
  <c r="AA711" i="1" s="1"/>
  <c r="Y703" i="1"/>
  <c r="AA703" i="1" s="1"/>
  <c r="Y695" i="1"/>
  <c r="AA695" i="1" s="1"/>
  <c r="Y687" i="1"/>
  <c r="AA687" i="1" s="1"/>
  <c r="Y679" i="1"/>
  <c r="Y671" i="1"/>
  <c r="AA671" i="1" s="1"/>
  <c r="Y663" i="1"/>
  <c r="AA663" i="1" s="1"/>
  <c r="Y655" i="1"/>
  <c r="Z655" i="1" s="1"/>
  <c r="AE655" i="1" s="1"/>
  <c r="Y647" i="1"/>
  <c r="Z647" i="1" s="1"/>
  <c r="AE647" i="1" s="1"/>
  <c r="Y639" i="1"/>
  <c r="Y631" i="1"/>
  <c r="Z631" i="1" s="1"/>
  <c r="AE631" i="1" s="1"/>
  <c r="Y623" i="1"/>
  <c r="Z623" i="1" s="1"/>
  <c r="AE623" i="1" s="1"/>
  <c r="Y615" i="1"/>
  <c r="AA615" i="1" s="1"/>
  <c r="AF615" i="1" s="1"/>
  <c r="Y607" i="1"/>
  <c r="Z607" i="1" s="1"/>
  <c r="AE607" i="1" s="1"/>
  <c r="Y599" i="1"/>
  <c r="Z599" i="1" s="1"/>
  <c r="AE599" i="1" s="1"/>
  <c r="Y591" i="1"/>
  <c r="Z591" i="1" s="1"/>
  <c r="AE591" i="1" s="1"/>
  <c r="Y583" i="1"/>
  <c r="Y575" i="1"/>
  <c r="AA575" i="1" s="1"/>
  <c r="Y567" i="1"/>
  <c r="Z567" i="1" s="1"/>
  <c r="AE567" i="1" s="1"/>
  <c r="Y559" i="1"/>
  <c r="Y551" i="1"/>
  <c r="AA551" i="1" s="1"/>
  <c r="Y543" i="1"/>
  <c r="AA543" i="1" s="1"/>
  <c r="Y535" i="1"/>
  <c r="AA535" i="1" s="1"/>
  <c r="Y527" i="1"/>
  <c r="Z527" i="1" s="1"/>
  <c r="AE527" i="1" s="1"/>
  <c r="Y519" i="1"/>
  <c r="Z519" i="1" s="1"/>
  <c r="AE519" i="1" s="1"/>
  <c r="Y511" i="1"/>
  <c r="Z511" i="1" s="1"/>
  <c r="AE511" i="1" s="1"/>
  <c r="Y503" i="1"/>
  <c r="Z503" i="1" s="1"/>
  <c r="AE503" i="1" s="1"/>
  <c r="Y495" i="1"/>
  <c r="AA495" i="1" s="1"/>
  <c r="Y487" i="1"/>
  <c r="AA487" i="1" s="1"/>
  <c r="AF487" i="1" s="1"/>
  <c r="Y479" i="1"/>
  <c r="Z479" i="1" s="1"/>
  <c r="AE479" i="1" s="1"/>
  <c r="Y471" i="1"/>
  <c r="Z471" i="1" s="1"/>
  <c r="AE471" i="1" s="1"/>
  <c r="Y463" i="1"/>
  <c r="AA463" i="1" s="1"/>
  <c r="Y455" i="1"/>
  <c r="Z455" i="1" s="1"/>
  <c r="AE455" i="1" s="1"/>
  <c r="Y447" i="1"/>
  <c r="Z447" i="1" s="1"/>
  <c r="AE447" i="1" s="1"/>
  <c r="Y439" i="1"/>
  <c r="Z439" i="1" s="1"/>
  <c r="AE439" i="1" s="1"/>
  <c r="Y431" i="1"/>
  <c r="AA431" i="1" s="1"/>
  <c r="Y423" i="1"/>
  <c r="Y415" i="1"/>
  <c r="Z415" i="1" s="1"/>
  <c r="AE415" i="1" s="1"/>
  <c r="Y407" i="1"/>
  <c r="Z407" i="1" s="1"/>
  <c r="Y399" i="1"/>
  <c r="Z399" i="1" s="1"/>
  <c r="Y391" i="1"/>
  <c r="Z391" i="1" s="1"/>
  <c r="Y383" i="1"/>
  <c r="Z383" i="1" s="1"/>
  <c r="AE383" i="1" s="1"/>
  <c r="Y375" i="1"/>
  <c r="Z375" i="1" s="1"/>
  <c r="Y367" i="1"/>
  <c r="AA367" i="1" s="1"/>
  <c r="AF367" i="1" s="1"/>
  <c r="Y359" i="1"/>
  <c r="AA359" i="1" s="1"/>
  <c r="Y351" i="1"/>
  <c r="Z351" i="1" s="1"/>
  <c r="AE351" i="1" s="1"/>
  <c r="Y343" i="1"/>
  <c r="Z343" i="1" s="1"/>
  <c r="Y335" i="1"/>
  <c r="Z335" i="1" s="1"/>
  <c r="Y327" i="1"/>
  <c r="Y319" i="1"/>
  <c r="Z319" i="1" s="1"/>
  <c r="Y311" i="1"/>
  <c r="Z311" i="1" s="1"/>
  <c r="Y303" i="1"/>
  <c r="AA303" i="1" s="1"/>
  <c r="Y295" i="1"/>
  <c r="Y287" i="1"/>
  <c r="AA287" i="1" s="1"/>
  <c r="Y279" i="1"/>
  <c r="AA279" i="1" s="1"/>
  <c r="Y271" i="1"/>
  <c r="Z271" i="1" s="1"/>
  <c r="Y263" i="1"/>
  <c r="Z263" i="1" s="1"/>
  <c r="Y255" i="1"/>
  <c r="AA255" i="1" s="1"/>
  <c r="Y247" i="1"/>
  <c r="Z247" i="1" s="1"/>
  <c r="Y239" i="1"/>
  <c r="AA239" i="1" s="1"/>
  <c r="Y231" i="1"/>
  <c r="Y223" i="1"/>
  <c r="Z223" i="1" s="1"/>
  <c r="AE223" i="1" s="1"/>
  <c r="Y215" i="1"/>
  <c r="AA215" i="1" s="1"/>
  <c r="Y207" i="1"/>
  <c r="AA207" i="1" s="1"/>
  <c r="Y199" i="1"/>
  <c r="Z199" i="1" s="1"/>
  <c r="Y191" i="1"/>
  <c r="Z191" i="1" s="1"/>
  <c r="Y183" i="1"/>
  <c r="Z183" i="1" s="1"/>
  <c r="Y175" i="1"/>
  <c r="AA175" i="1" s="1"/>
  <c r="Y167" i="1"/>
  <c r="AA167" i="1" s="1"/>
  <c r="Y159" i="1"/>
  <c r="Z159" i="1" s="1"/>
  <c r="AE159" i="1" s="1"/>
  <c r="Y151" i="1"/>
  <c r="Z151" i="1" s="1"/>
  <c r="Y143" i="1"/>
  <c r="Z143" i="1" s="1"/>
  <c r="Y135" i="1"/>
  <c r="Z135" i="1" s="1"/>
  <c r="Y127" i="1"/>
  <c r="Z127" i="1" s="1"/>
  <c r="Y119" i="1"/>
  <c r="Z119" i="1" s="1"/>
  <c r="Y111" i="1"/>
  <c r="Y103" i="1"/>
  <c r="Z103" i="1" s="1"/>
  <c r="AE103" i="1" s="1"/>
  <c r="Y95" i="1"/>
  <c r="Z95" i="1" s="1"/>
  <c r="AE95" i="1" s="1"/>
  <c r="Y87" i="1"/>
  <c r="Z87" i="1" s="1"/>
  <c r="Y79" i="1"/>
  <c r="Z79" i="1" s="1"/>
  <c r="Y71" i="1"/>
  <c r="Z71" i="1" s="1"/>
  <c r="Y63" i="1"/>
  <c r="Z63" i="1" s="1"/>
  <c r="AE63" i="1" s="1"/>
  <c r="Y55" i="1"/>
  <c r="Z55" i="1" s="1"/>
  <c r="AE55" i="1" s="1"/>
  <c r="Y47" i="1"/>
  <c r="Y39" i="1"/>
  <c r="Y31" i="1"/>
  <c r="AA31" i="1" s="1"/>
  <c r="Y23" i="1"/>
  <c r="AA23" i="1" s="1"/>
  <c r="Y15" i="1"/>
  <c r="Z15" i="1" s="1"/>
  <c r="Z525" i="1"/>
  <c r="AA525" i="1"/>
  <c r="AF525" i="1" s="1"/>
  <c r="AA269" i="1"/>
  <c r="Z205" i="1"/>
  <c r="AE205" i="1" s="1"/>
  <c r="AA205" i="1"/>
  <c r="AA187" i="1"/>
  <c r="AF187" i="1" s="1"/>
  <c r="AF1005" i="1" l="1"/>
  <c r="AA374" i="1"/>
  <c r="AE1101" i="1"/>
  <c r="Z1006" i="1"/>
  <c r="AE121" i="1"/>
  <c r="AE441" i="1"/>
  <c r="AE745" i="1"/>
  <c r="AE99" i="1"/>
  <c r="AA438" i="1"/>
  <c r="AF438" i="1" s="1"/>
  <c r="Z21" i="1"/>
  <c r="AE21" i="1" s="1"/>
  <c r="AF1035" i="1"/>
  <c r="AE617" i="1"/>
  <c r="AA805" i="1"/>
  <c r="AF669" i="1"/>
  <c r="AA118" i="1"/>
  <c r="AE602" i="1"/>
  <c r="AA54" i="1"/>
  <c r="AE323" i="1"/>
  <c r="AF380" i="1"/>
  <c r="AF827" i="1"/>
  <c r="AF975" i="1"/>
  <c r="Z630" i="1"/>
  <c r="AE630" i="1" s="1"/>
  <c r="AF1172" i="1"/>
  <c r="AA1057" i="1"/>
  <c r="AF1057" i="1" s="1"/>
  <c r="AF563" i="1"/>
  <c r="AF328" i="1"/>
  <c r="AE861" i="1"/>
  <c r="Z942" i="1"/>
  <c r="AE942" i="1" s="1"/>
  <c r="AE187" i="1"/>
  <c r="AF1158" i="1"/>
  <c r="AE1222" i="1"/>
  <c r="AF535" i="1"/>
  <c r="AA182" i="1"/>
  <c r="AF182" i="1" s="1"/>
  <c r="Z1134" i="1"/>
  <c r="AE1134" i="1" s="1"/>
  <c r="AF833" i="1"/>
  <c r="AE411" i="1"/>
  <c r="AF1059" i="1"/>
  <c r="AF987" i="1"/>
  <c r="AE718" i="1"/>
  <c r="AF782" i="1"/>
  <c r="AF1102" i="1"/>
  <c r="AF1166" i="1"/>
  <c r="AA59" i="1"/>
  <c r="AF59" i="1" s="1"/>
  <c r="AF543" i="1"/>
  <c r="AA865" i="1"/>
  <c r="AF865" i="1" s="1"/>
  <c r="AA814" i="1"/>
  <c r="Z434" i="1"/>
  <c r="AE434" i="1" s="1"/>
  <c r="AA566" i="1"/>
  <c r="AF566" i="1" s="1"/>
  <c r="AA750" i="1"/>
  <c r="AF750" i="1" s="1"/>
  <c r="AA878" i="1"/>
  <c r="AF878" i="1" s="1"/>
  <c r="AF1225" i="1"/>
  <c r="AF1230" i="1"/>
  <c r="AE289" i="1"/>
  <c r="AF785" i="1"/>
  <c r="AF28" i="1"/>
  <c r="Z592" i="1"/>
  <c r="AE592" i="1" s="1"/>
  <c r="AF169" i="1"/>
  <c r="AE118" i="1"/>
  <c r="AE309" i="1"/>
  <c r="AF926" i="1"/>
  <c r="AF1058" i="1"/>
  <c r="AE729" i="1"/>
  <c r="AF793" i="1"/>
  <c r="AE739" i="1"/>
  <c r="AF622" i="1"/>
  <c r="AF1062" i="1"/>
  <c r="Z526" i="1"/>
  <c r="AE526" i="1" s="1"/>
  <c r="AE247" i="1"/>
  <c r="Z604" i="1"/>
  <c r="AA710" i="1"/>
  <c r="AF710" i="1" s="1"/>
  <c r="Z206" i="1"/>
  <c r="AF932" i="1"/>
  <c r="AF614" i="1"/>
  <c r="AA662" i="1"/>
  <c r="AF662" i="1" s="1"/>
  <c r="Z1166" i="1"/>
  <c r="AE1166" i="1" s="1"/>
  <c r="AA203" i="1"/>
  <c r="AF203" i="1" s="1"/>
  <c r="AF1147" i="1"/>
  <c r="AF854" i="1"/>
  <c r="AF1046" i="1"/>
  <c r="AF404" i="1"/>
  <c r="AA268" i="1"/>
  <c r="AE119" i="1"/>
  <c r="Z392" i="1"/>
  <c r="AE392" i="1" s="1"/>
  <c r="AF1245" i="1"/>
  <c r="AA1188" i="1"/>
  <c r="AA1222" i="1"/>
  <c r="AF1222" i="1" s="1"/>
  <c r="AA78" i="1"/>
  <c r="AA902" i="1"/>
  <c r="AF902" i="1" s="1"/>
  <c r="Z1102" i="1"/>
  <c r="AA1003" i="1"/>
  <c r="AF1003" i="1" s="1"/>
  <c r="AF643" i="1"/>
  <c r="Z359" i="1"/>
  <c r="AE359" i="1" s="1"/>
  <c r="AA635" i="1"/>
  <c r="AF1215" i="1"/>
  <c r="Z896" i="1"/>
  <c r="AE896" i="1" s="1"/>
  <c r="AA989" i="1"/>
  <c r="AF989" i="1" s="1"/>
  <c r="AA342" i="1"/>
  <c r="AE461" i="1"/>
  <c r="AA12" i="1"/>
  <c r="Z142" i="1"/>
  <c r="AA212" i="1"/>
  <c r="AF212" i="1" s="1"/>
  <c r="Z460" i="1"/>
  <c r="AE460" i="1" s="1"/>
  <c r="AA14" i="1"/>
  <c r="AF14" i="1" s="1"/>
  <c r="AA534" i="1"/>
  <c r="AF534" i="1" s="1"/>
  <c r="AA718" i="1"/>
  <c r="AF718" i="1" s="1"/>
  <c r="Z782" i="1"/>
  <c r="AE782" i="1" s="1"/>
  <c r="AA910" i="1"/>
  <c r="Z851" i="1"/>
  <c r="AE851" i="1" s="1"/>
  <c r="AF164" i="1"/>
  <c r="AA947" i="1"/>
  <c r="AF947" i="1" s="1"/>
  <c r="AA1052" i="1"/>
  <c r="AE165" i="1"/>
  <c r="Z148" i="1"/>
  <c r="AE148" i="1" s="1"/>
  <c r="AA1073" i="1"/>
  <c r="Z732" i="1"/>
  <c r="AA860" i="1"/>
  <c r="AE134" i="1"/>
  <c r="Z1177" i="1"/>
  <c r="AE1177" i="1" s="1"/>
  <c r="AE136" i="1"/>
  <c r="AE336" i="1"/>
  <c r="Z86" i="1"/>
  <c r="AA620" i="1"/>
  <c r="AF941" i="1"/>
  <c r="AF1069" i="1"/>
  <c r="Z404" i="1"/>
  <c r="AE404" i="1" s="1"/>
  <c r="AE18" i="1"/>
  <c r="AA84" i="1"/>
  <c r="AA468" i="1"/>
  <c r="AF468" i="1" s="1"/>
  <c r="Z1116" i="1"/>
  <c r="AF676" i="1"/>
  <c r="AA22" i="1"/>
  <c r="AF22" i="1" s="1"/>
  <c r="AE185" i="1"/>
  <c r="AA1067" i="1"/>
  <c r="AF451" i="1"/>
  <c r="AF492" i="1"/>
  <c r="AA136" i="1"/>
  <c r="AF136" i="1" s="1"/>
  <c r="AA1252" i="1"/>
  <c r="AA923" i="1"/>
  <c r="AF923" i="1" s="1"/>
  <c r="AA590" i="1"/>
  <c r="AF590" i="1" s="1"/>
  <c r="AA411" i="1"/>
  <c r="AF411" i="1" s="1"/>
  <c r="AA1131" i="1"/>
  <c r="AF1131" i="1" s="1"/>
  <c r="Z904" i="1"/>
  <c r="AE270" i="1"/>
  <c r="AF334" i="1"/>
  <c r="Z1060" i="1"/>
  <c r="Z532" i="1"/>
  <c r="AF279" i="1"/>
  <c r="AA425" i="1"/>
  <c r="AA1181" i="1"/>
  <c r="AF1181" i="1" s="1"/>
  <c r="AA398" i="1"/>
  <c r="AA105" i="1"/>
  <c r="AF105" i="1" s="1"/>
  <c r="AA996" i="1"/>
  <c r="AF996" i="1" s="1"/>
  <c r="Z334" i="1"/>
  <c r="Z763" i="1"/>
  <c r="AE763" i="1" s="1"/>
  <c r="AA355" i="1"/>
  <c r="AF355" i="1" s="1"/>
  <c r="Z774" i="1"/>
  <c r="Z676" i="1"/>
  <c r="AA276" i="1"/>
  <c r="AF276" i="1" s="1"/>
  <c r="AA1260" i="1"/>
  <c r="AF532" i="1"/>
  <c r="AA1139" i="1"/>
  <c r="AF1139" i="1" s="1"/>
  <c r="Z723" i="1"/>
  <c r="AE723" i="1" s="1"/>
  <c r="AF1251" i="1"/>
  <c r="AF1109" i="1"/>
  <c r="AE407" i="1"/>
  <c r="AA804" i="1"/>
  <c r="AA641" i="1"/>
  <c r="AF641" i="1" s="1"/>
  <c r="AF621" i="1"/>
  <c r="AE893" i="1"/>
  <c r="Z932" i="1"/>
  <c r="AA373" i="1"/>
  <c r="AF373" i="1" s="1"/>
  <c r="Z257" i="1"/>
  <c r="AE257" i="1" s="1"/>
  <c r="AF61" i="1"/>
  <c r="AF141" i="1"/>
  <c r="AA1244" i="1"/>
  <c r="Z204" i="1"/>
  <c r="AE204" i="1" s="1"/>
  <c r="AF1157" i="1"/>
  <c r="Z988" i="1"/>
  <c r="AF1066" i="1"/>
  <c r="AA220" i="1"/>
  <c r="AE612" i="1"/>
  <c r="AF1227" i="1"/>
  <c r="Z871" i="1"/>
  <c r="AE871" i="1" s="1"/>
  <c r="Z500" i="1"/>
  <c r="AE500" i="1" s="1"/>
  <c r="Z628" i="1"/>
  <c r="AA557" i="1"/>
  <c r="AA1140" i="1"/>
  <c r="AF1140" i="1" s="1"/>
  <c r="AF422" i="1"/>
  <c r="Z1076" i="1"/>
  <c r="AA1156" i="1"/>
  <c r="AF1156" i="1" s="1"/>
  <c r="AA286" i="1"/>
  <c r="AF108" i="1"/>
  <c r="AA542" i="1"/>
  <c r="AF542" i="1" s="1"/>
  <c r="AA321" i="1"/>
  <c r="AF321" i="1" s="1"/>
  <c r="AA1153" i="1"/>
  <c r="AF1153" i="1" s="1"/>
  <c r="AA1117" i="1"/>
  <c r="AF1117" i="1" s="1"/>
  <c r="AA709" i="1"/>
  <c r="Z603" i="1"/>
  <c r="AE603" i="1" s="1"/>
  <c r="Z820" i="1"/>
  <c r="AE820" i="1" s="1"/>
  <c r="AA478" i="1"/>
  <c r="AF478" i="1" s="1"/>
  <c r="AE758" i="1"/>
  <c r="AF60" i="1"/>
  <c r="AA918" i="1"/>
  <c r="AF918" i="1" s="1"/>
  <c r="Z551" i="1"/>
  <c r="AE551" i="1" s="1"/>
  <c r="Z615" i="1"/>
  <c r="AE615" i="1" s="1"/>
  <c r="AE375" i="1"/>
  <c r="AA385" i="1"/>
  <c r="AE904" i="1"/>
  <c r="Z881" i="1"/>
  <c r="AE881" i="1" s="1"/>
  <c r="AA11" i="1"/>
  <c r="AF11" i="1" s="1"/>
  <c r="Z1245" i="1"/>
  <c r="AE1245" i="1" s="1"/>
  <c r="AA861" i="1"/>
  <c r="AF861" i="1" s="1"/>
  <c r="Z1053" i="1"/>
  <c r="AE1053" i="1" s="1"/>
  <c r="Z1174" i="1"/>
  <c r="AE1174" i="1" s="1"/>
  <c r="AA670" i="1"/>
  <c r="AA1110" i="1"/>
  <c r="AF1110" i="1" s="1"/>
  <c r="Z1254" i="1"/>
  <c r="AF1233" i="1"/>
  <c r="AE319" i="1"/>
  <c r="AA945" i="1"/>
  <c r="AF945" i="1" s="1"/>
  <c r="Z7" i="1"/>
  <c r="AF733" i="1"/>
  <c r="AA523" i="1"/>
  <c r="AF523" i="1" s="1"/>
  <c r="AA350" i="1"/>
  <c r="AF350" i="1" s="1"/>
  <c r="Z854" i="1"/>
  <c r="AE854" i="1" s="1"/>
  <c r="AF283" i="1"/>
  <c r="AE3" i="1"/>
  <c r="Z565" i="1"/>
  <c r="Z141" i="1"/>
  <c r="AE141" i="1" s="1"/>
  <c r="AE135" i="1"/>
  <c r="AE263" i="1"/>
  <c r="AA577" i="1"/>
  <c r="AF577" i="1" s="1"/>
  <c r="AA1265" i="1"/>
  <c r="Z645" i="1"/>
  <c r="AE645" i="1" s="1"/>
  <c r="Z77" i="1"/>
  <c r="AE77" i="1" s="1"/>
  <c r="Z789" i="1"/>
  <c r="AE789" i="1" s="1"/>
  <c r="Z30" i="1"/>
  <c r="Z158" i="1"/>
  <c r="AE158" i="1" s="1"/>
  <c r="AA790" i="1"/>
  <c r="AF790" i="1" s="1"/>
  <c r="Z1204" i="1"/>
  <c r="AE1204" i="1" s="1"/>
  <c r="AA414" i="1"/>
  <c r="AE79" i="1"/>
  <c r="AF207" i="1"/>
  <c r="AA449" i="1"/>
  <c r="Z693" i="1"/>
  <c r="AE693" i="1" s="1"/>
  <c r="Z213" i="1"/>
  <c r="AE213" i="1" s="1"/>
  <c r="AA465" i="1"/>
  <c r="AF465" i="1" s="1"/>
  <c r="AA982" i="1"/>
  <c r="AF982" i="1" s="1"/>
  <c r="AE1093" i="1"/>
  <c r="Z548" i="1"/>
  <c r="Z366" i="1"/>
  <c r="AA870" i="1"/>
  <c r="AF870" i="1" s="1"/>
  <c r="AA251" i="1"/>
  <c r="AE391" i="1"/>
  <c r="AA116" i="1"/>
  <c r="AF441" i="1"/>
  <c r="AA226" i="1"/>
  <c r="AF226" i="1" s="1"/>
  <c r="AA1028" i="1"/>
  <c r="AF1028" i="1" s="1"/>
  <c r="AA322" i="1"/>
  <c r="AF322" i="1" s="1"/>
  <c r="AA715" i="1"/>
  <c r="AF715" i="1" s="1"/>
  <c r="Z874" i="1"/>
  <c r="AE874" i="1" s="1"/>
  <c r="AA842" i="1"/>
  <c r="AF842" i="1" s="1"/>
  <c r="AA459" i="1"/>
  <c r="AF459" i="1" s="1"/>
  <c r="Z494" i="1"/>
  <c r="AE494" i="1" s="1"/>
  <c r="AA52" i="1"/>
  <c r="AF52" i="1" s="1"/>
  <c r="AA564" i="1"/>
  <c r="Z1062" i="1"/>
  <c r="AF769" i="1"/>
  <c r="AE830" i="1"/>
  <c r="Z157" i="1"/>
  <c r="AE157" i="1" s="1"/>
  <c r="AA675" i="1"/>
  <c r="AF675" i="1" s="1"/>
  <c r="AE1030" i="1"/>
  <c r="AF550" i="1"/>
  <c r="AA315" i="1"/>
  <c r="AF315" i="1" s="1"/>
  <c r="Z963" i="1"/>
  <c r="AE963" i="1" s="1"/>
  <c r="Z426" i="1"/>
  <c r="AE426" i="1" s="1"/>
  <c r="AA309" i="1"/>
  <c r="AF309" i="1" s="1"/>
  <c r="AA742" i="1"/>
  <c r="AF742" i="1" s="1"/>
  <c r="AA618" i="1"/>
  <c r="AF618" i="1" s="1"/>
  <c r="AF685" i="1"/>
  <c r="Z1190" i="1"/>
  <c r="AE1190" i="1" s="1"/>
  <c r="AA46" i="1"/>
  <c r="AE981" i="1"/>
  <c r="AA436" i="1"/>
  <c r="AF436" i="1" s="1"/>
  <c r="AA1220" i="1"/>
  <c r="AA302" i="1"/>
  <c r="AF302" i="1" s="1"/>
  <c r="AA558" i="1"/>
  <c r="AF558" i="1" s="1"/>
  <c r="Z622" i="1"/>
  <c r="AE622" i="1" s="1"/>
  <c r="Z803" i="1"/>
  <c r="AF444" i="1"/>
  <c r="Z308" i="1"/>
  <c r="AE308" i="1" s="1"/>
  <c r="Z341" i="1"/>
  <c r="AE341" i="1" s="1"/>
  <c r="AE166" i="1"/>
  <c r="AA586" i="1"/>
  <c r="AF586" i="1" s="1"/>
  <c r="AA708" i="1"/>
  <c r="AE1028" i="1"/>
  <c r="Z1096" i="1"/>
  <c r="AE910" i="1"/>
  <c r="AE974" i="1"/>
  <c r="AE177" i="1"/>
  <c r="AF547" i="1"/>
  <c r="AA1126" i="1"/>
  <c r="AF1126" i="1" s="1"/>
  <c r="AE365" i="1"/>
  <c r="AA738" i="1"/>
  <c r="AF738" i="1" s="1"/>
  <c r="AA810" i="1"/>
  <c r="AF810" i="1" s="1"/>
  <c r="Z998" i="1"/>
  <c r="AE998" i="1" s="1"/>
  <c r="AA650" i="1"/>
  <c r="AF650" i="1" s="1"/>
  <c r="AE774" i="1"/>
  <c r="AA900" i="1"/>
  <c r="Z238" i="1"/>
  <c r="AE238" i="1" s="1"/>
  <c r="Z180" i="1"/>
  <c r="AE180" i="1" s="1"/>
  <c r="AA430" i="1"/>
  <c r="AF430" i="1" s="1"/>
  <c r="AE702" i="1"/>
  <c r="AF249" i="1"/>
  <c r="AE123" i="1"/>
  <c r="AE183" i="1"/>
  <c r="AF695" i="1"/>
  <c r="AF1143" i="1"/>
  <c r="AE35" i="1"/>
  <c r="AA938" i="1"/>
  <c r="AF938" i="1" s="1"/>
  <c r="AA477" i="1"/>
  <c r="AF477" i="1" s="1"/>
  <c r="Z806" i="1"/>
  <c r="AE806" i="1" s="1"/>
  <c r="Z698" i="1"/>
  <c r="AE698" i="1" s="1"/>
  <c r="AF877" i="1"/>
  <c r="AA244" i="1"/>
  <c r="AA1092" i="1"/>
  <c r="AA644" i="1"/>
  <c r="AF644" i="1" s="1"/>
  <c r="AE1214" i="1"/>
  <c r="AF1115" i="1"/>
  <c r="AE934" i="1"/>
  <c r="AF425" i="1"/>
  <c r="AA372" i="1"/>
  <c r="AF372" i="1" s="1"/>
  <c r="AA934" i="1"/>
  <c r="AF934" i="1" s="1"/>
  <c r="Z194" i="1"/>
  <c r="AE194" i="1" s="1"/>
  <c r="AF949" i="1"/>
  <c r="AF1141" i="1"/>
  <c r="AE1205" i="1"/>
  <c r="AA772" i="1"/>
  <c r="AE1102" i="1"/>
  <c r="AE1158" i="1"/>
  <c r="AE427" i="1"/>
  <c r="AF499" i="1"/>
  <c r="AF284" i="1"/>
  <c r="Z791" i="1"/>
  <c r="AE791" i="1" s="1"/>
  <c r="AF628" i="1"/>
  <c r="AA125" i="1"/>
  <c r="AF125" i="1" s="1"/>
  <c r="AF214" i="1"/>
  <c r="AF390" i="1"/>
  <c r="AA757" i="1"/>
  <c r="AF757" i="1" s="1"/>
  <c r="AA193" i="1"/>
  <c r="AF193" i="1" s="1"/>
  <c r="AF620" i="1"/>
  <c r="AF983" i="1"/>
  <c r="AA419" i="1"/>
  <c r="AF419" i="1" s="1"/>
  <c r="AA1009" i="1"/>
  <c r="AA1201" i="1"/>
  <c r="AF1201" i="1" s="1"/>
  <c r="AA1085" i="1"/>
  <c r="AF1085" i="1" s="1"/>
  <c r="Z285" i="1"/>
  <c r="AE285" i="1" s="1"/>
  <c r="AA1197" i="1"/>
  <c r="AF1197" i="1" s="1"/>
  <c r="AE8" i="1"/>
  <c r="AE142" i="1"/>
  <c r="AE174" i="1"/>
  <c r="AE430" i="1"/>
  <c r="AA737" i="1"/>
  <c r="AF737" i="1" s="1"/>
  <c r="Z113" i="1"/>
  <c r="AE113" i="1" s="1"/>
  <c r="Z531" i="1"/>
  <c r="AE531" i="1" s="1"/>
  <c r="AA291" i="1"/>
  <c r="AF291" i="1" s="1"/>
  <c r="Z1111" i="1"/>
  <c r="AE1111" i="1" s="1"/>
  <c r="AA65" i="1"/>
  <c r="AF65" i="1" s="1"/>
  <c r="AA1261" i="1"/>
  <c r="AF1261" i="1" s="1"/>
  <c r="Z613" i="1"/>
  <c r="AE613" i="1" s="1"/>
  <c r="AA893" i="1"/>
  <c r="AF893" i="1" s="1"/>
  <c r="AF86" i="1"/>
  <c r="AA801" i="1"/>
  <c r="AF801" i="1" s="1"/>
  <c r="AE209" i="1"/>
  <c r="AE1217" i="1"/>
  <c r="AA611" i="1"/>
  <c r="AF611" i="1" s="1"/>
  <c r="AE870" i="1"/>
  <c r="AE191" i="1"/>
  <c r="AF895" i="1"/>
  <c r="AA1249" i="1"/>
  <c r="AF1249" i="1" s="1"/>
  <c r="AA1121" i="1"/>
  <c r="AF1121" i="1" s="1"/>
  <c r="AA809" i="1"/>
  <c r="AA922" i="1"/>
  <c r="AF922" i="1" s="1"/>
  <c r="AA741" i="1"/>
  <c r="AF741" i="1" s="1"/>
  <c r="AF54" i="1"/>
  <c r="AF158" i="1"/>
  <c r="AF318" i="1"/>
  <c r="Z513" i="1"/>
  <c r="AE513" i="1" s="1"/>
  <c r="Z634" i="1"/>
  <c r="AE634" i="1" s="1"/>
  <c r="AF188" i="1"/>
  <c r="AA692" i="1"/>
  <c r="AF692" i="1" s="1"/>
  <c r="AA129" i="1"/>
  <c r="AF129" i="1" s="1"/>
  <c r="AA3" i="1"/>
  <c r="AA1137" i="1"/>
  <c r="AA421" i="1"/>
  <c r="AF421" i="1" s="1"/>
  <c r="Z853" i="1"/>
  <c r="AE853" i="1" s="1"/>
  <c r="AE54" i="1"/>
  <c r="Z299" i="1"/>
  <c r="AE299" i="1" s="1"/>
  <c r="Z235" i="1"/>
  <c r="AE235" i="1" s="1"/>
  <c r="AF156" i="1"/>
  <c r="AF764" i="1"/>
  <c r="Z279" i="1"/>
  <c r="AA471" i="1"/>
  <c r="AF471" i="1" s="1"/>
  <c r="AA599" i="1"/>
  <c r="AF968" i="1"/>
  <c r="AE648" i="1"/>
  <c r="Z346" i="1"/>
  <c r="AE346" i="1" s="1"/>
  <c r="AF557" i="1"/>
  <c r="AE318" i="1"/>
  <c r="AF361" i="1"/>
  <c r="Z762" i="1"/>
  <c r="AE762" i="1" s="1"/>
  <c r="AE886" i="1"/>
  <c r="AE1142" i="1"/>
  <c r="AF205" i="1"/>
  <c r="AF879" i="1"/>
  <c r="AA377" i="1"/>
  <c r="AF377" i="1" s="1"/>
  <c r="AA1001" i="1"/>
  <c r="AA1129" i="1"/>
  <c r="AE1198" i="1"/>
  <c r="AF134" i="1"/>
  <c r="AA313" i="1"/>
  <c r="AF313" i="1" s="1"/>
  <c r="AF1017" i="1"/>
  <c r="AF1145" i="1"/>
  <c r="AF572" i="1"/>
  <c r="AF1179" i="1"/>
  <c r="AF652" i="1"/>
  <c r="AF1100" i="1"/>
  <c r="AE1228" i="1"/>
  <c r="AF951" i="1"/>
  <c r="AF393" i="1"/>
  <c r="AA681" i="1"/>
  <c r="AF681" i="1" s="1"/>
  <c r="AA873" i="1"/>
  <c r="AF873" i="1" s="1"/>
  <c r="AA1257" i="1"/>
  <c r="AE214" i="1"/>
  <c r="AE390" i="1"/>
  <c r="AA57" i="1"/>
  <c r="AF57" i="1" s="1"/>
  <c r="AF285" i="1"/>
  <c r="AE357" i="1"/>
  <c r="AF693" i="1"/>
  <c r="AA448" i="1"/>
  <c r="AF448" i="1" s="1"/>
  <c r="AF593" i="1"/>
  <c r="AF491" i="1"/>
  <c r="AA648" i="1"/>
  <c r="AF648" i="1" s="1"/>
  <c r="AF8" i="1"/>
  <c r="AF142" i="1"/>
  <c r="Z968" i="1"/>
  <c r="AE968" i="1" s="1"/>
  <c r="AF494" i="1"/>
  <c r="AF686" i="1"/>
  <c r="AE71" i="1"/>
  <c r="AE199" i="1"/>
  <c r="AF1031" i="1"/>
  <c r="AE7" i="1"/>
  <c r="Z669" i="1"/>
  <c r="AE669" i="1" s="1"/>
  <c r="AF270" i="1"/>
  <c r="Z249" i="1"/>
  <c r="AE249" i="1" s="1"/>
  <c r="AE1254" i="1"/>
  <c r="AF1169" i="1"/>
  <c r="AF269" i="1"/>
  <c r="AF463" i="1"/>
  <c r="AF1103" i="1"/>
  <c r="AA185" i="1"/>
  <c r="AA633" i="1"/>
  <c r="AF633" i="1" s="1"/>
  <c r="AA745" i="1"/>
  <c r="AF745" i="1" s="1"/>
  <c r="AA937" i="1"/>
  <c r="AF937" i="1" s="1"/>
  <c r="AA1065" i="1"/>
  <c r="AF1065" i="1" s="1"/>
  <c r="AF245" i="1"/>
  <c r="AF709" i="1"/>
  <c r="AE814" i="1"/>
  <c r="AA418" i="1"/>
  <c r="AF418" i="1" s="1"/>
  <c r="AE1086" i="1"/>
  <c r="AF1177" i="1"/>
  <c r="AF1203" i="1"/>
  <c r="AA103" i="1"/>
  <c r="AF103" i="1" s="1"/>
  <c r="AF727" i="1"/>
  <c r="AF385" i="1"/>
  <c r="AA121" i="1"/>
  <c r="AF121" i="1" s="1"/>
  <c r="AA1093" i="1"/>
  <c r="AF1093" i="1" s="1"/>
  <c r="AE30" i="1"/>
  <c r="AE1022" i="1"/>
  <c r="AF805" i="1"/>
  <c r="AF725" i="1"/>
  <c r="AA1218" i="1"/>
  <c r="AF1218" i="1" s="1"/>
  <c r="AF1021" i="1"/>
  <c r="AE505" i="1"/>
  <c r="Z431" i="1"/>
  <c r="AE431" i="1" s="1"/>
  <c r="AA333" i="1"/>
  <c r="AF333" i="1" s="1"/>
  <c r="AA379" i="1"/>
  <c r="AF379" i="1" s="1"/>
  <c r="AF575" i="1"/>
  <c r="AF767" i="1"/>
  <c r="AA993" i="1"/>
  <c r="AF993" i="1" s="1"/>
  <c r="AA1185" i="1"/>
  <c r="AF1185" i="1" s="1"/>
  <c r="Z1045" i="1"/>
  <c r="AE1045" i="1" s="1"/>
  <c r="AA9" i="1"/>
  <c r="AF9" i="1" s="1"/>
  <c r="AF341" i="1"/>
  <c r="AA972" i="1"/>
  <c r="AF972" i="1" s="1"/>
  <c r="AF510" i="1"/>
  <c r="AA908" i="1"/>
  <c r="AF908" i="1" s="1"/>
  <c r="Z796" i="1"/>
  <c r="AE796" i="1" s="1"/>
  <c r="AF1254" i="1"/>
  <c r="AF905" i="1"/>
  <c r="AF969" i="1"/>
  <c r="AA1083" i="1"/>
  <c r="AF1083" i="1" s="1"/>
  <c r="Z819" i="1"/>
  <c r="AE819" i="1" s="1"/>
  <c r="Z1219" i="1"/>
  <c r="AE1219" i="1" s="1"/>
  <c r="AA145" i="1"/>
  <c r="AF145" i="1" s="1"/>
  <c r="AA981" i="1"/>
  <c r="AF981" i="1" s="1"/>
  <c r="AA397" i="1"/>
  <c r="AF397" i="1" s="1"/>
  <c r="AF847" i="1"/>
  <c r="AF911" i="1"/>
  <c r="AF1231" i="1"/>
  <c r="Z704" i="1"/>
  <c r="AE704" i="1" s="1"/>
  <c r="AF840" i="1"/>
  <c r="AF649" i="1"/>
  <c r="AE953" i="1"/>
  <c r="AE109" i="1"/>
  <c r="AA605" i="1"/>
  <c r="AF605" i="1" s="1"/>
  <c r="AE628" i="1"/>
  <c r="AF1198" i="1"/>
  <c r="AA37" i="1"/>
  <c r="AF37" i="1" s="1"/>
  <c r="AE565" i="1"/>
  <c r="Z733" i="1"/>
  <c r="AE733" i="1" s="1"/>
  <c r="AA137" i="1"/>
  <c r="AF137" i="1" s="1"/>
  <c r="AA337" i="1"/>
  <c r="AF337" i="1" s="1"/>
  <c r="AA1043" i="1"/>
  <c r="AF1043" i="1" s="1"/>
  <c r="AA682" i="1"/>
  <c r="AF682" i="1" s="1"/>
  <c r="Z572" i="1"/>
  <c r="AE572" i="1" s="1"/>
  <c r="AA716" i="1"/>
  <c r="AF716" i="1" s="1"/>
  <c r="AA739" i="1"/>
  <c r="AF739" i="1" s="1"/>
  <c r="AE1036" i="1"/>
  <c r="AF910" i="1"/>
  <c r="AF974" i="1"/>
  <c r="AE803" i="1"/>
  <c r="AA843" i="1"/>
  <c r="AF843" i="1" s="1"/>
  <c r="Z192" i="1"/>
  <c r="AE192" i="1" s="1"/>
  <c r="AF392" i="1"/>
  <c r="AA584" i="1"/>
  <c r="AF584" i="1" s="1"/>
  <c r="AF1129" i="1"/>
  <c r="AA683" i="1"/>
  <c r="AF683" i="1" s="1"/>
  <c r="Z380" i="1"/>
  <c r="AE380" i="1" s="1"/>
  <c r="AF758" i="1"/>
  <c r="Z1154" i="1"/>
  <c r="AE1154" i="1" s="1"/>
  <c r="AF84" i="1"/>
  <c r="AE182" i="1"/>
  <c r="AF526" i="1"/>
  <c r="AF1086" i="1"/>
  <c r="AE49" i="1"/>
  <c r="AF305" i="1"/>
  <c r="AE625" i="1"/>
  <c r="AA259" i="1"/>
  <c r="AF259" i="1" s="1"/>
  <c r="AA17" i="1"/>
  <c r="AF17" i="1" s="1"/>
  <c r="Z1239" i="1"/>
  <c r="AE1239" i="1" s="1"/>
  <c r="AE251" i="1"/>
  <c r="Z761" i="1"/>
  <c r="AE761" i="1" s="1"/>
  <c r="AE732" i="1"/>
  <c r="AA1228" i="1"/>
  <c r="AF1228" i="1" s="1"/>
  <c r="Z61" i="1"/>
  <c r="AE61" i="1" s="1"/>
  <c r="AA749" i="1"/>
  <c r="AF749" i="1" s="1"/>
  <c r="AA885" i="1"/>
  <c r="AF885" i="1" s="1"/>
  <c r="AF1022" i="1"/>
  <c r="AA161" i="1"/>
  <c r="AF161" i="1" s="1"/>
  <c r="AF950" i="1"/>
  <c r="AA722" i="1"/>
  <c r="AF722" i="1" s="1"/>
  <c r="Z1058" i="1"/>
  <c r="AE1058" i="1" s="1"/>
  <c r="AA252" i="1"/>
  <c r="AF252" i="1" s="1"/>
  <c r="Z652" i="1"/>
  <c r="AA76" i="1"/>
  <c r="AF76" i="1" s="1"/>
  <c r="AA858" i="1"/>
  <c r="AF858" i="1" s="1"/>
  <c r="AA386" i="1"/>
  <c r="AF386" i="1" s="1"/>
  <c r="AA554" i="1"/>
  <c r="AF554" i="1" s="1"/>
  <c r="AF1030" i="1"/>
  <c r="Z827" i="1"/>
  <c r="AE827" i="1" s="1"/>
  <c r="AA316" i="1"/>
  <c r="AF316" i="1" s="1"/>
  <c r="AA484" i="1"/>
  <c r="AF484" i="1" s="1"/>
  <c r="Z924" i="1"/>
  <c r="AE924" i="1" s="1"/>
  <c r="AE972" i="1"/>
  <c r="AF1096" i="1"/>
  <c r="AF598" i="1"/>
  <c r="AF670" i="1"/>
  <c r="AF886" i="1"/>
  <c r="AF1142" i="1"/>
  <c r="AF1214" i="1"/>
  <c r="AA539" i="1"/>
  <c r="AF539" i="1" s="1"/>
  <c r="AA467" i="1"/>
  <c r="AF467" i="1" s="1"/>
  <c r="AF1067" i="1"/>
  <c r="AF704" i="1"/>
  <c r="AE128" i="1"/>
  <c r="AA1173" i="1"/>
  <c r="AF1173" i="1" s="1"/>
  <c r="Z469" i="1"/>
  <c r="AE469" i="1" s="1"/>
  <c r="Z146" i="1"/>
  <c r="AE146" i="1" s="1"/>
  <c r="AE525" i="1"/>
  <c r="AF551" i="1"/>
  <c r="AF804" i="1"/>
  <c r="Z929" i="1"/>
  <c r="AE929" i="1" s="1"/>
  <c r="Z593" i="1"/>
  <c r="AE593" i="1" s="1"/>
  <c r="AF1009" i="1"/>
  <c r="Z1251" i="1"/>
  <c r="AE1251" i="1" s="1"/>
  <c r="Z1114" i="1"/>
  <c r="AE1114" i="1" s="1"/>
  <c r="AF77" i="1"/>
  <c r="AA357" i="1"/>
  <c r="AF357" i="1" s="1"/>
  <c r="Z621" i="1"/>
  <c r="AE621" i="1" s="1"/>
  <c r="AA781" i="1"/>
  <c r="AF781" i="1" s="1"/>
  <c r="AA997" i="1"/>
  <c r="AF997" i="1" s="1"/>
  <c r="AE126" i="1"/>
  <c r="AF206" i="1"/>
  <c r="AA625" i="1"/>
  <c r="AF625" i="1" s="1"/>
  <c r="AA209" i="1"/>
  <c r="AF209" i="1" s="1"/>
  <c r="AA179" i="1"/>
  <c r="AF179" i="1" s="1"/>
  <c r="AF901" i="1"/>
  <c r="AA124" i="1"/>
  <c r="AF124" i="1" s="1"/>
  <c r="Z987" i="1"/>
  <c r="AE987" i="1" s="1"/>
  <c r="AF702" i="1"/>
  <c r="AE1201" i="1"/>
  <c r="AA915" i="1"/>
  <c r="AF915" i="1" s="1"/>
  <c r="AE571" i="1"/>
  <c r="Z1109" i="1"/>
  <c r="AE1109" i="1" s="1"/>
  <c r="AF175" i="1"/>
  <c r="AF431" i="1"/>
  <c r="AF495" i="1"/>
  <c r="AA1072" i="1"/>
  <c r="AF1072" i="1" s="1"/>
  <c r="Z721" i="1"/>
  <c r="AE721" i="1" s="1"/>
  <c r="AE1017" i="1"/>
  <c r="Z917" i="1"/>
  <c r="AE917" i="1" s="1"/>
  <c r="AF326" i="1"/>
  <c r="AF358" i="1"/>
  <c r="Z673" i="1"/>
  <c r="AE673" i="1" s="1"/>
  <c r="AF814" i="1"/>
  <c r="AF192" i="1"/>
  <c r="AA570" i="1"/>
  <c r="AF570" i="1" s="1"/>
  <c r="AF774" i="1"/>
  <c r="AF20" i="1"/>
  <c r="AE908" i="1"/>
  <c r="AF446" i="1"/>
  <c r="AF1081" i="1"/>
  <c r="AF1219" i="1"/>
  <c r="AF640" i="1"/>
  <c r="AF929" i="1"/>
  <c r="AF46" i="1"/>
  <c r="AF635" i="1"/>
  <c r="AF943" i="1"/>
  <c r="AF1263" i="1"/>
  <c r="Z1161" i="1"/>
  <c r="AE1161" i="1" s="1"/>
  <c r="Z1033" i="1"/>
  <c r="AE1033" i="1" s="1"/>
  <c r="Z640" i="1"/>
  <c r="AE640" i="1" s="1"/>
  <c r="Z905" i="1"/>
  <c r="AE905" i="1" s="1"/>
  <c r="Z1050" i="1"/>
  <c r="AE1050" i="1" s="1"/>
  <c r="Z949" i="1"/>
  <c r="AE949" i="1" s="1"/>
  <c r="AF462" i="1"/>
  <c r="AE1006" i="1"/>
  <c r="AF825" i="1"/>
  <c r="AF889" i="1"/>
  <c r="AF953" i="1"/>
  <c r="Z384" i="1"/>
  <c r="AE384" i="1" s="1"/>
  <c r="AF875" i="1"/>
  <c r="AE798" i="1"/>
  <c r="AE540" i="1"/>
  <c r="AF1015" i="1"/>
  <c r="Z1225" i="1"/>
  <c r="AE1225" i="1" s="1"/>
  <c r="Z1097" i="1"/>
  <c r="AE1097" i="1" s="1"/>
  <c r="AE1261" i="1"/>
  <c r="AE1062" i="1"/>
  <c r="AF1095" i="1"/>
  <c r="Z841" i="1"/>
  <c r="AE841" i="1" s="1"/>
  <c r="Z969" i="1"/>
  <c r="AE969" i="1" s="1"/>
  <c r="AE1126" i="1"/>
  <c r="Z53" i="1"/>
  <c r="AE53" i="1" s="1"/>
  <c r="AA197" i="1"/>
  <c r="AF197" i="1" s="1"/>
  <c r="AA349" i="1"/>
  <c r="AF349" i="1" s="1"/>
  <c r="Z685" i="1"/>
  <c r="AE685" i="1" s="1"/>
  <c r="Z1141" i="1"/>
  <c r="AE1141" i="1" s="1"/>
  <c r="Z1077" i="1"/>
  <c r="AE1077" i="1" s="1"/>
  <c r="AF645" i="1"/>
  <c r="AF673" i="1"/>
  <c r="AF721" i="1"/>
  <c r="AA859" i="1"/>
  <c r="AF859" i="1" s="1"/>
  <c r="AF803" i="1"/>
  <c r="AF719" i="1"/>
  <c r="AA345" i="1"/>
  <c r="AF345" i="1" s="1"/>
  <c r="Z89" i="1"/>
  <c r="AE89" i="1" s="1"/>
  <c r="AF12" i="1"/>
  <c r="AA219" i="1"/>
  <c r="AF219" i="1" s="1"/>
  <c r="AA1027" i="1"/>
  <c r="AF1027" i="1" s="1"/>
  <c r="AA44" i="1"/>
  <c r="AF44" i="1" s="1"/>
  <c r="AF1113" i="1"/>
  <c r="AF251" i="1"/>
  <c r="AF1175" i="1"/>
  <c r="AA1205" i="1"/>
  <c r="AF1205" i="1" s="1"/>
  <c r="AF513" i="1"/>
  <c r="AA1090" i="1"/>
  <c r="AF1090" i="1" s="1"/>
  <c r="Z364" i="1"/>
  <c r="AE364" i="1" s="1"/>
  <c r="AF384" i="1"/>
  <c r="AF1165" i="1"/>
  <c r="Z892" i="1"/>
  <c r="AE892" i="1" s="1"/>
  <c r="AE1182" i="1"/>
  <c r="AF369" i="1"/>
  <c r="AF561" i="1"/>
  <c r="Z108" i="1"/>
  <c r="AE108" i="1" s="1"/>
  <c r="AE65" i="1"/>
  <c r="AE715" i="1"/>
  <c r="AF1161" i="1"/>
  <c r="AF799" i="1"/>
  <c r="AF449" i="1"/>
  <c r="AF185" i="1"/>
  <c r="Z777" i="1"/>
  <c r="AE777" i="1" s="1"/>
  <c r="AE1238" i="1"/>
  <c r="AA1013" i="1"/>
  <c r="AF1013" i="1" s="1"/>
  <c r="AA277" i="1"/>
  <c r="AF277" i="1" s="1"/>
  <c r="AE742" i="1"/>
  <c r="AA821" i="1"/>
  <c r="AF821" i="1" s="1"/>
  <c r="Z747" i="1"/>
  <c r="AE747" i="1" s="1"/>
  <c r="AF167" i="1"/>
  <c r="AF871" i="1"/>
  <c r="AF505" i="1"/>
  <c r="AA1163" i="1"/>
  <c r="AF1163" i="1" s="1"/>
  <c r="AE1069" i="1"/>
  <c r="AE310" i="1"/>
  <c r="AA282" i="1"/>
  <c r="AF282" i="1" s="1"/>
  <c r="AF881" i="1"/>
  <c r="Z515" i="1"/>
  <c r="AE515" i="1" s="1"/>
  <c r="AF255" i="1"/>
  <c r="AA97" i="1"/>
  <c r="AF97" i="1" s="1"/>
  <c r="AE110" i="1"/>
  <c r="AA933" i="1"/>
  <c r="AF933" i="1" s="1"/>
  <c r="AA706" i="1"/>
  <c r="AF706" i="1" s="1"/>
  <c r="AA684" i="1"/>
  <c r="AF684" i="1" s="1"/>
  <c r="AA412" i="1"/>
  <c r="AF412" i="1" s="1"/>
  <c r="AA1196" i="1"/>
  <c r="AF1196" i="1" s="1"/>
  <c r="AE233" i="1"/>
  <c r="AA75" i="1"/>
  <c r="AF75" i="1" s="1"/>
  <c r="AF775" i="1"/>
  <c r="AF1159" i="1"/>
  <c r="AA353" i="1"/>
  <c r="AF353" i="1" s="1"/>
  <c r="AA225" i="1"/>
  <c r="AF225" i="1" s="1"/>
  <c r="Z1233" i="1"/>
  <c r="AE1233" i="1" s="1"/>
  <c r="Z1105" i="1"/>
  <c r="AE1105" i="1" s="1"/>
  <c r="AA869" i="1"/>
  <c r="AF869" i="1" s="1"/>
  <c r="AE366" i="1"/>
  <c r="AA1061" i="1"/>
  <c r="AF1061" i="1" s="1"/>
  <c r="AA540" i="1"/>
  <c r="AF540" i="1" s="1"/>
  <c r="AA1132" i="1"/>
  <c r="AF1132" i="1" s="1"/>
  <c r="AF433" i="1"/>
  <c r="AE636" i="1"/>
  <c r="AF1020" i="1"/>
  <c r="AE1212" i="1"/>
  <c r="Z435" i="1"/>
  <c r="AE435" i="1" s="1"/>
  <c r="AE43" i="1"/>
  <c r="AA33" i="1"/>
  <c r="Z402" i="1"/>
  <c r="AE402" i="1" s="1"/>
  <c r="AA481" i="1"/>
  <c r="AF481" i="1" s="1"/>
  <c r="AE33" i="1"/>
  <c r="AA849" i="1"/>
  <c r="AF849" i="1" s="1"/>
  <c r="AA1189" i="1"/>
  <c r="AF1189" i="1" s="1"/>
  <c r="AA417" i="1"/>
  <c r="AF417" i="1" s="1"/>
  <c r="AE93" i="1"/>
  <c r="Z779" i="1"/>
  <c r="AE779" i="1" s="1"/>
  <c r="AA92" i="1"/>
  <c r="AF92" i="1" s="1"/>
  <c r="Z156" i="1"/>
  <c r="AE156" i="1" s="1"/>
  <c r="AA812" i="1"/>
  <c r="Z940" i="1"/>
  <c r="AE940" i="1" s="1"/>
  <c r="Z1068" i="1"/>
  <c r="AE283" i="1"/>
  <c r="Z643" i="1"/>
  <c r="AE643" i="1" s="1"/>
  <c r="AF133" i="1"/>
  <c r="AF268" i="1"/>
  <c r="AA1011" i="1"/>
  <c r="AF1011" i="1" s="1"/>
  <c r="AA731" i="1"/>
  <c r="AF731" i="1" s="1"/>
  <c r="Z284" i="1"/>
  <c r="AE284" i="1" s="1"/>
  <c r="Z931" i="1"/>
  <c r="AE931" i="1" s="1"/>
  <c r="AA571" i="1"/>
  <c r="AF571" i="1" s="1"/>
  <c r="Z977" i="1"/>
  <c r="AE977" i="1" s="1"/>
  <c r="AA609" i="1"/>
  <c r="AF609" i="1" s="1"/>
  <c r="Z785" i="1"/>
  <c r="AE785" i="1" s="1"/>
  <c r="AF1001" i="1"/>
  <c r="AF845" i="1"/>
  <c r="Z28" i="1"/>
  <c r="AE28" i="1" s="1"/>
  <c r="AF697" i="1"/>
  <c r="AF1209" i="1"/>
  <c r="Z499" i="1"/>
  <c r="AE499" i="1" s="1"/>
  <c r="AA476" i="1"/>
  <c r="AF476" i="1" s="1"/>
  <c r="AF359" i="1"/>
  <c r="AA289" i="1"/>
  <c r="AF289" i="1" s="1"/>
  <c r="AE491" i="1"/>
  <c r="AF1257" i="1"/>
  <c r="AE286" i="1"/>
  <c r="AE414" i="1"/>
  <c r="Z1004" i="1"/>
  <c r="AE401" i="1"/>
  <c r="Z1147" i="1"/>
  <c r="AE1147" i="1" s="1"/>
  <c r="AA545" i="1"/>
  <c r="AF713" i="1"/>
  <c r="AE254" i="1"/>
  <c r="AA138" i="1"/>
  <c r="AF138" i="1" s="1"/>
  <c r="AF1232" i="1"/>
  <c r="AE868" i="1"/>
  <c r="AF1004" i="1"/>
  <c r="Z211" i="1"/>
  <c r="AE211" i="1" s="1"/>
  <c r="AA447" i="1"/>
  <c r="AF447" i="1" s="1"/>
  <c r="AA165" i="1"/>
  <c r="AF165" i="1" s="1"/>
  <c r="Z517" i="1"/>
  <c r="AE517" i="1" s="1"/>
  <c r="AA831" i="1"/>
  <c r="AF831" i="1" s="1"/>
  <c r="Z831" i="1"/>
  <c r="AE831" i="1" s="1"/>
  <c r="AA13" i="1"/>
  <c r="AF13" i="1" s="1"/>
  <c r="AA959" i="1"/>
  <c r="Z959" i="1"/>
  <c r="AE959" i="1" s="1"/>
  <c r="Z639" i="1"/>
  <c r="AE639" i="1" s="1"/>
  <c r="AA639" i="1"/>
  <c r="Z85" i="1"/>
  <c r="AE85" i="1" s="1"/>
  <c r="AA85" i="1"/>
  <c r="AF85" i="1" s="1"/>
  <c r="Z317" i="1"/>
  <c r="AE317" i="1" s="1"/>
  <c r="AA317" i="1"/>
  <c r="AF317" i="1" s="1"/>
  <c r="Z381" i="1"/>
  <c r="AE381" i="1" s="1"/>
  <c r="AA381" i="1"/>
  <c r="AF381" i="1" s="1"/>
  <c r="Z589" i="1"/>
  <c r="AE589" i="1" s="1"/>
  <c r="AA589" i="1"/>
  <c r="AF589" i="1" s="1"/>
  <c r="Z653" i="1"/>
  <c r="AE653" i="1" s="1"/>
  <c r="AA653" i="1"/>
  <c r="AF653" i="1" s="1"/>
  <c r="Z717" i="1"/>
  <c r="AE717" i="1" s="1"/>
  <c r="AA717" i="1"/>
  <c r="AF717" i="1" s="1"/>
  <c r="Z1138" i="1"/>
  <c r="AE1138" i="1" s="1"/>
  <c r="AA1138" i="1"/>
  <c r="AF1138" i="1" s="1"/>
  <c r="AA24" i="1"/>
  <c r="Z24" i="1"/>
  <c r="Z320" i="1"/>
  <c r="AE320" i="1" s="1"/>
  <c r="AA320" i="1"/>
  <c r="AF320" i="1" s="1"/>
  <c r="AF967" i="1"/>
  <c r="AA473" i="1"/>
  <c r="AF473" i="1" s="1"/>
  <c r="AF841" i="1"/>
  <c r="AA509" i="1"/>
  <c r="AF509" i="1" s="1"/>
  <c r="AF102" i="1"/>
  <c r="AF166" i="1"/>
  <c r="AF294" i="1"/>
  <c r="AA43" i="1"/>
  <c r="AF43" i="1" s="1"/>
  <c r="AA556" i="1"/>
  <c r="AF556" i="1" s="1"/>
  <c r="AA1148" i="1"/>
  <c r="Z32" i="1"/>
  <c r="AE32" i="1" s="1"/>
  <c r="AA32" i="1"/>
  <c r="AF32" i="1" s="1"/>
  <c r="Z112" i="1"/>
  <c r="AE112" i="1" s="1"/>
  <c r="AA112" i="1"/>
  <c r="AF112" i="1" s="1"/>
  <c r="Z200" i="1"/>
  <c r="AE200" i="1" s="1"/>
  <c r="AA200" i="1"/>
  <c r="AF200" i="1" s="1"/>
  <c r="Z264" i="1"/>
  <c r="AE264" i="1" s="1"/>
  <c r="AA264" i="1"/>
  <c r="AF264" i="1" s="1"/>
  <c r="Z344" i="1"/>
  <c r="AE344" i="1" s="1"/>
  <c r="AA344" i="1"/>
  <c r="AF344" i="1" s="1"/>
  <c r="Z424" i="1"/>
  <c r="AE424" i="1" s="1"/>
  <c r="AA424" i="1"/>
  <c r="Z496" i="1"/>
  <c r="AE496" i="1" s="1"/>
  <c r="AA496" i="1"/>
  <c r="AF496" i="1" s="1"/>
  <c r="Z560" i="1"/>
  <c r="AE560" i="1" s="1"/>
  <c r="AA560" i="1"/>
  <c r="Z624" i="1"/>
  <c r="AE624" i="1" s="1"/>
  <c r="AA624" i="1"/>
  <c r="AF624" i="1" s="1"/>
  <c r="Z688" i="1"/>
  <c r="AE688" i="1" s="1"/>
  <c r="AA688" i="1"/>
  <c r="AF688" i="1" s="1"/>
  <c r="AA760" i="1"/>
  <c r="AF760" i="1" s="1"/>
  <c r="Z760" i="1"/>
  <c r="AE760" i="1" s="1"/>
  <c r="Z768" i="1"/>
  <c r="AE768" i="1" s="1"/>
  <c r="AA768" i="1"/>
  <c r="AF768" i="1" s="1"/>
  <c r="AA832" i="1"/>
  <c r="AF832" i="1" s="1"/>
  <c r="Z832" i="1"/>
  <c r="AE832" i="1" s="1"/>
  <c r="AA960" i="1"/>
  <c r="AF960" i="1" s="1"/>
  <c r="Z960" i="1"/>
  <c r="AE960" i="1" s="1"/>
  <c r="AA1032" i="1"/>
  <c r="AF1032" i="1" s="1"/>
  <c r="Z1032" i="1"/>
  <c r="AE1032" i="1" s="1"/>
  <c r="Z1128" i="1"/>
  <c r="AA1128" i="1"/>
  <c r="Z1192" i="1"/>
  <c r="AE1192" i="1" s="1"/>
  <c r="AA1192" i="1"/>
  <c r="AF1192" i="1" s="1"/>
  <c r="Z1264" i="1"/>
  <c r="AE1264" i="1" s="1"/>
  <c r="AA1264" i="1"/>
  <c r="Z256" i="1"/>
  <c r="AE256" i="1" s="1"/>
  <c r="AA256" i="1"/>
  <c r="AF256" i="1" s="1"/>
  <c r="Z616" i="1"/>
  <c r="AE616" i="1" s="1"/>
  <c r="AA616" i="1"/>
  <c r="AF616" i="1" s="1"/>
  <c r="Z752" i="1"/>
  <c r="AE752" i="1" s="1"/>
  <c r="AA752" i="1"/>
  <c r="AF752" i="1" s="1"/>
  <c r="Z824" i="1"/>
  <c r="AE824" i="1" s="1"/>
  <c r="AA824" i="1"/>
  <c r="AF824" i="1" s="1"/>
  <c r="AA1024" i="1"/>
  <c r="AF1024" i="1" s="1"/>
  <c r="Z1024" i="1"/>
  <c r="AE1024" i="1" s="1"/>
  <c r="Z1120" i="1"/>
  <c r="AE1120" i="1" s="1"/>
  <c r="AA1120" i="1"/>
  <c r="AF1120" i="1" s="1"/>
  <c r="Z855" i="1"/>
  <c r="AE855" i="1" s="1"/>
  <c r="Z215" i="1"/>
  <c r="Z543" i="1"/>
  <c r="AE543" i="1" s="1"/>
  <c r="AE335" i="1"/>
  <c r="AF1200" i="1"/>
  <c r="AA281" i="1"/>
  <c r="AF281" i="1" s="1"/>
  <c r="Z601" i="1"/>
  <c r="AE601" i="1" s="1"/>
  <c r="AA1089" i="1"/>
  <c r="AF1089" i="1" s="1"/>
  <c r="AF1265" i="1"/>
  <c r="AE102" i="1"/>
  <c r="AF254" i="1"/>
  <c r="AA770" i="1"/>
  <c r="AF770" i="1" s="1"/>
  <c r="Z330" i="1"/>
  <c r="AE330" i="1" s="1"/>
  <c r="AA795" i="1"/>
  <c r="AF795" i="1" s="1"/>
  <c r="AF340" i="1"/>
  <c r="Z1020" i="1"/>
  <c r="AE1020" i="1" s="1"/>
  <c r="AA1084" i="1"/>
  <c r="AF1084" i="1" s="1"/>
  <c r="AF1041" i="1"/>
  <c r="Z1171" i="1"/>
  <c r="AE1171" i="1" s="1"/>
  <c r="AA828" i="1"/>
  <c r="Z243" i="1"/>
  <c r="AE243" i="1" s="1"/>
  <c r="AA40" i="1"/>
  <c r="AF40" i="1" s="1"/>
  <c r="Z40" i="1"/>
  <c r="AE40" i="1" s="1"/>
  <c r="Z120" i="1"/>
  <c r="AE120" i="1" s="1"/>
  <c r="AA120" i="1"/>
  <c r="AF120" i="1" s="1"/>
  <c r="Z208" i="1"/>
  <c r="AE208" i="1" s="1"/>
  <c r="AA208" i="1"/>
  <c r="AF208" i="1" s="1"/>
  <c r="Z272" i="1"/>
  <c r="AE272" i="1" s="1"/>
  <c r="AA272" i="1"/>
  <c r="AF272" i="1" s="1"/>
  <c r="Z352" i="1"/>
  <c r="AE352" i="1" s="1"/>
  <c r="AA352" i="1"/>
  <c r="AA432" i="1"/>
  <c r="AF432" i="1" s="1"/>
  <c r="Z432" i="1"/>
  <c r="AE432" i="1" s="1"/>
  <c r="Z504" i="1"/>
  <c r="AE504" i="1" s="1"/>
  <c r="AA504" i="1"/>
  <c r="AF504" i="1" s="1"/>
  <c r="Z568" i="1"/>
  <c r="AE568" i="1" s="1"/>
  <c r="AA568" i="1"/>
  <c r="AF568" i="1" s="1"/>
  <c r="Z632" i="1"/>
  <c r="AE632" i="1" s="1"/>
  <c r="AA632" i="1"/>
  <c r="AF632" i="1" s="1"/>
  <c r="AA696" i="1"/>
  <c r="AF696" i="1" s="1"/>
  <c r="Z696" i="1"/>
  <c r="AE696" i="1" s="1"/>
  <c r="Z776" i="1"/>
  <c r="AE776" i="1" s="1"/>
  <c r="AA776" i="1"/>
  <c r="AF776" i="1" s="1"/>
  <c r="Z976" i="1"/>
  <c r="AE976" i="1" s="1"/>
  <c r="AA976" i="1"/>
  <c r="AF976" i="1" s="1"/>
  <c r="Z1040" i="1"/>
  <c r="AE1040" i="1" s="1"/>
  <c r="AA1040" i="1"/>
  <c r="AF1040" i="1" s="1"/>
  <c r="Z1136" i="1"/>
  <c r="AE1136" i="1" s="1"/>
  <c r="AA1136" i="1"/>
  <c r="AF1136" i="1" s="1"/>
  <c r="AE828" i="1"/>
  <c r="AE1128" i="1"/>
  <c r="Z416" i="1"/>
  <c r="AA416" i="1"/>
  <c r="AF416" i="1" s="1"/>
  <c r="Z952" i="1"/>
  <c r="AE952" i="1" s="1"/>
  <c r="AA952" i="1"/>
  <c r="AF952" i="1" s="1"/>
  <c r="Z239" i="1"/>
  <c r="AE239" i="1" s="1"/>
  <c r="AF1047" i="1"/>
  <c r="AF222" i="1"/>
  <c r="AF366" i="1"/>
  <c r="Z659" i="1"/>
  <c r="AE659" i="1" s="1"/>
  <c r="AA1212" i="1"/>
  <c r="AF1212" i="1" s="1"/>
  <c r="AA163" i="1"/>
  <c r="AF163" i="1" s="1"/>
  <c r="AF80" i="1"/>
  <c r="Z4" i="1"/>
  <c r="AE4" i="1" s="1"/>
  <c r="AA74" i="1"/>
  <c r="AF74" i="1" s="1"/>
  <c r="AA954" i="1"/>
  <c r="AF954" i="1" s="1"/>
  <c r="AA636" i="1"/>
  <c r="AA826" i="1"/>
  <c r="AF826" i="1" s="1"/>
  <c r="AE262" i="1"/>
  <c r="AA427" i="1"/>
  <c r="AF427" i="1" s="1"/>
  <c r="AA307" i="1"/>
  <c r="AF307" i="1" s="1"/>
  <c r="AA99" i="1"/>
  <c r="AF99" i="1" s="1"/>
  <c r="Z363" i="1"/>
  <c r="AE363" i="1" s="1"/>
  <c r="Z595" i="1"/>
  <c r="AE595" i="1" s="1"/>
  <c r="AE1172" i="1"/>
  <c r="AF560" i="1"/>
  <c r="AA48" i="1"/>
  <c r="AF48" i="1" s="1"/>
  <c r="Z48" i="1"/>
  <c r="AE48" i="1" s="1"/>
  <c r="Z144" i="1"/>
  <c r="AE144" i="1" s="1"/>
  <c r="AA144" i="1"/>
  <c r="AF144" i="1" s="1"/>
  <c r="Z216" i="1"/>
  <c r="AE216" i="1" s="1"/>
  <c r="AA216" i="1"/>
  <c r="AA280" i="1"/>
  <c r="AF280" i="1" s="1"/>
  <c r="Z280" i="1"/>
  <c r="AE280" i="1" s="1"/>
  <c r="Z360" i="1"/>
  <c r="AE360" i="1" s="1"/>
  <c r="AA360" i="1"/>
  <c r="AF360" i="1" s="1"/>
  <c r="Z440" i="1"/>
  <c r="AE440" i="1" s="1"/>
  <c r="AA440" i="1"/>
  <c r="AF440" i="1" s="1"/>
  <c r="Z512" i="1"/>
  <c r="AE512" i="1" s="1"/>
  <c r="AA512" i="1"/>
  <c r="Z576" i="1"/>
  <c r="AE576" i="1" s="1"/>
  <c r="AA576" i="1"/>
  <c r="AF576" i="1" s="1"/>
  <c r="AA712" i="1"/>
  <c r="AF712" i="1" s="1"/>
  <c r="Z712" i="1"/>
  <c r="AE712" i="1" s="1"/>
  <c r="Z784" i="1"/>
  <c r="AE784" i="1" s="1"/>
  <c r="AA784" i="1"/>
  <c r="AF784" i="1" s="1"/>
  <c r="Z848" i="1"/>
  <c r="AE848" i="1" s="1"/>
  <c r="AA848" i="1"/>
  <c r="AF848" i="1" s="1"/>
  <c r="Z912" i="1"/>
  <c r="AE912" i="1" s="1"/>
  <c r="AA912" i="1"/>
  <c r="Z984" i="1"/>
  <c r="AE984" i="1" s="1"/>
  <c r="AA984" i="1"/>
  <c r="AF984" i="1" s="1"/>
  <c r="Z1048" i="1"/>
  <c r="AE1048" i="1" s="1"/>
  <c r="AA1048" i="1"/>
  <c r="AF1048" i="1" s="1"/>
  <c r="Z1144" i="1"/>
  <c r="AE1144" i="1" s="1"/>
  <c r="AA1144" i="1"/>
  <c r="AF1144" i="1" s="1"/>
  <c r="Z1208" i="1"/>
  <c r="AE1208" i="1" s="1"/>
  <c r="AA1208" i="1"/>
  <c r="AF1208" i="1" s="1"/>
  <c r="Z104" i="1"/>
  <c r="AE104" i="1" s="1"/>
  <c r="AA104" i="1"/>
  <c r="AF104" i="1" s="1"/>
  <c r="Z488" i="1"/>
  <c r="AE488" i="1" s="1"/>
  <c r="AA488" i="1"/>
  <c r="AF488" i="1" s="1"/>
  <c r="Z1256" i="1"/>
  <c r="AE1256" i="1" s="1"/>
  <c r="AA1256" i="1"/>
  <c r="AF1256" i="1" s="1"/>
  <c r="AE279" i="1"/>
  <c r="AF599" i="1"/>
  <c r="AF671" i="1"/>
  <c r="AA91" i="1"/>
  <c r="AF91" i="1" s="1"/>
  <c r="AE25" i="1"/>
  <c r="AA537" i="1"/>
  <c r="AF537" i="1" s="1"/>
  <c r="AA1025" i="1"/>
  <c r="AF1025" i="1" s="1"/>
  <c r="Z445" i="1"/>
  <c r="AE445" i="1" s="1"/>
  <c r="AF110" i="1"/>
  <c r="AA665" i="1"/>
  <c r="AF665" i="1" s="1"/>
  <c r="AA1091" i="1"/>
  <c r="AF1091" i="1" s="1"/>
  <c r="Z428" i="1"/>
  <c r="AE428" i="1" s="1"/>
  <c r="AA153" i="1"/>
  <c r="AF153" i="1" s="1"/>
  <c r="AA1237" i="1"/>
  <c r="AF1237" i="1" s="1"/>
  <c r="AA300" i="1"/>
  <c r="AF300" i="1" s="1"/>
  <c r="Z236" i="1"/>
  <c r="AE236" i="1" s="1"/>
  <c r="Z955" i="1"/>
  <c r="AE955" i="1" s="1"/>
  <c r="Z964" i="1"/>
  <c r="AE964" i="1" s="1"/>
  <c r="AA699" i="1"/>
  <c r="AF699" i="1" s="1"/>
  <c r="AF204" i="1"/>
  <c r="AF604" i="1"/>
  <c r="AF732" i="1"/>
  <c r="AE860" i="1"/>
  <c r="AF512" i="1"/>
  <c r="AA56" i="1"/>
  <c r="AF56" i="1" s="1"/>
  <c r="Z56" i="1"/>
  <c r="AE56" i="1" s="1"/>
  <c r="Z152" i="1"/>
  <c r="AE152" i="1" s="1"/>
  <c r="AA152" i="1"/>
  <c r="AF152" i="1" s="1"/>
  <c r="Z224" i="1"/>
  <c r="AE224" i="1" s="1"/>
  <c r="AA224" i="1"/>
  <c r="AF224" i="1" s="1"/>
  <c r="Z288" i="1"/>
  <c r="AE288" i="1" s="1"/>
  <c r="AA288" i="1"/>
  <c r="AF288" i="1" s="1"/>
  <c r="Z368" i="1"/>
  <c r="AE368" i="1" s="1"/>
  <c r="AA368" i="1"/>
  <c r="AF368" i="1" s="1"/>
  <c r="Z456" i="1"/>
  <c r="AE456" i="1" s="1"/>
  <c r="AA456" i="1"/>
  <c r="AF456" i="1" s="1"/>
  <c r="AA520" i="1"/>
  <c r="AF520" i="1" s="1"/>
  <c r="Z520" i="1"/>
  <c r="AE520" i="1" s="1"/>
  <c r="Z720" i="1"/>
  <c r="AE720" i="1" s="1"/>
  <c r="AA720" i="1"/>
  <c r="AF720" i="1" s="1"/>
  <c r="Z792" i="1"/>
  <c r="AE792" i="1" s="1"/>
  <c r="AA792" i="1"/>
  <c r="AF792" i="1" s="1"/>
  <c r="Z856" i="1"/>
  <c r="AE856" i="1" s="1"/>
  <c r="AA856" i="1"/>
  <c r="AF856" i="1" s="1"/>
  <c r="Z920" i="1"/>
  <c r="AE920" i="1" s="1"/>
  <c r="AA920" i="1"/>
  <c r="AF920" i="1" s="1"/>
  <c r="Z992" i="1"/>
  <c r="AE992" i="1" s="1"/>
  <c r="AA992" i="1"/>
  <c r="AF992" i="1" s="1"/>
  <c r="Z1056" i="1"/>
  <c r="AE1056" i="1" s="1"/>
  <c r="AA1056" i="1"/>
  <c r="AF1056" i="1" s="1"/>
  <c r="AA1152" i="1"/>
  <c r="AF1152" i="1" s="1"/>
  <c r="Z1152" i="1"/>
  <c r="AE1152" i="1" s="1"/>
  <c r="AA1216" i="1"/>
  <c r="AF1216" i="1" s="1"/>
  <c r="Z1216" i="1"/>
  <c r="AE1216" i="1" s="1"/>
  <c r="Z184" i="1"/>
  <c r="AE184" i="1" s="1"/>
  <c r="AA184" i="1"/>
  <c r="AF184" i="1" s="1"/>
  <c r="Z552" i="1"/>
  <c r="AE552" i="1" s="1"/>
  <c r="AA552" i="1"/>
  <c r="Z680" i="1"/>
  <c r="AE680" i="1" s="1"/>
  <c r="AA680" i="1"/>
  <c r="AF680" i="1" s="1"/>
  <c r="AA888" i="1"/>
  <c r="AF888" i="1" s="1"/>
  <c r="Z888" i="1"/>
  <c r="AE888" i="1" s="1"/>
  <c r="Z1104" i="1"/>
  <c r="AE1104" i="1" s="1"/>
  <c r="AA1104" i="1"/>
  <c r="AF1104" i="1" s="1"/>
  <c r="Z1184" i="1"/>
  <c r="AE1184" i="1" s="1"/>
  <c r="AA1184" i="1"/>
  <c r="AF1184" i="1" s="1"/>
  <c r="Z983" i="1"/>
  <c r="AE983" i="1" s="1"/>
  <c r="AA343" i="1"/>
  <c r="AF343" i="1" s="1"/>
  <c r="AA461" i="1"/>
  <c r="AF461" i="1" s="1"/>
  <c r="AF1127" i="1"/>
  <c r="AA217" i="1"/>
  <c r="AF217" i="1" s="1"/>
  <c r="AA25" i="1"/>
  <c r="AF25" i="1" s="1"/>
  <c r="AF860" i="1"/>
  <c r="AA149" i="1"/>
  <c r="AF149" i="1" s="1"/>
  <c r="AA581" i="1"/>
  <c r="AF581" i="1" s="1"/>
  <c r="AA602" i="1"/>
  <c r="AF602" i="1" s="1"/>
  <c r="Z492" i="1"/>
  <c r="AE492" i="1" s="1"/>
  <c r="AE772" i="1"/>
  <c r="AF977" i="1"/>
  <c r="Z2" i="1"/>
  <c r="AE2" i="1" s="1"/>
  <c r="AA2" i="1"/>
  <c r="AF2" i="1" s="1"/>
  <c r="Z64" i="1"/>
  <c r="AE64" i="1" s="1"/>
  <c r="AA64" i="1"/>
  <c r="AF64" i="1" s="1"/>
  <c r="Z160" i="1"/>
  <c r="AE160" i="1" s="1"/>
  <c r="AA160" i="1"/>
  <c r="Z232" i="1"/>
  <c r="AE232" i="1" s="1"/>
  <c r="AA232" i="1"/>
  <c r="AF232" i="1" s="1"/>
  <c r="Z296" i="1"/>
  <c r="AE296" i="1" s="1"/>
  <c r="AA296" i="1"/>
  <c r="AF296" i="1" s="1"/>
  <c r="Z376" i="1"/>
  <c r="AE376" i="1" s="1"/>
  <c r="AA376" i="1"/>
  <c r="AF376" i="1" s="1"/>
  <c r="Z464" i="1"/>
  <c r="AE464" i="1" s="1"/>
  <c r="AA464" i="1"/>
  <c r="AF464" i="1" s="1"/>
  <c r="Z528" i="1"/>
  <c r="AE528" i="1" s="1"/>
  <c r="AA528" i="1"/>
  <c r="AF528" i="1" s="1"/>
  <c r="Z656" i="1"/>
  <c r="AE656" i="1" s="1"/>
  <c r="AA656" i="1"/>
  <c r="AF656" i="1" s="1"/>
  <c r="Z728" i="1"/>
  <c r="AE728" i="1" s="1"/>
  <c r="AA728" i="1"/>
  <c r="AF728" i="1" s="1"/>
  <c r="Z800" i="1"/>
  <c r="AE800" i="1" s="1"/>
  <c r="AA800" i="1"/>
  <c r="AF800" i="1" s="1"/>
  <c r="Z864" i="1"/>
  <c r="AE864" i="1" s="1"/>
  <c r="AA864" i="1"/>
  <c r="AF864" i="1" s="1"/>
  <c r="AA928" i="1"/>
  <c r="AF928" i="1" s="1"/>
  <c r="Z928" i="1"/>
  <c r="AE928" i="1" s="1"/>
  <c r="Z1000" i="1"/>
  <c r="AE1000" i="1" s="1"/>
  <c r="AA1000" i="1"/>
  <c r="AF1000" i="1" s="1"/>
  <c r="Z1064" i="1"/>
  <c r="AE1064" i="1" s="1"/>
  <c r="AA1064" i="1"/>
  <c r="AF1064" i="1" s="1"/>
  <c r="Z1160" i="1"/>
  <c r="AE1160" i="1" s="1"/>
  <c r="AA1160" i="1"/>
  <c r="AF1160" i="1" s="1"/>
  <c r="AA1224" i="1"/>
  <c r="AF1224" i="1" s="1"/>
  <c r="Z1224" i="1"/>
  <c r="AE1224" i="1" s="1"/>
  <c r="AF239" i="1"/>
  <c r="AF303" i="1"/>
  <c r="AF751" i="1"/>
  <c r="AF1199" i="1"/>
  <c r="AE24" i="1"/>
  <c r="Z705" i="1"/>
  <c r="AE705" i="1" s="1"/>
  <c r="Z897" i="1"/>
  <c r="AE897" i="1" s="1"/>
  <c r="AA961" i="1"/>
  <c r="AF961" i="1" s="1"/>
  <c r="AF1137" i="1"/>
  <c r="AA1217" i="1"/>
  <c r="AF1217" i="1" s="1"/>
  <c r="AE374" i="1"/>
  <c r="AA409" i="1"/>
  <c r="AF409" i="1" s="1"/>
  <c r="AE149" i="1"/>
  <c r="AF352" i="1"/>
  <c r="AA956" i="1"/>
  <c r="AF956" i="1" s="1"/>
  <c r="AA172" i="1"/>
  <c r="AF172" i="1" s="1"/>
  <c r="AE700" i="1"/>
  <c r="AE1137" i="1"/>
  <c r="AE1265" i="1"/>
  <c r="Z451" i="1"/>
  <c r="AE451" i="1" s="1"/>
  <c r="AF1264" i="1"/>
  <c r="AA387" i="1"/>
  <c r="AF387" i="1" s="1"/>
  <c r="AF912" i="1"/>
  <c r="AF552" i="1"/>
  <c r="Z88" i="1"/>
  <c r="AE88" i="1" s="1"/>
  <c r="AA88" i="1"/>
  <c r="AF88" i="1" s="1"/>
  <c r="AA168" i="1"/>
  <c r="AF168" i="1" s="1"/>
  <c r="Z168" i="1"/>
  <c r="AE168" i="1" s="1"/>
  <c r="Z240" i="1"/>
  <c r="AE240" i="1" s="1"/>
  <c r="AA240" i="1"/>
  <c r="AF240" i="1" s="1"/>
  <c r="Z304" i="1"/>
  <c r="AE304" i="1" s="1"/>
  <c r="AA304" i="1"/>
  <c r="AF304" i="1" s="1"/>
  <c r="Z400" i="1"/>
  <c r="AE400" i="1" s="1"/>
  <c r="AA400" i="1"/>
  <c r="AF400" i="1" s="1"/>
  <c r="AA472" i="1"/>
  <c r="AF472" i="1" s="1"/>
  <c r="Z472" i="1"/>
  <c r="AE472" i="1" s="1"/>
  <c r="Z536" i="1"/>
  <c r="AE536" i="1" s="1"/>
  <c r="AA536" i="1"/>
  <c r="AF536" i="1" s="1"/>
  <c r="Z600" i="1"/>
  <c r="AE600" i="1" s="1"/>
  <c r="AA600" i="1"/>
  <c r="AF600" i="1" s="1"/>
  <c r="Z664" i="1"/>
  <c r="AE664" i="1" s="1"/>
  <c r="AA664" i="1"/>
  <c r="AF664" i="1" s="1"/>
  <c r="Z736" i="1"/>
  <c r="AE736" i="1" s="1"/>
  <c r="AA736" i="1"/>
  <c r="AF736" i="1" s="1"/>
  <c r="Z808" i="1"/>
  <c r="AE808" i="1" s="1"/>
  <c r="AA808" i="1"/>
  <c r="AF808" i="1" s="1"/>
  <c r="Z872" i="1"/>
  <c r="AE872" i="1" s="1"/>
  <c r="AA872" i="1"/>
  <c r="AF872" i="1" s="1"/>
  <c r="Z936" i="1"/>
  <c r="AE936" i="1" s="1"/>
  <c r="AA936" i="1"/>
  <c r="AF936" i="1" s="1"/>
  <c r="Z1008" i="1"/>
  <c r="AE1008" i="1" s="1"/>
  <c r="AA1008" i="1"/>
  <c r="AF1008" i="1" s="1"/>
  <c r="Z1080" i="1"/>
  <c r="AE1080" i="1" s="1"/>
  <c r="AA1080" i="1"/>
  <c r="AF1080" i="1" s="1"/>
  <c r="Z1168" i="1"/>
  <c r="AE1168" i="1" s="1"/>
  <c r="AA1168" i="1"/>
  <c r="AF1168" i="1" s="1"/>
  <c r="Z1240" i="1"/>
  <c r="AE1240" i="1" s="1"/>
  <c r="AA1240" i="1"/>
  <c r="AF1240" i="1" s="1"/>
  <c r="Z769" i="1"/>
  <c r="AE769" i="1" s="1"/>
  <c r="Z833" i="1"/>
  <c r="AE833" i="1" s="1"/>
  <c r="AF24" i="1"/>
  <c r="AF286" i="1"/>
  <c r="AF414" i="1"/>
  <c r="AE133" i="1"/>
  <c r="AA700" i="1"/>
  <c r="AF700" i="1" s="1"/>
  <c r="AF160" i="1"/>
  <c r="AF216" i="1"/>
  <c r="AE416" i="1"/>
  <c r="Z764" i="1"/>
  <c r="AF828" i="1"/>
  <c r="AF1128" i="1"/>
  <c r="AE884" i="1"/>
  <c r="AE1012" i="1"/>
  <c r="AF424" i="1"/>
  <c r="Z16" i="1"/>
  <c r="AE16" i="1" s="1"/>
  <c r="AA16" i="1"/>
  <c r="AF16" i="1" s="1"/>
  <c r="Z96" i="1"/>
  <c r="AE96" i="1" s="1"/>
  <c r="AA96" i="1"/>
  <c r="AF96" i="1" s="1"/>
  <c r="Z176" i="1"/>
  <c r="AE176" i="1" s="1"/>
  <c r="AA176" i="1"/>
  <c r="AF176" i="1" s="1"/>
  <c r="Z248" i="1"/>
  <c r="AE248" i="1" s="1"/>
  <c r="AA248" i="1"/>
  <c r="AF248" i="1" s="1"/>
  <c r="Z312" i="1"/>
  <c r="AE312" i="1" s="1"/>
  <c r="AA312" i="1"/>
  <c r="AF312" i="1" s="1"/>
  <c r="Z408" i="1"/>
  <c r="AE408" i="1" s="1"/>
  <c r="AA408" i="1"/>
  <c r="AF408" i="1" s="1"/>
  <c r="Z480" i="1"/>
  <c r="AE480" i="1" s="1"/>
  <c r="AA480" i="1"/>
  <c r="AF480" i="1" s="1"/>
  <c r="Z544" i="1"/>
  <c r="AE544" i="1" s="1"/>
  <c r="AA544" i="1"/>
  <c r="AF544" i="1" s="1"/>
  <c r="Z608" i="1"/>
  <c r="AE608" i="1" s="1"/>
  <c r="AA608" i="1"/>
  <c r="AF608" i="1" s="1"/>
  <c r="Z672" i="1"/>
  <c r="AE672" i="1" s="1"/>
  <c r="AA672" i="1"/>
  <c r="AF672" i="1" s="1"/>
  <c r="Z744" i="1"/>
  <c r="AE744" i="1" s="1"/>
  <c r="AA744" i="1"/>
  <c r="AF744" i="1" s="1"/>
  <c r="Z816" i="1"/>
  <c r="AE816" i="1" s="1"/>
  <c r="AA816" i="1"/>
  <c r="AF816" i="1" s="1"/>
  <c r="Z880" i="1"/>
  <c r="AE880" i="1" s="1"/>
  <c r="AA880" i="1"/>
  <c r="AF880" i="1" s="1"/>
  <c r="Z944" i="1"/>
  <c r="AE944" i="1" s="1"/>
  <c r="AA944" i="1"/>
  <c r="AF944" i="1" s="1"/>
  <c r="Z1016" i="1"/>
  <c r="AE1016" i="1" s="1"/>
  <c r="AA1016" i="1"/>
  <c r="AF1016" i="1" s="1"/>
  <c r="Z1088" i="1"/>
  <c r="AE1088" i="1" s="1"/>
  <c r="AA1088" i="1"/>
  <c r="AF1088" i="1" s="1"/>
  <c r="Z1112" i="1"/>
  <c r="AE1112" i="1" s="1"/>
  <c r="AA1112" i="1"/>
  <c r="AF1112" i="1" s="1"/>
  <c r="Z1176" i="1"/>
  <c r="AE1176" i="1" s="1"/>
  <c r="AA1176" i="1"/>
  <c r="AF1176" i="1" s="1"/>
  <c r="Z1248" i="1"/>
  <c r="AE1248" i="1" s="1"/>
  <c r="AA1248" i="1"/>
  <c r="AF1248" i="1" s="1"/>
  <c r="AA583" i="1"/>
  <c r="AF583" i="1" s="1"/>
  <c r="Z583" i="1"/>
  <c r="AE583" i="1" s="1"/>
  <c r="Z403" i="1"/>
  <c r="AE403" i="1" s="1"/>
  <c r="AA403" i="1"/>
  <c r="AF403" i="1" s="1"/>
  <c r="AA619" i="1"/>
  <c r="AF619" i="1" s="1"/>
  <c r="Z619" i="1"/>
  <c r="AE619" i="1" s="1"/>
  <c r="Z788" i="1"/>
  <c r="AE788" i="1" s="1"/>
  <c r="AA788" i="1"/>
  <c r="AA339" i="1"/>
  <c r="AF339" i="1" s="1"/>
  <c r="Z367" i="1"/>
  <c r="AE367" i="1" s="1"/>
  <c r="AA835" i="1"/>
  <c r="AF835" i="1" s="1"/>
  <c r="Z132" i="1"/>
  <c r="AE132" i="1" s="1"/>
  <c r="AA132" i="1"/>
  <c r="AF132" i="1" s="1"/>
  <c r="AA755" i="1"/>
  <c r="AF755" i="1" s="1"/>
  <c r="Z755" i="1"/>
  <c r="AE755" i="1" s="1"/>
  <c r="Z903" i="1"/>
  <c r="AE903" i="1" s="1"/>
  <c r="Z658" i="1"/>
  <c r="AE658" i="1" s="1"/>
  <c r="Z580" i="1"/>
  <c r="AE580" i="1" s="1"/>
  <c r="AA1259" i="1"/>
  <c r="AF1259" i="1" s="1"/>
  <c r="AE524" i="1"/>
  <c r="AE668" i="1"/>
  <c r="AE1180" i="1"/>
  <c r="Z167" i="1"/>
  <c r="AE167" i="1" s="1"/>
  <c r="AA452" i="1"/>
  <c r="AF452" i="1" s="1"/>
  <c r="AA1187" i="1"/>
  <c r="AF1187" i="1" s="1"/>
  <c r="Z493" i="1"/>
  <c r="AE493" i="1" s="1"/>
  <c r="AA493" i="1"/>
  <c r="AF493" i="1" s="1"/>
  <c r="AA629" i="1"/>
  <c r="AF629" i="1" s="1"/>
  <c r="Z629" i="1"/>
  <c r="AE629" i="1" s="1"/>
  <c r="Z516" i="1"/>
  <c r="AE516" i="1" s="1"/>
  <c r="Z27" i="1"/>
  <c r="AE27" i="1" s="1"/>
  <c r="Z267" i="1"/>
  <c r="AE267" i="1" s="1"/>
  <c r="AA267" i="1"/>
  <c r="AF267" i="1" s="1"/>
  <c r="AA68" i="1"/>
  <c r="AF68" i="1" s="1"/>
  <c r="Z68" i="1"/>
  <c r="AE68" i="1" s="1"/>
  <c r="AA388" i="1"/>
  <c r="AF388" i="1" s="1"/>
  <c r="Z388" i="1"/>
  <c r="AE388" i="1" s="1"/>
  <c r="Z660" i="1"/>
  <c r="AE660" i="1" s="1"/>
  <c r="AA660" i="1"/>
  <c r="AF660" i="1" s="1"/>
  <c r="Z1044" i="1"/>
  <c r="AE1044" i="1" s="1"/>
  <c r="AA1044" i="1"/>
  <c r="Z39" i="1"/>
  <c r="AE39" i="1" s="1"/>
  <c r="AA39" i="1"/>
  <c r="Z231" i="1"/>
  <c r="AE231" i="1" s="1"/>
  <c r="AA231" i="1"/>
  <c r="AF231" i="1" s="1"/>
  <c r="Z295" i="1"/>
  <c r="AE295" i="1" s="1"/>
  <c r="AA295" i="1"/>
  <c r="AF295" i="1" s="1"/>
  <c r="Z423" i="1"/>
  <c r="AE423" i="1" s="1"/>
  <c r="AA423" i="1"/>
  <c r="AF423" i="1" s="1"/>
  <c r="AA679" i="1"/>
  <c r="AF679" i="1" s="1"/>
  <c r="Z679" i="1"/>
  <c r="AE679" i="1" s="1"/>
  <c r="AA743" i="1"/>
  <c r="AF743" i="1" s="1"/>
  <c r="Z743" i="1"/>
  <c r="AE743" i="1" s="1"/>
  <c r="AA807" i="1"/>
  <c r="AF807" i="1" s="1"/>
  <c r="Z807" i="1"/>
  <c r="AE807" i="1" s="1"/>
  <c r="AA935" i="1"/>
  <c r="Z935" i="1"/>
  <c r="AE935" i="1" s="1"/>
  <c r="AA999" i="1"/>
  <c r="AF999" i="1" s="1"/>
  <c r="Z999" i="1"/>
  <c r="AE999" i="1" s="1"/>
  <c r="AA1063" i="1"/>
  <c r="AF1063" i="1" s="1"/>
  <c r="Z1063" i="1"/>
  <c r="AE1063" i="1" s="1"/>
  <c r="AA1255" i="1"/>
  <c r="AF1255" i="1" s="1"/>
  <c r="Z1255" i="1"/>
  <c r="AE1255" i="1" s="1"/>
  <c r="AF1252" i="1"/>
  <c r="Z69" i="1"/>
  <c r="AE69" i="1" s="1"/>
  <c r="AA69" i="1"/>
  <c r="AF69" i="1" s="1"/>
  <c r="AA701" i="1"/>
  <c r="AF701" i="1" s="1"/>
  <c r="Z701" i="1"/>
  <c r="AE701" i="1" s="1"/>
  <c r="AA1051" i="1"/>
  <c r="AF1051" i="1" s="1"/>
  <c r="AA1037" i="1"/>
  <c r="AF1037" i="1" s="1"/>
  <c r="Z1037" i="1"/>
  <c r="AE1037" i="1" s="1"/>
  <c r="AF820" i="1"/>
  <c r="Z327" i="1"/>
  <c r="AA327" i="1"/>
  <c r="AF327" i="1" s="1"/>
  <c r="Z115" i="1"/>
  <c r="AE115" i="1" s="1"/>
  <c r="AA115" i="1"/>
  <c r="AF115" i="1" s="1"/>
  <c r="Z475" i="1"/>
  <c r="AE475" i="1" s="1"/>
  <c r="AA475" i="1"/>
  <c r="AF475" i="1" s="1"/>
  <c r="AA691" i="1"/>
  <c r="AF691" i="1" s="1"/>
  <c r="Z691" i="1"/>
  <c r="AE691" i="1" s="1"/>
  <c r="Z196" i="1"/>
  <c r="AE196" i="1" s="1"/>
  <c r="AA196" i="1"/>
  <c r="AF196" i="1" s="1"/>
  <c r="AA852" i="1"/>
  <c r="AF852" i="1" s="1"/>
  <c r="Z852" i="1"/>
  <c r="AE852" i="1" s="1"/>
  <c r="AA1236" i="1"/>
  <c r="AF1236" i="1" s="1"/>
  <c r="Z1236" i="1"/>
  <c r="AE1236" i="1" s="1"/>
  <c r="Z1127" i="1"/>
  <c r="AE1127" i="1" s="1"/>
  <c r="AA47" i="1"/>
  <c r="AF47" i="1" s="1"/>
  <c r="Z47" i="1"/>
  <c r="AE47" i="1" s="1"/>
  <c r="AA111" i="1"/>
  <c r="AF111" i="1" s="1"/>
  <c r="Z111" i="1"/>
  <c r="AE111" i="1" s="1"/>
  <c r="AA559" i="1"/>
  <c r="AF559" i="1" s="1"/>
  <c r="Z559" i="1"/>
  <c r="AE559" i="1" s="1"/>
  <c r="AF868" i="1"/>
  <c r="Z1226" i="1"/>
  <c r="AE1226" i="1" s="1"/>
  <c r="AA1226" i="1"/>
  <c r="AF1226" i="1" s="1"/>
  <c r="Z260" i="1"/>
  <c r="AE260" i="1" s="1"/>
  <c r="AA260" i="1"/>
  <c r="AF260" i="1" s="1"/>
  <c r="AA1123" i="1"/>
  <c r="AF1123" i="1" s="1"/>
  <c r="Z1123" i="1"/>
  <c r="AE1123" i="1" s="1"/>
  <c r="Z724" i="1"/>
  <c r="AE724" i="1" s="1"/>
  <c r="AA724" i="1"/>
  <c r="AF724" i="1" s="1"/>
  <c r="Z980" i="1"/>
  <c r="AE980" i="1" s="1"/>
  <c r="AA980" i="1"/>
  <c r="AF980" i="1" s="1"/>
  <c r="Z1191" i="1"/>
  <c r="AE1191" i="1" s="1"/>
  <c r="Z487" i="1"/>
  <c r="AE487" i="1" s="1"/>
  <c r="AE556" i="1"/>
  <c r="AA266" i="1"/>
  <c r="AF266" i="1" s="1"/>
  <c r="Z266" i="1"/>
  <c r="AE266" i="1" s="1"/>
  <c r="Z666" i="1"/>
  <c r="AE666" i="1" s="1"/>
  <c r="AA666" i="1"/>
  <c r="AF666" i="1" s="1"/>
  <c r="Z6" i="1"/>
  <c r="AE6" i="1" s="1"/>
  <c r="AA6" i="1"/>
  <c r="AF6" i="1" s="1"/>
  <c r="Z907" i="1"/>
  <c r="AE907" i="1" s="1"/>
  <c r="AA907" i="1"/>
  <c r="AF907" i="1" s="1"/>
  <c r="AA916" i="1"/>
  <c r="AF916" i="1" s="1"/>
  <c r="Z916" i="1"/>
  <c r="AE916" i="1" s="1"/>
  <c r="Z303" i="1"/>
  <c r="AE303" i="1" s="1"/>
  <c r="Z495" i="1"/>
  <c r="AE495" i="1" s="1"/>
  <c r="AA253" i="1"/>
  <c r="AF253" i="1" s="1"/>
  <c r="Z253" i="1"/>
  <c r="AE253" i="1" s="1"/>
  <c r="AF636" i="1"/>
  <c r="Z1108" i="1"/>
  <c r="AE1108" i="1" s="1"/>
  <c r="Z73" i="1"/>
  <c r="AE73" i="1" s="1"/>
  <c r="AA73" i="1"/>
  <c r="AF73" i="1" s="1"/>
  <c r="Z201" i="1"/>
  <c r="AE201" i="1" s="1"/>
  <c r="AA201" i="1"/>
  <c r="AF201" i="1" s="1"/>
  <c r="Z265" i="1"/>
  <c r="AE265" i="1" s="1"/>
  <c r="AA265" i="1"/>
  <c r="AF265" i="1" s="1"/>
  <c r="Z329" i="1"/>
  <c r="AE329" i="1" s="1"/>
  <c r="AA329" i="1"/>
  <c r="AF329" i="1" s="1"/>
  <c r="Z457" i="1"/>
  <c r="AE457" i="1" s="1"/>
  <c r="AA457" i="1"/>
  <c r="AF457" i="1" s="1"/>
  <c r="Z585" i="1"/>
  <c r="AE585" i="1" s="1"/>
  <c r="AA585" i="1"/>
  <c r="AF585" i="1" s="1"/>
  <c r="Z689" i="1"/>
  <c r="AE689" i="1" s="1"/>
  <c r="AA689" i="1"/>
  <c r="AF689" i="1" s="1"/>
  <c r="Z753" i="1"/>
  <c r="AE753" i="1" s="1"/>
  <c r="AA753" i="1"/>
  <c r="AF753" i="1" s="1"/>
  <c r="Z817" i="1"/>
  <c r="AE817" i="1" s="1"/>
  <c r="AA817" i="1"/>
  <c r="AF817" i="1" s="1"/>
  <c r="Z547" i="1"/>
  <c r="AE547" i="1" s="1"/>
  <c r="Z195" i="1"/>
  <c r="AE195" i="1" s="1"/>
  <c r="AA195" i="1"/>
  <c r="AF195" i="1" s="1"/>
  <c r="Z347" i="1"/>
  <c r="AE347" i="1" s="1"/>
  <c r="AA347" i="1"/>
  <c r="AF347" i="1" s="1"/>
  <c r="AA507" i="1"/>
  <c r="AF507" i="1" s="1"/>
  <c r="AE311" i="1"/>
  <c r="AF1079" i="1"/>
  <c r="AF116" i="1"/>
  <c r="AA489" i="1"/>
  <c r="AF489" i="1" s="1"/>
  <c r="AA273" i="1"/>
  <c r="AF273" i="1" s="1"/>
  <c r="AE840" i="1"/>
  <c r="AE1252" i="1"/>
  <c r="AA36" i="1"/>
  <c r="AF36" i="1" s="1"/>
  <c r="AA1253" i="1"/>
  <c r="AF1253" i="1" s="1"/>
  <c r="AE326" i="1"/>
  <c r="Z697" i="1"/>
  <c r="AE697" i="1" s="1"/>
  <c r="AE1004" i="1"/>
  <c r="AA884" i="1"/>
  <c r="AF884" i="1" s="1"/>
  <c r="AF1060" i="1"/>
  <c r="AA140" i="1"/>
  <c r="AF140" i="1" s="1"/>
  <c r="AF244" i="1"/>
  <c r="Z332" i="1"/>
  <c r="AE332" i="1" s="1"/>
  <c r="Z420" i="1"/>
  <c r="AE420" i="1" s="1"/>
  <c r="AF580" i="1"/>
  <c r="AA1195" i="1"/>
  <c r="AF1195" i="1" s="1"/>
  <c r="AE127" i="1"/>
  <c r="AF703" i="1"/>
  <c r="AF959" i="1"/>
  <c r="AA297" i="1"/>
  <c r="AF297" i="1" s="1"/>
  <c r="AA81" i="1"/>
  <c r="AF81" i="1" s="1"/>
  <c r="AE584" i="1"/>
  <c r="AF809" i="1"/>
  <c r="AF78" i="1"/>
  <c r="AA1012" i="1"/>
  <c r="AF1012" i="1" s="1"/>
  <c r="AE1132" i="1"/>
  <c r="AA396" i="1"/>
  <c r="AF396" i="1" s="1"/>
  <c r="AA707" i="1"/>
  <c r="AF707" i="1" s="1"/>
  <c r="Z867" i="1"/>
  <c r="AE867" i="1" s="1"/>
  <c r="Z748" i="1"/>
  <c r="AE748" i="1" s="1"/>
  <c r="AA748" i="1"/>
  <c r="AF748" i="1" s="1"/>
  <c r="AA651" i="1"/>
  <c r="AF651" i="1" s="1"/>
  <c r="Z651" i="1"/>
  <c r="AE651" i="1" s="1"/>
  <c r="AE215" i="1"/>
  <c r="AA123" i="1"/>
  <c r="AF123" i="1" s="1"/>
  <c r="AE15" i="1"/>
  <c r="AE143" i="1"/>
  <c r="AE271" i="1"/>
  <c r="AE399" i="1"/>
  <c r="AF1039" i="1"/>
  <c r="AA529" i="1"/>
  <c r="AF529" i="1" s="1"/>
  <c r="Z1041" i="1"/>
  <c r="AE1041" i="1" s="1"/>
  <c r="AE41" i="1"/>
  <c r="AF592" i="1"/>
  <c r="AF896" i="1"/>
  <c r="AA401" i="1"/>
  <c r="AF401" i="1" s="1"/>
  <c r="Z913" i="1"/>
  <c r="AE913" i="1" s="1"/>
  <c r="AA657" i="1"/>
  <c r="AF657" i="1" s="1"/>
  <c r="AA948" i="1"/>
  <c r="AF948" i="1" s="1"/>
  <c r="AF150" i="1"/>
  <c r="AF406" i="1"/>
  <c r="Z1169" i="1"/>
  <c r="AE1169" i="1" s="1"/>
  <c r="Z275" i="1"/>
  <c r="AE275" i="1" s="1"/>
  <c r="Z579" i="1"/>
  <c r="AE579" i="1" s="1"/>
  <c r="AE1164" i="1"/>
  <c r="Z588" i="1"/>
  <c r="AE588" i="1" s="1"/>
  <c r="AA890" i="1"/>
  <c r="AF890" i="1" s="1"/>
  <c r="AF1260" i="1"/>
  <c r="AF964" i="1"/>
  <c r="AE1244" i="1"/>
  <c r="AA627" i="1"/>
  <c r="AF627" i="1" s="1"/>
  <c r="AA155" i="1"/>
  <c r="AF155" i="1" s="1"/>
  <c r="Z1059" i="1"/>
  <c r="AE1059" i="1" s="1"/>
  <c r="AA787" i="1"/>
  <c r="AF787" i="1" s="1"/>
  <c r="AA5" i="1"/>
  <c r="AF5" i="1" s="1"/>
  <c r="Z5" i="1"/>
  <c r="AE5" i="1" s="1"/>
  <c r="AA883" i="1"/>
  <c r="AF883" i="1" s="1"/>
  <c r="Z883" i="1"/>
  <c r="AE883" i="1" s="1"/>
  <c r="Z1235" i="1"/>
  <c r="AE1235" i="1" s="1"/>
  <c r="AA1235" i="1"/>
  <c r="AF1235" i="1" s="1"/>
  <c r="Z228" i="1"/>
  <c r="AE228" i="1" s="1"/>
  <c r="AA228" i="1"/>
  <c r="AF228" i="1" s="1"/>
  <c r="AA1019" i="1"/>
  <c r="AF1019" i="1" s="1"/>
  <c r="Z1019" i="1"/>
  <c r="AE1019" i="1" s="1"/>
  <c r="Z1155" i="1"/>
  <c r="AE1155" i="1" s="1"/>
  <c r="AA1155" i="1"/>
  <c r="AF1155" i="1" s="1"/>
  <c r="AA443" i="1"/>
  <c r="AF443" i="1" s="1"/>
  <c r="AE87" i="1"/>
  <c r="AE151" i="1"/>
  <c r="AE343" i="1"/>
  <c r="AF663" i="1"/>
  <c r="AF855" i="1"/>
  <c r="AF1111" i="1"/>
  <c r="AF1239" i="1"/>
  <c r="AA41" i="1"/>
  <c r="AF41" i="1" s="1"/>
  <c r="AF545" i="1"/>
  <c r="AA233" i="1"/>
  <c r="AF233" i="1" s="1"/>
  <c r="AA797" i="1"/>
  <c r="AF797" i="1" s="1"/>
  <c r="AE278" i="1"/>
  <c r="AE342" i="1"/>
  <c r="AA1180" i="1"/>
  <c r="AF1180" i="1" s="1"/>
  <c r="AA668" i="1"/>
  <c r="AF668" i="1" s="1"/>
  <c r="AA100" i="1"/>
  <c r="AF100" i="1" s="1"/>
  <c r="Z164" i="1"/>
  <c r="AE164" i="1" s="1"/>
  <c r="AA292" i="1"/>
  <c r="AF292" i="1" s="1"/>
  <c r="AF348" i="1"/>
  <c r="AA524" i="1"/>
  <c r="AF524" i="1" s="1"/>
  <c r="AF892" i="1"/>
  <c r="AA483" i="1"/>
  <c r="AF483" i="1" s="1"/>
  <c r="AA995" i="1"/>
  <c r="AF995" i="1" s="1"/>
  <c r="AE1096" i="1"/>
  <c r="Z171" i="1"/>
  <c r="AE171" i="1" s="1"/>
  <c r="AA171" i="1"/>
  <c r="AF171" i="1" s="1"/>
  <c r="Z891" i="1"/>
  <c r="AE891" i="1" s="1"/>
  <c r="AA891" i="1"/>
  <c r="AF891" i="1" s="1"/>
  <c r="AA1099" i="1"/>
  <c r="AF1099" i="1" s="1"/>
  <c r="Z1099" i="1"/>
  <c r="AE1099" i="1" s="1"/>
  <c r="AA1243" i="1"/>
  <c r="AF1243" i="1" s="1"/>
  <c r="Z1243" i="1"/>
  <c r="AE1243" i="1" s="1"/>
  <c r="AA83" i="1"/>
  <c r="AF83" i="1" s="1"/>
  <c r="Z83" i="1"/>
  <c r="AE83" i="1" s="1"/>
  <c r="AA939" i="1"/>
  <c r="AF939" i="1" s="1"/>
  <c r="Z939" i="1"/>
  <c r="AE939" i="1" s="1"/>
  <c r="AA756" i="1"/>
  <c r="AF756" i="1" s="1"/>
  <c r="Z756" i="1"/>
  <c r="AE756" i="1" s="1"/>
  <c r="AF31" i="1"/>
  <c r="AF287" i="1"/>
  <c r="AF735" i="1"/>
  <c r="AF927" i="1"/>
  <c r="AA356" i="1"/>
  <c r="AF356" i="1" s="1"/>
  <c r="AE17" i="1"/>
  <c r="Z889" i="1"/>
  <c r="AE889" i="1" s="1"/>
  <c r="AF904" i="1"/>
  <c r="AA1125" i="1"/>
  <c r="AF1125" i="1" s="1"/>
  <c r="Z555" i="1"/>
  <c r="AE555" i="1" s="1"/>
  <c r="AF126" i="1"/>
  <c r="AE206" i="1"/>
  <c r="AA538" i="1"/>
  <c r="AF538" i="1" s="1"/>
  <c r="AF220" i="1"/>
  <c r="AF988" i="1"/>
  <c r="Z371" i="1"/>
  <c r="AE371" i="1" s="1"/>
  <c r="AA19" i="1"/>
  <c r="AF19" i="1" s="1"/>
  <c r="Z19" i="1"/>
  <c r="AE19" i="1" s="1"/>
  <c r="Z1107" i="1"/>
  <c r="AE1107" i="1" s="1"/>
  <c r="AA1107" i="1"/>
  <c r="AF1107" i="1" s="1"/>
  <c r="AF148" i="1"/>
  <c r="Z727" i="1"/>
  <c r="AE727" i="1" s="1"/>
  <c r="Z919" i="1"/>
  <c r="AE919" i="1" s="1"/>
  <c r="Z1159" i="1"/>
  <c r="AE1159" i="1" s="1"/>
  <c r="AA63" i="1"/>
  <c r="AF63" i="1" s="1"/>
  <c r="Z175" i="1"/>
  <c r="AE175" i="1" s="1"/>
  <c r="Z535" i="1"/>
  <c r="AE535" i="1" s="1"/>
  <c r="AF935" i="1"/>
  <c r="Z561" i="1"/>
  <c r="AE561" i="1" s="1"/>
  <c r="AF1073" i="1"/>
  <c r="Z501" i="1"/>
  <c r="AE501" i="1" s="1"/>
  <c r="Z901" i="1"/>
  <c r="AE901" i="1" s="1"/>
  <c r="AA965" i="1"/>
  <c r="AF965" i="1" s="1"/>
  <c r="Z1157" i="1"/>
  <c r="AE1157" i="1" s="1"/>
  <c r="AA1221" i="1"/>
  <c r="AF1221" i="1" s="1"/>
  <c r="AE86" i="1"/>
  <c r="Z730" i="1"/>
  <c r="AE730" i="1" s="1"/>
  <c r="AA122" i="1"/>
  <c r="AF122" i="1" s="1"/>
  <c r="Z369" i="1"/>
  <c r="AE369" i="1" s="1"/>
  <c r="Z186" i="1"/>
  <c r="AE186" i="1" s="1"/>
  <c r="AA802" i="1"/>
  <c r="AF802" i="1" s="1"/>
  <c r="Z1186" i="1"/>
  <c r="AE1186" i="1" s="1"/>
  <c r="AF836" i="1"/>
  <c r="AF900" i="1"/>
  <c r="AF844" i="1"/>
  <c r="AA87" i="1"/>
  <c r="AF87" i="1" s="1"/>
  <c r="AA183" i="1"/>
  <c r="AF183" i="1" s="1"/>
  <c r="AF1007" i="1"/>
  <c r="AA1241" i="1"/>
  <c r="AF1241" i="1" s="1"/>
  <c r="AF382" i="1"/>
  <c r="AF516" i="1"/>
  <c r="AE684" i="1"/>
  <c r="AE564" i="1"/>
  <c r="AE652" i="1"/>
  <c r="AE740" i="1"/>
  <c r="AE1124" i="1"/>
  <c r="AF1087" i="1"/>
  <c r="Z433" i="1"/>
  <c r="AE433" i="1" s="1"/>
  <c r="AA985" i="1"/>
  <c r="AF985" i="1" s="1"/>
  <c r="AA857" i="1"/>
  <c r="AF857" i="1" s="1"/>
  <c r="Z837" i="1"/>
  <c r="AE837" i="1" s="1"/>
  <c r="AF1052" i="1"/>
  <c r="AE596" i="1"/>
  <c r="AE327" i="1"/>
  <c r="AF711" i="1"/>
  <c r="AA177" i="1"/>
  <c r="AF177" i="1" s="1"/>
  <c r="AA1049" i="1"/>
  <c r="AF1049" i="1" s="1"/>
  <c r="AA921" i="1"/>
  <c r="AF921" i="1" s="1"/>
  <c r="AA221" i="1"/>
  <c r="AF221" i="1" s="1"/>
  <c r="AA365" i="1"/>
  <c r="AF365" i="1" s="1"/>
  <c r="AA637" i="1"/>
  <c r="AF637" i="1" s="1"/>
  <c r="AE358" i="1"/>
  <c r="AE422" i="1"/>
  <c r="Z82" i="1"/>
  <c r="AE82" i="1" s="1"/>
  <c r="AA18" i="1"/>
  <c r="AF18" i="1" s="1"/>
  <c r="AF1148" i="1"/>
  <c r="AF1105" i="1"/>
  <c r="AF39" i="1"/>
  <c r="AA127" i="1"/>
  <c r="AF127" i="1" s="1"/>
  <c r="Z575" i="1"/>
  <c r="AE575" i="1" s="1"/>
  <c r="AF783" i="1"/>
  <c r="AF1167" i="1"/>
  <c r="AA241" i="1"/>
  <c r="AF241" i="1" s="1"/>
  <c r="AA573" i="1"/>
  <c r="AF573" i="1" s="1"/>
  <c r="AA49" i="1"/>
  <c r="AF49" i="1" s="1"/>
  <c r="AF1164" i="1"/>
  <c r="AF1044" i="1"/>
  <c r="AE604" i="1"/>
  <c r="AE1060" i="1"/>
  <c r="AF639" i="1"/>
  <c r="AF215" i="1"/>
  <c r="Z305" i="1"/>
  <c r="AE305" i="1" s="1"/>
  <c r="Z1029" i="1"/>
  <c r="AE1029" i="1" s="1"/>
  <c r="AE302" i="1"/>
  <c r="AA729" i="1"/>
  <c r="AF729" i="1" s="1"/>
  <c r="AA250" i="1"/>
  <c r="AF250" i="1" s="1"/>
  <c r="AA391" i="1"/>
  <c r="AF391" i="1" s="1"/>
  <c r="AF863" i="1"/>
  <c r="AF1247" i="1"/>
  <c r="AA497" i="1"/>
  <c r="AF497" i="1" s="1"/>
  <c r="AF777" i="1"/>
  <c r="AF374" i="1"/>
  <c r="AF588" i="1"/>
  <c r="Z703" i="1"/>
  <c r="AE703" i="1" s="1"/>
  <c r="AF23" i="1"/>
  <c r="AE948" i="1"/>
  <c r="AA405" i="1"/>
  <c r="AF405" i="1" s="1"/>
  <c r="AE294" i="1"/>
  <c r="AE1052" i="1"/>
  <c r="Z773" i="1"/>
  <c r="AE773" i="1" s="1"/>
  <c r="AA1149" i="1"/>
  <c r="AF1149" i="1" s="1"/>
  <c r="AA42" i="1"/>
  <c r="AF42" i="1" s="1"/>
  <c r="Z42" i="1"/>
  <c r="AE42" i="1" s="1"/>
  <c r="Z178" i="1"/>
  <c r="AE178" i="1" s="1"/>
  <c r="AA178" i="1"/>
  <c r="AF178" i="1" s="1"/>
  <c r="AA242" i="1"/>
  <c r="AF242" i="1" s="1"/>
  <c r="Z242" i="1"/>
  <c r="AE242" i="1" s="1"/>
  <c r="Z306" i="1"/>
  <c r="AE306" i="1" s="1"/>
  <c r="AA306" i="1"/>
  <c r="AF306" i="1" s="1"/>
  <c r="Z370" i="1"/>
  <c r="AE370" i="1" s="1"/>
  <c r="AA370" i="1"/>
  <c r="AF370" i="1" s="1"/>
  <c r="Z442" i="1"/>
  <c r="AE442" i="1" s="1"/>
  <c r="AA442" i="1"/>
  <c r="AF442" i="1" s="1"/>
  <c r="AA474" i="1"/>
  <c r="AF474" i="1" s="1"/>
  <c r="Z474" i="1"/>
  <c r="AE474" i="1" s="1"/>
  <c r="AA754" i="1"/>
  <c r="AF754" i="1" s="1"/>
  <c r="Z754" i="1"/>
  <c r="AE754" i="1" s="1"/>
  <c r="AA794" i="1"/>
  <c r="AF794" i="1" s="1"/>
  <c r="Z794" i="1"/>
  <c r="AE794" i="1" s="1"/>
  <c r="AE780" i="1"/>
  <c r="AF876" i="1"/>
  <c r="AF1220" i="1"/>
  <c r="AF1076" i="1"/>
  <c r="AE1260" i="1"/>
  <c r="AF772" i="1"/>
  <c r="Z1266" i="1"/>
  <c r="AE1266" i="1" s="1"/>
  <c r="AA1266" i="1"/>
  <c r="AF1266" i="1" s="1"/>
  <c r="Z1151" i="1"/>
  <c r="AE1151" i="1" s="1"/>
  <c r="AA383" i="1"/>
  <c r="AF383" i="1" s="1"/>
  <c r="AF1055" i="1"/>
  <c r="AA1101" i="1"/>
  <c r="AF1101" i="1" s="1"/>
  <c r="Z1165" i="1"/>
  <c r="AE1165" i="1" s="1"/>
  <c r="AF174" i="1"/>
  <c r="AF398" i="1"/>
  <c r="Z845" i="1"/>
  <c r="AE845" i="1" s="1"/>
  <c r="AA1213" i="1"/>
  <c r="AF1213" i="1" s="1"/>
  <c r="AE836" i="1"/>
  <c r="AE900" i="1"/>
  <c r="AA10" i="1"/>
  <c r="AF10" i="1" s="1"/>
  <c r="Z10" i="1"/>
  <c r="AE10" i="1" s="1"/>
  <c r="Z114" i="1"/>
  <c r="AE114" i="1" s="1"/>
  <c r="AA114" i="1"/>
  <c r="AF114" i="1" s="1"/>
  <c r="AA210" i="1"/>
  <c r="AF210" i="1" s="1"/>
  <c r="Z210" i="1"/>
  <c r="AE210" i="1" s="1"/>
  <c r="AA274" i="1"/>
  <c r="AF274" i="1" s="1"/>
  <c r="Z274" i="1"/>
  <c r="AE274" i="1" s="1"/>
  <c r="Z338" i="1"/>
  <c r="AE338" i="1" s="1"/>
  <c r="AA338" i="1"/>
  <c r="AF338" i="1" s="1"/>
  <c r="Z410" i="1"/>
  <c r="AE410" i="1" s="1"/>
  <c r="AA410" i="1"/>
  <c r="AF410" i="1" s="1"/>
  <c r="AA506" i="1"/>
  <c r="AF506" i="1" s="1"/>
  <c r="Z506" i="1"/>
  <c r="AE506" i="1" s="1"/>
  <c r="AA674" i="1"/>
  <c r="AF674" i="1" s="1"/>
  <c r="Z674" i="1"/>
  <c r="AE674" i="1" s="1"/>
  <c r="AA1010" i="1"/>
  <c r="AF1010" i="1" s="1"/>
  <c r="Z1010" i="1"/>
  <c r="AE1010" i="1" s="1"/>
  <c r="AA1074" i="1"/>
  <c r="AF1074" i="1" s="1"/>
  <c r="Z1074" i="1"/>
  <c r="AE1074" i="1" s="1"/>
  <c r="Z1146" i="1"/>
  <c r="AE1146" i="1" s="1"/>
  <c r="AA1146" i="1"/>
  <c r="AF1146" i="1" s="1"/>
  <c r="AA1210" i="1"/>
  <c r="AF1210" i="1" s="1"/>
  <c r="Z1210" i="1"/>
  <c r="AE1210" i="1" s="1"/>
  <c r="AA1242" i="1"/>
  <c r="AF1242" i="1" s="1"/>
  <c r="Z1242" i="1"/>
  <c r="AE1242" i="1" s="1"/>
  <c r="AF780" i="1"/>
  <c r="AE876" i="1"/>
  <c r="AE1220" i="1"/>
  <c r="AE532" i="1"/>
  <c r="AE764" i="1"/>
  <c r="AE1076" i="1"/>
  <c r="AE676" i="1"/>
  <c r="AE1156" i="1"/>
  <c r="AE1116" i="1"/>
  <c r="Z66" i="1"/>
  <c r="AE66" i="1" s="1"/>
  <c r="AA66" i="1"/>
  <c r="AF66" i="1" s="1"/>
  <c r="Z530" i="1"/>
  <c r="AE530" i="1" s="1"/>
  <c r="AA530" i="1"/>
  <c r="AF530" i="1" s="1"/>
  <c r="AA970" i="1"/>
  <c r="AF970" i="1" s="1"/>
  <c r="Z970" i="1"/>
  <c r="AE970" i="1" s="1"/>
  <c r="Z895" i="1"/>
  <c r="AE895" i="1" s="1"/>
  <c r="Z1023" i="1"/>
  <c r="AE1023" i="1" s="1"/>
  <c r="Z23" i="1"/>
  <c r="AE23" i="1" s="1"/>
  <c r="AA319" i="1"/>
  <c r="AF319" i="1" s="1"/>
  <c r="AF1191" i="1"/>
  <c r="AF70" i="1"/>
  <c r="AE78" i="1"/>
  <c r="AE222" i="1"/>
  <c r="AE334" i="1"/>
  <c r="AF1244" i="1"/>
  <c r="AA1170" i="1"/>
  <c r="AF1170" i="1" s="1"/>
  <c r="AA314" i="1"/>
  <c r="AF314" i="1" s="1"/>
  <c r="Z314" i="1"/>
  <c r="AE314" i="1" s="1"/>
  <c r="Z450" i="1"/>
  <c r="AE450" i="1" s="1"/>
  <c r="AA450" i="1"/>
  <c r="AF450" i="1" s="1"/>
  <c r="Z482" i="1"/>
  <c r="AE482" i="1" s="1"/>
  <c r="AA482" i="1"/>
  <c r="AF482" i="1" s="1"/>
  <c r="Z514" i="1"/>
  <c r="AE514" i="1" s="1"/>
  <c r="AA514" i="1"/>
  <c r="AF514" i="1" s="1"/>
  <c r="Z690" i="1"/>
  <c r="AE690" i="1" s="1"/>
  <c r="AA690" i="1"/>
  <c r="AF690" i="1" s="1"/>
  <c r="Z834" i="1"/>
  <c r="AE834" i="1" s="1"/>
  <c r="AA834" i="1"/>
  <c r="AF834" i="1" s="1"/>
  <c r="AA866" i="1"/>
  <c r="AF866" i="1" s="1"/>
  <c r="Z866" i="1"/>
  <c r="AE866" i="1" s="1"/>
  <c r="AA978" i="1"/>
  <c r="AF978" i="1" s="1"/>
  <c r="Z978" i="1"/>
  <c r="AE978" i="1" s="1"/>
  <c r="AA1042" i="1"/>
  <c r="AF1042" i="1" s="1"/>
  <c r="Z1042" i="1"/>
  <c r="AE1042" i="1" s="1"/>
  <c r="AA1178" i="1"/>
  <c r="AF1178" i="1" s="1"/>
  <c r="Z1178" i="1"/>
  <c r="AE1178" i="1" s="1"/>
  <c r="AF508" i="1"/>
  <c r="AE988" i="1"/>
  <c r="AF548" i="1"/>
  <c r="AF708" i="1"/>
  <c r="AF788" i="1"/>
  <c r="AF612" i="1"/>
  <c r="AF796" i="1"/>
  <c r="AF1068" i="1"/>
  <c r="AF1116" i="1"/>
  <c r="Z1002" i="1"/>
  <c r="AE1002" i="1" s="1"/>
  <c r="AA1002" i="1"/>
  <c r="AF1002" i="1" s="1"/>
  <c r="Z1234" i="1"/>
  <c r="AE1234" i="1" s="1"/>
  <c r="AA1234" i="1"/>
  <c r="AF1234" i="1" s="1"/>
  <c r="Z767" i="1"/>
  <c r="AE767" i="1" s="1"/>
  <c r="Z1039" i="1"/>
  <c r="AE1039" i="1" s="1"/>
  <c r="Z1167" i="1"/>
  <c r="AE1167" i="1" s="1"/>
  <c r="Z31" i="1"/>
  <c r="AE31" i="1" s="1"/>
  <c r="AA191" i="1"/>
  <c r="AF191" i="1" s="1"/>
  <c r="Z255" i="1"/>
  <c r="AE255" i="1" s="1"/>
  <c r="AF687" i="1"/>
  <c r="AF1135" i="1"/>
  <c r="AE932" i="1"/>
  <c r="Z1021" i="1"/>
  <c r="AE1021" i="1" s="1"/>
  <c r="AA117" i="1"/>
  <c r="AF117" i="1" s="1"/>
  <c r="AA909" i="1"/>
  <c r="AF909" i="1" s="1"/>
  <c r="AF30" i="1"/>
  <c r="AE190" i="1"/>
  <c r="AF278" i="1"/>
  <c r="AF310" i="1"/>
  <c r="AE246" i="1"/>
  <c r="Z50" i="1"/>
  <c r="AE50" i="1" s="1"/>
  <c r="AA50" i="1"/>
  <c r="AF50" i="1" s="1"/>
  <c r="Z154" i="1"/>
  <c r="AE154" i="1" s="1"/>
  <c r="AA154" i="1"/>
  <c r="AF154" i="1" s="1"/>
  <c r="Z218" i="1"/>
  <c r="AE218" i="1" s="1"/>
  <c r="AA218" i="1"/>
  <c r="AF218" i="1" s="1"/>
  <c r="Z378" i="1"/>
  <c r="AE378" i="1" s="1"/>
  <c r="AA378" i="1"/>
  <c r="AF378" i="1" s="1"/>
  <c r="Z546" i="1"/>
  <c r="AE546" i="1" s="1"/>
  <c r="AA546" i="1"/>
  <c r="AF546" i="1" s="1"/>
  <c r="AA578" i="1"/>
  <c r="AF578" i="1" s="1"/>
  <c r="Z578" i="1"/>
  <c r="AE578" i="1" s="1"/>
  <c r="Z610" i="1"/>
  <c r="AE610" i="1" s="1"/>
  <c r="AA610" i="1"/>
  <c r="AF610" i="1" s="1"/>
  <c r="AA642" i="1"/>
  <c r="AF642" i="1" s="1"/>
  <c r="Z642" i="1"/>
  <c r="AE642" i="1" s="1"/>
  <c r="Z898" i="1"/>
  <c r="AE898" i="1" s="1"/>
  <c r="AA898" i="1"/>
  <c r="AF898" i="1" s="1"/>
  <c r="Z930" i="1"/>
  <c r="AE930" i="1" s="1"/>
  <c r="AA930" i="1"/>
  <c r="AF930" i="1" s="1"/>
  <c r="AE508" i="1"/>
  <c r="AE1084" i="1"/>
  <c r="AE548" i="1"/>
  <c r="AE708" i="1"/>
  <c r="AF940" i="1"/>
  <c r="AE692" i="1"/>
  <c r="AE1068" i="1"/>
  <c r="Z594" i="1"/>
  <c r="AE594" i="1" s="1"/>
  <c r="AA594" i="1"/>
  <c r="AF594" i="1" s="1"/>
  <c r="Z1034" i="1"/>
  <c r="AE1034" i="1" s="1"/>
  <c r="AA1034" i="1"/>
  <c r="AF1034" i="1" s="1"/>
  <c r="Z783" i="1"/>
  <c r="AE783" i="1" s="1"/>
  <c r="Z911" i="1"/>
  <c r="AE911" i="1" s="1"/>
  <c r="Z1047" i="1"/>
  <c r="AE1047" i="1" s="1"/>
  <c r="Z1175" i="1"/>
  <c r="AE1175" i="1" s="1"/>
  <c r="AA271" i="1"/>
  <c r="AF271" i="1" s="1"/>
  <c r="AF759" i="1"/>
  <c r="AF823" i="1"/>
  <c r="AF887" i="1"/>
  <c r="AA34" i="1"/>
  <c r="AF34" i="1" s="1"/>
  <c r="AE9" i="1"/>
  <c r="AA957" i="1"/>
  <c r="AF957" i="1" s="1"/>
  <c r="Z533" i="1"/>
  <c r="AE533" i="1" s="1"/>
  <c r="Z1066" i="1"/>
  <c r="AE1066" i="1" s="1"/>
  <c r="AE150" i="1"/>
  <c r="AE406" i="1"/>
  <c r="AA1202" i="1"/>
  <c r="AF1202" i="1" s="1"/>
  <c r="Z1082" i="1"/>
  <c r="AE1082" i="1" s="1"/>
  <c r="AA1082" i="1"/>
  <c r="AF1082" i="1" s="1"/>
  <c r="Z58" i="1"/>
  <c r="AE58" i="1" s="1"/>
  <c r="AA58" i="1"/>
  <c r="AF58" i="1" s="1"/>
  <c r="Z130" i="1"/>
  <c r="AE130" i="1" s="1"/>
  <c r="AA130" i="1"/>
  <c r="AF130" i="1" s="1"/>
  <c r="Z162" i="1"/>
  <c r="AE162" i="1" s="1"/>
  <c r="AA162" i="1"/>
  <c r="AF162" i="1" s="1"/>
  <c r="Z258" i="1"/>
  <c r="AE258" i="1" s="1"/>
  <c r="AA258" i="1"/>
  <c r="AF258" i="1" s="1"/>
  <c r="Z354" i="1"/>
  <c r="AE354" i="1" s="1"/>
  <c r="AA354" i="1"/>
  <c r="AF354" i="1" s="1"/>
  <c r="Z394" i="1"/>
  <c r="AE394" i="1" s="1"/>
  <c r="AA394" i="1"/>
  <c r="AF394" i="1" s="1"/>
  <c r="Z458" i="1"/>
  <c r="AE458" i="1" s="1"/>
  <c r="AA458" i="1"/>
  <c r="AF458" i="1" s="1"/>
  <c r="Z490" i="1"/>
  <c r="AE490" i="1" s="1"/>
  <c r="AA490" i="1"/>
  <c r="AF490" i="1" s="1"/>
  <c r="AA522" i="1"/>
  <c r="AF522" i="1" s="1"/>
  <c r="Z522" i="1"/>
  <c r="AE522" i="1" s="1"/>
  <c r="AA778" i="1"/>
  <c r="AF778" i="1" s="1"/>
  <c r="Z778" i="1"/>
  <c r="AE778" i="1" s="1"/>
  <c r="Z946" i="1"/>
  <c r="AE946" i="1" s="1"/>
  <c r="AA946" i="1"/>
  <c r="AF946" i="1" s="1"/>
  <c r="Z986" i="1"/>
  <c r="AE986" i="1" s="1"/>
  <c r="AA986" i="1"/>
  <c r="AF986" i="1" s="1"/>
  <c r="AA1018" i="1"/>
  <c r="AF1018" i="1" s="1"/>
  <c r="Z1018" i="1"/>
  <c r="AE1018" i="1" s="1"/>
  <c r="Z1250" i="1"/>
  <c r="AE1250" i="1" s="1"/>
  <c r="AA1250" i="1"/>
  <c r="AF1250" i="1" s="1"/>
  <c r="AE644" i="1"/>
  <c r="AF924" i="1"/>
  <c r="AF1108" i="1"/>
  <c r="AE1188" i="1"/>
  <c r="AF812" i="1"/>
  <c r="AF1092" i="1"/>
  <c r="Z207" i="1"/>
  <c r="AE207" i="1" s="1"/>
  <c r="AA45" i="1"/>
  <c r="AF45" i="1" s="1"/>
  <c r="AA189" i="1"/>
  <c r="AF189" i="1" s="1"/>
  <c r="AA549" i="1"/>
  <c r="AF549" i="1" s="1"/>
  <c r="Z973" i="1"/>
  <c r="AE973" i="1" s="1"/>
  <c r="AE1140" i="1"/>
  <c r="AF238" i="1"/>
  <c r="AA1106" i="1"/>
  <c r="AF1106" i="1" s="1"/>
  <c r="Z829" i="1"/>
  <c r="AE829" i="1" s="1"/>
  <c r="AA829" i="1"/>
  <c r="AF829" i="1" s="1"/>
  <c r="Z714" i="1"/>
  <c r="AE714" i="1" s="1"/>
  <c r="AA714" i="1"/>
  <c r="AF714" i="1" s="1"/>
  <c r="Z26" i="1"/>
  <c r="AE26" i="1" s="1"/>
  <c r="AA26" i="1"/>
  <c r="AF26" i="1" s="1"/>
  <c r="Z90" i="1"/>
  <c r="AE90" i="1" s="1"/>
  <c r="AA90" i="1"/>
  <c r="AF90" i="1" s="1"/>
  <c r="Z290" i="1"/>
  <c r="AE290" i="1" s="1"/>
  <c r="AA290" i="1"/>
  <c r="AF290" i="1" s="1"/>
  <c r="AA994" i="1"/>
  <c r="AF994" i="1" s="1"/>
  <c r="Z994" i="1"/>
  <c r="AE994" i="1" s="1"/>
  <c r="Z1026" i="1"/>
  <c r="AE1026" i="1" s="1"/>
  <c r="AA1026" i="1"/>
  <c r="AF1026" i="1" s="1"/>
  <c r="Z1098" i="1"/>
  <c r="AE1098" i="1" s="1"/>
  <c r="AA1098" i="1"/>
  <c r="AF1098" i="1" s="1"/>
  <c r="AA1130" i="1"/>
  <c r="AF1130" i="1" s="1"/>
  <c r="Z1130" i="1"/>
  <c r="AE1130" i="1" s="1"/>
  <c r="Z1162" i="1"/>
  <c r="AE1162" i="1" s="1"/>
  <c r="AA1162" i="1"/>
  <c r="AF1162" i="1" s="1"/>
  <c r="AA1194" i="1"/>
  <c r="AF1194" i="1" s="1"/>
  <c r="Z1194" i="1"/>
  <c r="AE1194" i="1" s="1"/>
  <c r="Z1258" i="1"/>
  <c r="AE1258" i="1" s="1"/>
  <c r="AA1258" i="1"/>
  <c r="AF1258" i="1" s="1"/>
  <c r="AF1188" i="1"/>
  <c r="AE812" i="1"/>
  <c r="AE716" i="1"/>
  <c r="AE1092" i="1"/>
  <c r="Z663" i="1"/>
  <c r="AE663" i="1" s="1"/>
  <c r="Z1087" i="1"/>
  <c r="AE1087" i="1" s="1"/>
  <c r="Z1215" i="1"/>
  <c r="AE1215" i="1" s="1"/>
  <c r="Z287" i="1"/>
  <c r="AE287" i="1" s="1"/>
  <c r="AA511" i="1"/>
  <c r="AF511" i="1" s="1"/>
  <c r="AF839" i="1"/>
  <c r="AF903" i="1"/>
  <c r="AF1223" i="1"/>
  <c r="AA1229" i="1"/>
  <c r="AF1229" i="1" s="1"/>
  <c r="AE350" i="1"/>
  <c r="AF1036" i="1"/>
  <c r="AA765" i="1"/>
  <c r="AF765" i="1" s="1"/>
  <c r="Z765" i="1"/>
  <c r="AE765" i="1" s="1"/>
  <c r="AA962" i="1"/>
  <c r="AF962" i="1" s="1"/>
  <c r="Z962" i="1"/>
  <c r="AE962" i="1" s="1"/>
  <c r="AA98" i="1"/>
  <c r="AF98" i="1" s="1"/>
  <c r="Z98" i="1"/>
  <c r="AE98" i="1" s="1"/>
  <c r="Z170" i="1"/>
  <c r="AE170" i="1" s="1"/>
  <c r="AA170" i="1"/>
  <c r="AF170" i="1" s="1"/>
  <c r="AA202" i="1"/>
  <c r="AF202" i="1" s="1"/>
  <c r="Z202" i="1"/>
  <c r="AE202" i="1" s="1"/>
  <c r="Z234" i="1"/>
  <c r="AE234" i="1" s="1"/>
  <c r="AA234" i="1"/>
  <c r="AF234" i="1" s="1"/>
  <c r="Z298" i="1"/>
  <c r="AE298" i="1" s="1"/>
  <c r="AA298" i="1"/>
  <c r="AF298" i="1" s="1"/>
  <c r="AA362" i="1"/>
  <c r="AF362" i="1" s="1"/>
  <c r="Z362" i="1"/>
  <c r="AE362" i="1" s="1"/>
  <c r="Z466" i="1"/>
  <c r="AE466" i="1" s="1"/>
  <c r="AA466" i="1"/>
  <c r="AF466" i="1" s="1"/>
  <c r="AA498" i="1"/>
  <c r="AF498" i="1" s="1"/>
  <c r="Z498" i="1"/>
  <c r="AE498" i="1" s="1"/>
  <c r="Z562" i="1"/>
  <c r="AE562" i="1" s="1"/>
  <c r="AA562" i="1"/>
  <c r="AF562" i="1" s="1"/>
  <c r="AA626" i="1"/>
  <c r="AF626" i="1" s="1"/>
  <c r="Z626" i="1"/>
  <c r="AE626" i="1" s="1"/>
  <c r="Z746" i="1"/>
  <c r="AE746" i="1" s="1"/>
  <c r="AA746" i="1"/>
  <c r="AF746" i="1" s="1"/>
  <c r="AA786" i="1"/>
  <c r="AF786" i="1" s="1"/>
  <c r="Z786" i="1"/>
  <c r="AE786" i="1" s="1"/>
  <c r="AA818" i="1"/>
  <c r="AF818" i="1" s="1"/>
  <c r="Z818" i="1"/>
  <c r="AE818" i="1" s="1"/>
  <c r="Z850" i="1"/>
  <c r="AE850" i="1" s="1"/>
  <c r="AA850" i="1"/>
  <c r="AF850" i="1" s="1"/>
  <c r="AA882" i="1"/>
  <c r="AF882" i="1" s="1"/>
  <c r="Z882" i="1"/>
  <c r="AE882" i="1" s="1"/>
  <c r="AA914" i="1"/>
  <c r="AF914" i="1" s="1"/>
  <c r="Z914" i="1"/>
  <c r="AE914" i="1" s="1"/>
  <c r="AE844" i="1"/>
  <c r="AF1204" i="1"/>
  <c r="AF596" i="1"/>
  <c r="AF564" i="1"/>
  <c r="AF740" i="1"/>
  <c r="AF1124" i="1"/>
  <c r="Z711" i="1"/>
  <c r="AE711" i="1" s="1"/>
  <c r="AA101" i="1"/>
  <c r="AF101" i="1" s="1"/>
  <c r="Z101" i="1"/>
  <c r="AE101" i="1" s="1"/>
  <c r="Z181" i="1"/>
  <c r="AE181" i="1" s="1"/>
  <c r="AA181" i="1"/>
  <c r="AF181" i="1" s="1"/>
  <c r="Z261" i="1"/>
  <c r="AE261" i="1" s="1"/>
  <c r="AA261" i="1"/>
  <c r="AF261" i="1" s="1"/>
  <c r="AA541" i="1"/>
  <c r="AF541" i="1" s="1"/>
  <c r="Z541" i="1"/>
  <c r="AE541" i="1" s="1"/>
  <c r="Z839" i="1"/>
  <c r="AE839" i="1" s="1"/>
  <c r="AA15" i="1"/>
  <c r="AF15" i="1" s="1"/>
  <c r="AA71" i="1"/>
  <c r="AF71" i="1" s="1"/>
  <c r="AA135" i="1"/>
  <c r="AF135" i="1" s="1"/>
  <c r="AA399" i="1"/>
  <c r="AF399" i="1" s="1"/>
  <c r="AA455" i="1"/>
  <c r="AF455" i="1" s="1"/>
  <c r="AA503" i="1"/>
  <c r="AF503" i="1" s="1"/>
  <c r="AF72" i="1"/>
  <c r="AA677" i="1"/>
  <c r="AF677" i="1" s="1"/>
  <c r="Z677" i="1"/>
  <c r="AE677" i="1" s="1"/>
  <c r="Z967" i="1"/>
  <c r="AE967" i="1" s="1"/>
  <c r="AA93" i="1"/>
  <c r="AF93" i="1" s="1"/>
  <c r="AA389" i="1"/>
  <c r="AF389" i="1" s="1"/>
  <c r="Z725" i="1"/>
  <c r="AE725" i="1" s="1"/>
  <c r="AE398" i="1"/>
  <c r="Z485" i="1"/>
  <c r="AE485" i="1" s="1"/>
  <c r="AA485" i="1"/>
  <c r="AF485" i="1" s="1"/>
  <c r="AE328" i="1"/>
  <c r="AA647" i="1"/>
  <c r="AF647" i="1" s="1"/>
  <c r="Z1095" i="1"/>
  <c r="AE1095" i="1" s="1"/>
  <c r="AA143" i="1"/>
  <c r="AF143" i="1" s="1"/>
  <c r="AA199" i="1"/>
  <c r="AF199" i="1" s="1"/>
  <c r="Z463" i="1"/>
  <c r="AE463" i="1" s="1"/>
  <c r="AF118" i="1"/>
  <c r="AF230" i="1"/>
  <c r="AF342" i="1"/>
  <c r="Z429" i="1"/>
  <c r="AE429" i="1" s="1"/>
  <c r="AA429" i="1"/>
  <c r="AF429" i="1" s="1"/>
  <c r="AA655" i="1"/>
  <c r="AF655" i="1" s="1"/>
  <c r="Z775" i="1"/>
  <c r="AE775" i="1" s="1"/>
  <c r="Z1223" i="1"/>
  <c r="AE1223" i="1" s="1"/>
  <c r="AA519" i="1"/>
  <c r="AF519" i="1" s="1"/>
  <c r="Z301" i="1"/>
  <c r="AE301" i="1" s="1"/>
  <c r="AA301" i="1"/>
  <c r="AF301" i="1" s="1"/>
  <c r="Z437" i="1"/>
  <c r="AE437" i="1" s="1"/>
  <c r="AA437" i="1"/>
  <c r="AF437" i="1" s="1"/>
  <c r="AA263" i="1"/>
  <c r="AF263" i="1" s="1"/>
  <c r="Z229" i="1"/>
  <c r="AE229" i="1" s="1"/>
  <c r="AA229" i="1"/>
  <c r="AF229" i="1" s="1"/>
  <c r="Z1031" i="1"/>
  <c r="AE1031" i="1" s="1"/>
  <c r="AA439" i="1"/>
  <c r="AF439" i="1" s="1"/>
  <c r="AA527" i="1"/>
  <c r="AF527" i="1" s="1"/>
  <c r="AE94" i="1"/>
  <c r="Z237" i="1"/>
  <c r="AE237" i="1" s="1"/>
  <c r="AA237" i="1"/>
  <c r="AF237" i="1" s="1"/>
  <c r="Z453" i="1"/>
  <c r="AE453" i="1" s="1"/>
  <c r="AA453" i="1"/>
  <c r="AF453" i="1" s="1"/>
  <c r="AA29" i="1"/>
  <c r="AF29" i="1" s="1"/>
  <c r="Z29" i="1"/>
  <c r="AE29" i="1" s="1"/>
  <c r="Z173" i="1"/>
  <c r="AE173" i="1" s="1"/>
  <c r="AA173" i="1"/>
  <c r="AF173" i="1" s="1"/>
  <c r="Z325" i="1"/>
  <c r="AE325" i="1" s="1"/>
  <c r="AA325" i="1"/>
  <c r="AF325" i="1" s="1"/>
  <c r="Z597" i="1"/>
  <c r="AE597" i="1" s="1"/>
  <c r="AA597" i="1"/>
  <c r="AF597" i="1" s="1"/>
  <c r="Z661" i="1"/>
  <c r="AE661" i="1" s="1"/>
  <c r="AA661" i="1"/>
  <c r="AF661" i="1" s="1"/>
  <c r="Z671" i="1"/>
  <c r="AE671" i="1" s="1"/>
  <c r="Z847" i="1"/>
  <c r="AE847" i="1" s="1"/>
  <c r="Z927" i="1"/>
  <c r="AE927" i="1" s="1"/>
  <c r="Z1103" i="1"/>
  <c r="AE1103" i="1" s="1"/>
  <c r="Z1183" i="1"/>
  <c r="AE1183" i="1" s="1"/>
  <c r="AA79" i="1"/>
  <c r="AF79" i="1" s="1"/>
  <c r="AA151" i="1"/>
  <c r="AF151" i="1" s="1"/>
  <c r="AA223" i="1"/>
  <c r="AF223" i="1" s="1"/>
  <c r="AA335" i="1"/>
  <c r="AF335" i="1" s="1"/>
  <c r="AA407" i="1"/>
  <c r="AF407" i="1" s="1"/>
  <c r="AA479" i="1"/>
  <c r="AF479" i="1" s="1"/>
  <c r="AA591" i="1"/>
  <c r="AF591" i="1" s="1"/>
  <c r="AE230" i="1"/>
  <c r="AA119" i="1"/>
  <c r="AF119" i="1" s="1"/>
  <c r="AA375" i="1"/>
  <c r="AF375" i="1" s="1"/>
  <c r="AF94" i="1"/>
  <c r="Z863" i="1"/>
  <c r="AE863" i="1" s="1"/>
  <c r="Z1119" i="1"/>
  <c r="AE1119" i="1" s="1"/>
  <c r="AA159" i="1"/>
  <c r="AF159" i="1" s="1"/>
  <c r="AA415" i="1"/>
  <c r="AF415" i="1" s="1"/>
  <c r="AA55" i="1"/>
  <c r="AF55" i="1" s="1"/>
  <c r="AA311" i="1"/>
  <c r="AF311" i="1" s="1"/>
  <c r="AA567" i="1"/>
  <c r="AF567" i="1" s="1"/>
  <c r="Z719" i="1"/>
  <c r="AE719" i="1" s="1"/>
  <c r="Z799" i="1"/>
  <c r="AE799" i="1" s="1"/>
  <c r="Z975" i="1"/>
  <c r="AE975" i="1" s="1"/>
  <c r="Z1055" i="1"/>
  <c r="AE1055" i="1" s="1"/>
  <c r="Z1231" i="1"/>
  <c r="AE1231" i="1" s="1"/>
  <c r="AA95" i="1"/>
  <c r="AF95" i="1" s="1"/>
  <c r="AA351" i="1"/>
  <c r="AF351" i="1" s="1"/>
  <c r="AA607" i="1"/>
  <c r="AF607" i="1" s="1"/>
  <c r="AA247" i="1"/>
  <c r="AF247" i="1" s="1"/>
  <c r="Z735" i="1"/>
  <c r="AE735" i="1" s="1"/>
  <c r="Z991" i="1"/>
  <c r="AE991" i="1" s="1"/>
  <c r="Z1247" i="1"/>
  <c r="AE1247" i="1" s="1"/>
  <c r="AA623" i="1"/>
  <c r="AF623" i="1" s="1"/>
  <c r="Z687" i="1"/>
  <c r="AE687" i="1" s="1"/>
  <c r="Z751" i="1"/>
  <c r="AE751" i="1" s="1"/>
  <c r="Z815" i="1"/>
  <c r="AE815" i="1" s="1"/>
  <c r="Z879" i="1"/>
  <c r="AE879" i="1" s="1"/>
  <c r="Z943" i="1"/>
  <c r="AE943" i="1" s="1"/>
  <c r="Z1007" i="1"/>
  <c r="AE1007" i="1" s="1"/>
  <c r="Z1071" i="1"/>
  <c r="AE1071" i="1" s="1"/>
  <c r="Z1135" i="1"/>
  <c r="AE1135" i="1" s="1"/>
  <c r="Z1199" i="1"/>
  <c r="AE1199" i="1" s="1"/>
  <c r="Z1263" i="1"/>
  <c r="AE1263" i="1" s="1"/>
  <c r="AE72" i="1"/>
  <c r="AA631" i="1"/>
  <c r="AF631" i="1" s="1"/>
  <c r="Z695" i="1"/>
  <c r="AE695" i="1" s="1"/>
  <c r="Z759" i="1"/>
  <c r="AE759" i="1" s="1"/>
  <c r="Z823" i="1"/>
  <c r="AE823" i="1" s="1"/>
  <c r="Z887" i="1"/>
  <c r="AE887" i="1" s="1"/>
  <c r="Z951" i="1"/>
  <c r="AE951" i="1" s="1"/>
  <c r="Z1015" i="1"/>
  <c r="AE1015" i="1" s="1"/>
  <c r="Z1079" i="1"/>
  <c r="AE1079" i="1" s="1"/>
  <c r="Z1143" i="1"/>
  <c r="AE1143" i="1" s="1"/>
  <c r="Z1207" i="1"/>
  <c r="AE1207" i="1" s="1"/>
  <c r="AF3" i="1"/>
  <c r="AF33" i="1"/>
  <c r="G141" i="2"/>
  <c r="G151" i="2"/>
  <c r="G140" i="2" l="1"/>
  <c r="G143" i="2" s="1"/>
  <c r="G150" i="2"/>
  <c r="G15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5BFD2-1B81-452F-9FB7-BC519C0F864E}" keepAlive="1" name="ModelConnection_ExternalData_1" description="Data Model" type="5" refreshedVersion="8" minRefreshableVersion="5" saveData="1">
    <dbPr connection="Data Model Connection" command="ED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BD674AC-C508-4E58-971E-9F7337C6E6E2}" name="Query - ED DATA" description="Connection to the 'ED DATA' query in the workbook." type="100" refreshedVersion="8" minRefreshableVersion="5">
    <extLst>
      <ext xmlns:x15="http://schemas.microsoft.com/office/spreadsheetml/2010/11/main" uri="{DE250136-89BD-433C-8126-D09CA5730AF9}">
        <x15:connection id="7e9ef83e-1ca0-4b67-bb06-afaa2c80cc36"/>
      </ext>
    </extLst>
  </connection>
  <connection id="3" xr16:uid="{735F9520-61FE-4B87-BDF8-8C27F2C3A0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E9D4C86-9B1F-4668-885C-F5CC64869673}" name="WorksheetConnection_Book3!ED_DATA" type="102" refreshedVersion="8" minRefreshableVersion="5">
    <extLst>
      <ext xmlns:x15="http://schemas.microsoft.com/office/spreadsheetml/2010/11/main" uri="{DE250136-89BD-433C-8126-D09CA5730AF9}">
        <x15:connection id="ED_DATA" autoDelete="1">
          <x15:rangePr sourceName="_xlcn.WorksheetConnection_Book3ED_DATA"/>
        </x15:connection>
      </ext>
    </extLst>
  </connection>
  <connection id="5" xr16:uid="{FE05BDE2-3566-4C19-A9E5-4C100F16EFE2}" name="WorksheetConnection_Data_2!$A:$A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_2AAG"/>
        </x15:connection>
      </ext>
    </extLst>
  </connection>
</connections>
</file>

<file path=xl/sharedStrings.xml><?xml version="1.0" encoding="utf-8"?>
<sst xmlns="http://schemas.openxmlformats.org/spreadsheetml/2006/main" count="3960" uniqueCount="102">
  <si>
    <t>Most Responsible Provider Service</t>
  </si>
  <si>
    <t>NP_vs_NNP</t>
  </si>
  <si>
    <t>Admit by Ambulance:</t>
  </si>
  <si>
    <t>REG DATE</t>
  </si>
  <si>
    <t>REG TIME</t>
  </si>
  <si>
    <t>TRIAGE DATE</t>
  </si>
  <si>
    <t>TRIAGE TIME</t>
  </si>
  <si>
    <t>Triage Level:</t>
  </si>
  <si>
    <t>YEAR OF BIRTH</t>
  </si>
  <si>
    <t>DISP DATE</t>
  </si>
  <si>
    <t>DISP TIME</t>
  </si>
  <si>
    <t>DATE PT LEFT ED</t>
  </si>
  <si>
    <t>TIME PT LEFT ED</t>
  </si>
  <si>
    <t>Patient Age:</t>
  </si>
  <si>
    <t>1</t>
  </si>
  <si>
    <t>Non-Nurse Practitioner</t>
  </si>
  <si>
    <t>N</t>
  </si>
  <si>
    <t>3</t>
  </si>
  <si>
    <t>G</t>
  </si>
  <si>
    <t>2</t>
  </si>
  <si>
    <t>4</t>
  </si>
  <si>
    <t>5</t>
  </si>
  <si>
    <t>50</t>
  </si>
  <si>
    <t>39</t>
  </si>
  <si>
    <t>60</t>
  </si>
  <si>
    <t>30</t>
  </si>
  <si>
    <t>11003 Nurse Practitioner</t>
  </si>
  <si>
    <t>Nurse Practitioner</t>
  </si>
  <si>
    <t>11001</t>
  </si>
  <si>
    <t>11004</t>
  </si>
  <si>
    <t>1003</t>
  </si>
  <si>
    <t>Institution Number:</t>
  </si>
  <si>
    <t>REG Hour</t>
  </si>
  <si>
    <t>TRIAGE Hour</t>
  </si>
  <si>
    <t>DISP Hour</t>
  </si>
  <si>
    <t>PT LEFT ED Hour</t>
  </si>
  <si>
    <t>REG DATE TIME</t>
  </si>
  <si>
    <t>TRIAGE DATE TIME</t>
  </si>
  <si>
    <t>DISP DATE TIME</t>
  </si>
  <si>
    <t>PT LEFT ED DATE TIME</t>
  </si>
  <si>
    <t>AVERAGE LENGTH OF STAY</t>
  </si>
  <si>
    <t>WITHIN 7 HOURS</t>
  </si>
  <si>
    <t>WITHIN 4 HOURS</t>
  </si>
  <si>
    <t>1. Arrivals by hour in the ED by Registration date/time</t>
  </si>
  <si>
    <t>Count of Institution Number:</t>
  </si>
  <si>
    <t>Row Labels</t>
  </si>
  <si>
    <t>Grand Total</t>
  </si>
  <si>
    <t>Column Labels</t>
  </si>
  <si>
    <t xml:space="preserve">Grand Total </t>
  </si>
  <si>
    <t>2. CTAS (Triage Level) arrivals by hour</t>
  </si>
  <si>
    <t>LENGTH OF STAY</t>
  </si>
  <si>
    <t>Average of AVERAGE LENGTH OF STAY</t>
  </si>
  <si>
    <t>Average LENGTH OF STAY</t>
  </si>
  <si>
    <t>5. Percentage of CTAS 1-3 treated by Nurse Practitioner within 7 hours (Registration to Disposition (DISP))</t>
  </si>
  <si>
    <t>REG TO DISP</t>
  </si>
  <si>
    <t>CTAS 1-3 treated by Nurse Practitioner within 7 hours</t>
  </si>
  <si>
    <t>CTAS 1-3 withing 7 hours</t>
  </si>
  <si>
    <t>CTAS 4-5 within 4 hours</t>
  </si>
  <si>
    <t>Total CTAS 1-3 treated by Nurse Practitioner</t>
  </si>
  <si>
    <t>NP Vs NNP</t>
  </si>
  <si>
    <t>CTAS 1-3 treated by NP</t>
  </si>
  <si>
    <t>CTAS 4-5 treated by NP</t>
  </si>
  <si>
    <t>Percentage of CTAS 1-3 treated by Nurse Practitioner within 7 hours</t>
  </si>
  <si>
    <t>6. Percentage of CTAS 4-5 treated Nurse Practitioner within 4 hours (Registration to Disposition (DISP))</t>
  </si>
  <si>
    <t xml:space="preserve">CTAS 4-5 treated Nurse Practitioner within 4 hours </t>
  </si>
  <si>
    <t>Total CTAS 4-5 treated Nurse Practitioner</t>
  </si>
  <si>
    <t>Percentage of CTAS 4-5 treated Nurse Practitioner within 4 hours</t>
  </si>
  <si>
    <t>Steps</t>
  </si>
  <si>
    <t>1 Created Conditional NP vs NNP column.</t>
  </si>
  <si>
    <t>2 Choose required columns for the analysis.</t>
  </si>
  <si>
    <t>3 change data type of Time related columns from date and time to Time only</t>
  </si>
  <si>
    <t>4 Deleted rows based on (Triage level error **, Triage date was in 1970, Date PT Left ED was in 1970. Which is Seems like error). In addition, the number is very less than 1 percent. So will not affect the data.</t>
  </si>
  <si>
    <t>5 Created new REG, TRIAGE, DISP, PT LEFT ED Hour columns which extract hour from time.</t>
  </si>
  <si>
    <t>6 Load and close the power query tab.</t>
  </si>
  <si>
    <t>8 Counted the Length of stay and Registration to Disposition stay.</t>
  </si>
  <si>
    <t>9 Filter based on below 7 and 4 hours of patient stay.</t>
  </si>
  <si>
    <t>10 Given Nurse practitioner 1 and Non-Nurse Practitioner 0 Value to evaluate more results.</t>
  </si>
  <si>
    <t>11 Filtered based on Triage level and hours for the analysis.</t>
  </si>
  <si>
    <t>7 added (REG TRIAGE DISP PT LEFT ED) DATE TIME columns.</t>
  </si>
  <si>
    <t>Load and Transform Data in Excel Power Query editor</t>
  </si>
  <si>
    <t>REG Hours</t>
  </si>
  <si>
    <t>Arrivals by date time</t>
  </si>
  <si>
    <t>Dates</t>
  </si>
  <si>
    <t>Hours</t>
  </si>
  <si>
    <t>Number of arrivals</t>
  </si>
  <si>
    <t>3. Volume and triage level of patients treated by a Nurse Practitioner (as the most responsible provider only) as compared to non-Nurse Practitioners</t>
  </si>
  <si>
    <t>4. Average Length of Stay of these patients by CTAS (Registration to Time Pt Left ED) for Nurse Practitioners as compared to non-Nurse Practitioners</t>
  </si>
  <si>
    <t>Traige Level</t>
  </si>
  <si>
    <t>Total</t>
  </si>
  <si>
    <t>Adult</t>
  </si>
  <si>
    <t>Senior</t>
  </si>
  <si>
    <t>Pediatric</t>
  </si>
  <si>
    <t>Average of LENGTH OF STAY</t>
  </si>
  <si>
    <t>Triage Level</t>
  </si>
  <si>
    <t>Y</t>
  </si>
  <si>
    <t>Admit by Ambulance</t>
  </si>
  <si>
    <t>Average length of stay</t>
  </si>
  <si>
    <t>Triage level</t>
  </si>
  <si>
    <t>number of cases</t>
  </si>
  <si>
    <t>Number of Cases</t>
  </si>
  <si>
    <t>Analysis</t>
  </si>
  <si>
    <t>Group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</si>
</sst>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IDFont+F4"/>
    </font>
    <font>
      <b/>
      <sz val="11"/>
      <color rgb="FF000000"/>
      <name val="CIDFont+F4"/>
    </font>
    <font>
      <sz val="14"/>
      <color rgb="FF7F7F7F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5"/>
      <color theme="1"/>
      <name val="CIDFont+F4"/>
    </font>
    <font>
      <b/>
      <sz val="15"/>
      <color rgb="FF000000"/>
      <name val="CIDFont+F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 readingOrder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12" xfId="0" applyFont="1" applyBorder="1"/>
    <xf numFmtId="0" fontId="0" fillId="0" borderId="13" xfId="0" applyBorder="1"/>
    <xf numFmtId="1" fontId="0" fillId="0" borderId="14" xfId="0" applyNumberFormat="1" applyBorder="1"/>
    <xf numFmtId="0" fontId="5" fillId="0" borderId="15" xfId="0" applyFont="1" applyBorder="1"/>
    <xf numFmtId="1" fontId="0" fillId="0" borderId="16" xfId="0" applyNumberFormat="1" applyBorder="1"/>
    <xf numFmtId="0" fontId="5" fillId="0" borderId="17" xfId="0" applyFont="1" applyBorder="1"/>
    <xf numFmtId="0" fontId="0" fillId="0" borderId="18" xfId="0" applyBorder="1"/>
    <xf numFmtId="0" fontId="0" fillId="0" borderId="18" xfId="0" applyBorder="1" applyAlignment="1">
      <alignment horizontal="center"/>
    </xf>
    <xf numFmtId="10" fontId="0" fillId="3" borderId="19" xfId="1" applyNumberFormat="1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0" xfId="0" applyFont="1"/>
    <xf numFmtId="0" fontId="2" fillId="0" borderId="17" xfId="0" applyFont="1" applyBorder="1"/>
    <xf numFmtId="0" fontId="2" fillId="0" borderId="18" xfId="0" applyFont="1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10" xfId="0" applyBorder="1"/>
    <xf numFmtId="0" fontId="0" fillId="0" borderId="23" xfId="0" applyBorder="1"/>
    <xf numFmtId="0" fontId="0" fillId="0" borderId="9" xfId="0" applyBorder="1"/>
    <xf numFmtId="0" fontId="0" fillId="0" borderId="8" xfId="0" applyBorder="1"/>
    <xf numFmtId="0" fontId="0" fillId="0" borderId="20" xfId="0" applyBorder="1"/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4" borderId="0" xfId="0" applyFill="1"/>
    <xf numFmtId="0" fontId="2" fillId="4" borderId="0" xfId="0" applyFont="1" applyFill="1"/>
    <xf numFmtId="2" fontId="2" fillId="4" borderId="0" xfId="0" applyNumberFormat="1" applyFont="1" applyFill="1"/>
    <xf numFmtId="2" fontId="2" fillId="2" borderId="2" xfId="0" applyNumberFormat="1" applyFont="1" applyFill="1" applyBorder="1"/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ercent" xfId="1" builtinId="5"/>
  </cellStyles>
  <dxfs count="46">
    <dxf>
      <numFmt numFmtId="2" formatCode="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5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treated by Nurse practitioner vs NNP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Pivot!$B$95:$B$96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Pivot!$B$97:$B$102</c:f>
              <c:numCache>
                <c:formatCode>General</c:formatCode>
                <c:ptCount val="5"/>
                <c:pt idx="0">
                  <c:v>6</c:v>
                </c:pt>
                <c:pt idx="1">
                  <c:v>283</c:v>
                </c:pt>
                <c:pt idx="2">
                  <c:v>660</c:v>
                </c:pt>
                <c:pt idx="3">
                  <c:v>215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098-BBC2-28B33233949C}"/>
            </c:ext>
          </c:extLst>
        </c:ser>
        <c:ser>
          <c:idx val="1"/>
          <c:order val="1"/>
          <c:tx>
            <c:strRef>
              <c:f>Pivot!$C$95:$C$96</c:f>
              <c:strCache>
                <c:ptCount val="1"/>
                <c:pt idx="0">
                  <c:v>Nurse Practitioner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Pivot!$C$97:$C$102</c:f>
              <c:numCache>
                <c:formatCode>General</c:formatCode>
                <c:ptCount val="5"/>
                <c:pt idx="1">
                  <c:v>4</c:v>
                </c:pt>
                <c:pt idx="2">
                  <c:v>27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B-4098-BBC2-28B332339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4155920"/>
        <c:axId val="254158800"/>
      </c:barChart>
      <c:catAx>
        <c:axId val="2541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8800"/>
        <c:crosses val="autoZero"/>
        <c:auto val="1"/>
        <c:lblAlgn val="ctr"/>
        <c:lblOffset val="100"/>
        <c:noMultiLvlLbl val="0"/>
      </c:catAx>
      <c:valAx>
        <c:axId val="254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CTAS (Triage Level) arrivals by hour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Pivot!$B$63:$B$64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Pivot!$B$65:$B$89</c:f>
              <c:numCache>
                <c:formatCode>General</c:formatCode>
                <c:ptCount val="24"/>
                <c:pt idx="5">
                  <c:v>1</c:v>
                </c:pt>
                <c:pt idx="11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3-4447-A139-C569019FA578}"/>
            </c:ext>
          </c:extLst>
        </c:ser>
        <c:ser>
          <c:idx val="1"/>
          <c:order val="1"/>
          <c:tx>
            <c:strRef>
              <c:f>Pivot!$C$63:$C$64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Pivot!$C$65:$C$89</c:f>
              <c:numCache>
                <c:formatCode>General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15</c:v>
                </c:pt>
                <c:pt idx="10">
                  <c:v>12</c:v>
                </c:pt>
                <c:pt idx="11">
                  <c:v>18</c:v>
                </c:pt>
                <c:pt idx="12">
                  <c:v>24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12</c:v>
                </c:pt>
                <c:pt idx="19">
                  <c:v>13</c:v>
                </c:pt>
                <c:pt idx="20">
                  <c:v>16</c:v>
                </c:pt>
                <c:pt idx="21">
                  <c:v>22</c:v>
                </c:pt>
                <c:pt idx="22">
                  <c:v>13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3-4447-A139-C569019FA578}"/>
            </c:ext>
          </c:extLst>
        </c:ser>
        <c:ser>
          <c:idx val="2"/>
          <c:order val="2"/>
          <c:tx>
            <c:strRef>
              <c:f>Pivot!$D$63:$D$64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Pivot!$D$65:$D$89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33</c:v>
                </c:pt>
                <c:pt idx="10">
                  <c:v>43</c:v>
                </c:pt>
                <c:pt idx="11">
                  <c:v>40</c:v>
                </c:pt>
                <c:pt idx="12">
                  <c:v>35</c:v>
                </c:pt>
                <c:pt idx="13">
                  <c:v>40</c:v>
                </c:pt>
                <c:pt idx="14">
                  <c:v>34</c:v>
                </c:pt>
                <c:pt idx="15">
                  <c:v>39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47</c:v>
                </c:pt>
                <c:pt idx="20">
                  <c:v>52</c:v>
                </c:pt>
                <c:pt idx="21">
                  <c:v>29</c:v>
                </c:pt>
                <c:pt idx="22">
                  <c:v>40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3-4447-A139-C569019FA578}"/>
            </c:ext>
          </c:extLst>
        </c:ser>
        <c:ser>
          <c:idx val="3"/>
          <c:order val="3"/>
          <c:tx>
            <c:strRef>
              <c:f>Pivot!$E$63:$E$64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Pivot!$E$65:$E$89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17</c:v>
                </c:pt>
                <c:pt idx="8">
                  <c:v>11</c:v>
                </c:pt>
                <c:pt idx="9">
                  <c:v>19</c:v>
                </c:pt>
                <c:pt idx="10">
                  <c:v>26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3-4447-A139-C569019FA578}"/>
            </c:ext>
          </c:extLst>
        </c:ser>
        <c:ser>
          <c:idx val="4"/>
          <c:order val="4"/>
          <c:tx>
            <c:strRef>
              <c:f>Pivot!$F$63:$F$64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Pivot!$F$65:$F$89</c:f>
              <c:numCache>
                <c:formatCode>General</c:formatCode>
                <c:ptCount val="24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3-4447-A139-C569019F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292384"/>
        <c:axId val="141293344"/>
      </c:lineChart>
      <c:catAx>
        <c:axId val="1412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3344"/>
        <c:crosses val="autoZero"/>
        <c:auto val="1"/>
        <c:lblAlgn val="ctr"/>
        <c:lblOffset val="100"/>
        <c:noMultiLvlLbl val="0"/>
      </c:catAx>
      <c:valAx>
        <c:axId val="14129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 Arrivals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Length</a:t>
            </a:r>
            <a:r>
              <a:rPr lang="en-US" baseline="0"/>
              <a:t> of Stay by CTAS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Pivot!$B$119:$B$120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Pivot!$B$121:$B$126</c:f>
              <c:numCache>
                <c:formatCode>0.00</c:formatCode>
                <c:ptCount val="5"/>
                <c:pt idx="0">
                  <c:v>9.7388888888526708</c:v>
                </c:pt>
                <c:pt idx="1">
                  <c:v>6.7420494699665152</c:v>
                </c:pt>
                <c:pt idx="2">
                  <c:v>5.6529797979810441</c:v>
                </c:pt>
                <c:pt idx="3">
                  <c:v>3.2998449612438656</c:v>
                </c:pt>
                <c:pt idx="4">
                  <c:v>2.2526315789329696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846-959A-F6A11EB47BEB}"/>
            </c:ext>
          </c:extLst>
        </c:ser>
        <c:ser>
          <c:idx val="1"/>
          <c:order val="1"/>
          <c:tx>
            <c:strRef>
              <c:f>Pivot!$C$119:$C$120</c:f>
              <c:strCache>
                <c:ptCount val="1"/>
                <c:pt idx="0">
                  <c:v>Nurse Practitioner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Pivot!$C$121:$C$126</c:f>
              <c:numCache>
                <c:formatCode>0.00</c:formatCode>
                <c:ptCount val="5"/>
                <c:pt idx="1">
                  <c:v>3.9333333333634073</c:v>
                </c:pt>
                <c:pt idx="2">
                  <c:v>2.9438271604982824</c:v>
                </c:pt>
                <c:pt idx="3">
                  <c:v>2.5303030302801002</c:v>
                </c:pt>
                <c:pt idx="4">
                  <c:v>1.5499999999883585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E-4846-959A-F6A11EB47BE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30304"/>
        <c:axId val="60622624"/>
      </c:lineChart>
      <c:catAx>
        <c:axId val="606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624"/>
        <c:crosses val="autoZero"/>
        <c:auto val="1"/>
        <c:lblAlgn val="ctr"/>
        <c:lblOffset val="100"/>
        <c:noMultiLvlLbl val="0"/>
      </c:catAx>
      <c:valAx>
        <c:axId val="60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Arrivals in ED by Dates and Hours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4/11/2012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Pivot!$B$5:$B$29</c:f>
              <c:numCache>
                <c:formatCode>General</c:formatCode>
                <c:ptCount val="24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14</c:v>
                </c:pt>
                <c:pt idx="21">
                  <c:v>9</c:v>
                </c:pt>
                <c:pt idx="22">
                  <c:v>12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C-4CA6-A2FD-9BBFBCA87863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4/12/2012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Pivot!$C$5:$C$29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C-4CA6-A2FD-9BBFBCA87863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4/13/2012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Pivot!$D$5:$D$29</c:f>
              <c:numCache>
                <c:formatCode>General</c:formatCode>
                <c:ptCount val="24"/>
                <c:pt idx="0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9</c:v>
                </c:pt>
                <c:pt idx="13">
                  <c:v>13</c:v>
                </c:pt>
                <c:pt idx="14">
                  <c:v>8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C-4CA6-A2FD-9BBFBCA87863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4/14/2012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Pivot!$E$5:$E$29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11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C-4CA6-A2FD-9BBFBCA87863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4/15/2012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Pivot!$F$5:$F$29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15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C-4CA6-A2FD-9BBFBCA87863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4/16/2012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Pivot!$G$5:$G$29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15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9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C-4CA6-A2FD-9BBFBCA87863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4/17/2012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Pivot!$H$5:$H$29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BC-4CA6-A2FD-9BBFBCA8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17003104"/>
        <c:axId val="1516974784"/>
      </c:lineChart>
      <c:catAx>
        <c:axId val="15170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74784"/>
        <c:crosses val="autoZero"/>
        <c:auto val="1"/>
        <c:lblAlgn val="ctr"/>
        <c:lblOffset val="100"/>
        <c:noMultiLvlLbl val="0"/>
      </c:catAx>
      <c:valAx>
        <c:axId val="151697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03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file.xlsx]Pivot!PivotTable10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treated by Nurse practitioner vs NNP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Pivot!$B$95:$B$96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Pivot!$B$97:$B$102</c:f>
              <c:numCache>
                <c:formatCode>General</c:formatCode>
                <c:ptCount val="5"/>
                <c:pt idx="0">
                  <c:v>6</c:v>
                </c:pt>
                <c:pt idx="1">
                  <c:v>283</c:v>
                </c:pt>
                <c:pt idx="2">
                  <c:v>660</c:v>
                </c:pt>
                <c:pt idx="3">
                  <c:v>215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346-A9C7-9103D4D26D94}"/>
            </c:ext>
          </c:extLst>
        </c:ser>
        <c:ser>
          <c:idx val="1"/>
          <c:order val="1"/>
          <c:tx>
            <c:strRef>
              <c:f>Pivot!$C$95:$C$96</c:f>
              <c:strCache>
                <c:ptCount val="1"/>
                <c:pt idx="0">
                  <c:v>Nurse Practitioner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Pivot!$C$97:$C$102</c:f>
              <c:numCache>
                <c:formatCode>General</c:formatCode>
                <c:ptCount val="5"/>
                <c:pt idx="1">
                  <c:v>4</c:v>
                </c:pt>
                <c:pt idx="2">
                  <c:v>27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C-4346-A9C7-9103D4D26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4155920"/>
        <c:axId val="254158800"/>
      </c:barChart>
      <c:catAx>
        <c:axId val="2541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8800"/>
        <c:crosses val="autoZero"/>
        <c:auto val="1"/>
        <c:lblAlgn val="ctr"/>
        <c:lblOffset val="100"/>
        <c:noMultiLvlLbl val="0"/>
      </c:catAx>
      <c:valAx>
        <c:axId val="254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Length</a:t>
            </a:r>
            <a:r>
              <a:rPr lang="en-US" baseline="0"/>
              <a:t> of Stay by CTAS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tx>
            <c:rich>
              <a:bodyPr/>
              <a:lstStyle/>
              <a:p>
                <a:fld id="{A57A17E6-9708-4091-9043-292DC554D721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B9279FF-B92B-4EC0-BCDB-3997F06177F2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dLbl>
          <c:idx val="0"/>
          <c:tx>
            <c:rich>
              <a:bodyPr/>
              <a:lstStyle/>
              <a:p>
                <a:fld id="{B8AE2144-07DA-4E69-9881-2E260A557A10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59C29D8-FF46-4B0F-8093-2104B0757353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/>
              <a:lstStyle/>
              <a:p>
                <a:fld id="{ECC32B2E-4FD1-4FE1-A903-489EF65F3791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0286E3B9-B6ED-4759-BD3E-4D3A6016DFB2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dLbl>
          <c:idx val="0"/>
          <c:tx>
            <c:rich>
              <a:bodyPr/>
              <a:lstStyle/>
              <a:p>
                <a:fld id="{E1E9A74C-906F-4CB7-A021-BB5AA06048F0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B0C49646-92A4-486B-9C70-2974A0F4CB4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/>
              <a:lstStyle/>
              <a:p>
                <a:fld id="{BB873E38-0186-40D4-B634-872E3A0ABD23}" type="VALUE">
                  <a:rPr lang="en-US"/>
                  <a:pPr/>
                  <a:t>[VALUE]</a:t>
                </a:fld>
                <a:endParaRPr lang="en-US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6E19D63-E866-4071-AA59-81BFE54C1E6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B5E029-E82D-410B-A1AD-829155107739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0DA7D3-361C-4D1D-A727-908D55C4DFA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EFD18E3-B45F-4730-9DD6-A73EA8917159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1F5E2A-A75B-4486-B0B7-3AC131B97A7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651464-5A5E-4DBC-8A3A-4E46BC7BBC6D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A02249-894E-47E5-834C-3EE6C0D5D23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431D40-0467-4444-AA52-11C46266A6B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Pivot!$B$119:$B$120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Pivot!$B$121:$B$126</c:f>
              <c:numCache>
                <c:formatCode>0.00</c:formatCode>
                <c:ptCount val="5"/>
                <c:pt idx="0">
                  <c:v>9.7388888888526708</c:v>
                </c:pt>
                <c:pt idx="1">
                  <c:v>6.7420494699665152</c:v>
                </c:pt>
                <c:pt idx="2">
                  <c:v>5.6529797979810441</c:v>
                </c:pt>
                <c:pt idx="3">
                  <c:v>3.2998449612438656</c:v>
                </c:pt>
                <c:pt idx="4">
                  <c:v>2.2526315789329696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75C-8C83-9A235C5997D6}"/>
            </c:ext>
          </c:extLst>
        </c:ser>
        <c:ser>
          <c:idx val="1"/>
          <c:order val="1"/>
          <c:tx>
            <c:strRef>
              <c:f>Pivot!$C$119:$C$120</c:f>
              <c:strCache>
                <c:ptCount val="1"/>
                <c:pt idx="0">
                  <c:v>Nurse Practitioner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Pivot!$C$121:$C$126</c:f>
              <c:numCache>
                <c:formatCode>0.00</c:formatCode>
                <c:ptCount val="5"/>
                <c:pt idx="1">
                  <c:v>3.9333333333634073</c:v>
                </c:pt>
                <c:pt idx="2">
                  <c:v>2.9438271604982824</c:v>
                </c:pt>
                <c:pt idx="3">
                  <c:v>2.5303030302801002</c:v>
                </c:pt>
                <c:pt idx="4">
                  <c:v>1.5499999999883585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3-475C-8C83-9A235C5997D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30304"/>
        <c:axId val="60622624"/>
      </c:lineChart>
      <c:catAx>
        <c:axId val="606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624"/>
        <c:crosses val="autoZero"/>
        <c:auto val="1"/>
        <c:lblAlgn val="ctr"/>
        <c:lblOffset val="100"/>
        <c:noMultiLvlLbl val="0"/>
      </c:catAx>
      <c:valAx>
        <c:axId val="60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Length</a:t>
            </a:r>
            <a:r>
              <a:rPr lang="en-US" baseline="0"/>
              <a:t> of Stay by CTAS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tx>
            <c:rich>
              <a:bodyPr/>
              <a:lstStyle/>
              <a:p>
                <a:fld id="{A57A17E6-9708-4091-9043-292DC554D721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B9279FF-B92B-4EC0-BCDB-3997F06177F2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dLbl>
          <c:idx val="0"/>
          <c:tx>
            <c:rich>
              <a:bodyPr/>
              <a:lstStyle/>
              <a:p>
                <a:fld id="{B8AE2144-07DA-4E69-9881-2E260A557A10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59C29D8-FF46-4B0F-8093-2104B0757353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/>
              <a:lstStyle/>
              <a:p>
                <a:fld id="{ECC32B2E-4FD1-4FE1-A903-489EF65F3791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0286E3B9-B6ED-4759-BD3E-4D3A6016DFB2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dLbl>
          <c:idx val="0"/>
          <c:tx>
            <c:rich>
              <a:bodyPr/>
              <a:lstStyle/>
              <a:p>
                <a:fld id="{E1E9A74C-906F-4CB7-A021-BB5AA06048F0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B0C49646-92A4-486B-9C70-2974A0F4CB4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/>
              <a:lstStyle/>
              <a:p>
                <a:fld id="{BB873E38-0186-40D4-B634-872E3A0ABD23}" type="VALUE">
                  <a:rPr lang="en-US"/>
                  <a:pPr/>
                  <a:t>[VALUE]</a:t>
                </a:fld>
                <a:endParaRPr lang="en-US"/>
              </a:p>
            </c:rich>
          </c:tx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Pivot!$B$119:$B$120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Pivot!$B$121:$B$126</c:f>
              <c:numCache>
                <c:formatCode>0.00</c:formatCode>
                <c:ptCount val="5"/>
                <c:pt idx="0">
                  <c:v>9.7388888888526708</c:v>
                </c:pt>
                <c:pt idx="1">
                  <c:v>6.7420494699665152</c:v>
                </c:pt>
                <c:pt idx="2">
                  <c:v>5.6529797979810441</c:v>
                </c:pt>
                <c:pt idx="3">
                  <c:v>3.2998449612438656</c:v>
                </c:pt>
                <c:pt idx="4">
                  <c:v>2.2526315789329696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1-4B83-B9C7-80F7D5669A74}"/>
            </c:ext>
          </c:extLst>
        </c:ser>
        <c:ser>
          <c:idx val="1"/>
          <c:order val="1"/>
          <c:tx>
            <c:strRef>
              <c:f>Pivot!$C$119:$C$120</c:f>
              <c:strCache>
                <c:ptCount val="1"/>
                <c:pt idx="0">
                  <c:v>Nurse Practitioner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Pivot!$A$121:$A$126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Pivot!$C$121:$C$126</c:f>
              <c:numCache>
                <c:formatCode>0.00</c:formatCode>
                <c:ptCount val="5"/>
                <c:pt idx="1">
                  <c:v>3.9333333333634073</c:v>
                </c:pt>
                <c:pt idx="2">
                  <c:v>2.9438271604982824</c:v>
                </c:pt>
                <c:pt idx="3">
                  <c:v>2.5303030302801002</c:v>
                </c:pt>
                <c:pt idx="4">
                  <c:v>1.5499999999883585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41-4B83-B9C7-80F7D5669A7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30304"/>
        <c:axId val="60622624"/>
      </c:lineChart>
      <c:catAx>
        <c:axId val="606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624"/>
        <c:crosses val="autoZero"/>
        <c:auto val="1"/>
        <c:lblAlgn val="ctr"/>
        <c:lblOffset val="100"/>
        <c:noMultiLvlLbl val="0"/>
      </c:catAx>
      <c:valAx>
        <c:axId val="60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Arrivals in ED by Dates and</a:t>
            </a:r>
            <a:r>
              <a:rPr lang="en-US" baseline="0"/>
              <a:t> Hours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4/11/2012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Pivot!$B$5:$B$29</c:f>
              <c:numCache>
                <c:formatCode>General</c:formatCode>
                <c:ptCount val="24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14</c:v>
                </c:pt>
                <c:pt idx="21">
                  <c:v>9</c:v>
                </c:pt>
                <c:pt idx="22">
                  <c:v>12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D-492D-B429-0C26D91A819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4/12/2012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Pivot!$C$5:$C$29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D-492D-B429-0C26D91A819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4/13/2012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Pivot!$D$5:$D$29</c:f>
              <c:numCache>
                <c:formatCode>General</c:formatCode>
                <c:ptCount val="24"/>
                <c:pt idx="0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9</c:v>
                </c:pt>
                <c:pt idx="13">
                  <c:v>13</c:v>
                </c:pt>
                <c:pt idx="14">
                  <c:v>8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D-492D-B429-0C26D91A819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4/14/2012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Pivot!$E$5:$E$29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11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13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D-492D-B429-0C26D91A819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4/15/2012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Pivot!$F$5:$F$29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15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D-492D-B429-0C26D91A819A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4/16/2012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Pivot!$G$5:$G$29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15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9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D-492D-B429-0C26D91A819A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4/17/2012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Pivot!$H$5:$H$29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D-492D-B429-0C26D91A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17003104"/>
        <c:axId val="1516974784"/>
      </c:lineChart>
      <c:catAx>
        <c:axId val="15170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74784"/>
        <c:crosses val="autoZero"/>
        <c:auto val="1"/>
        <c:lblAlgn val="ctr"/>
        <c:lblOffset val="100"/>
        <c:noMultiLvlLbl val="0"/>
      </c:catAx>
      <c:valAx>
        <c:axId val="151697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03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Pivot!$A$33:$A$57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Pivot!$B$33:$B$57</c:f>
              <c:numCache>
                <c:formatCode>General</c:formatCode>
                <c:ptCount val="24"/>
                <c:pt idx="0">
                  <c:v>41</c:v>
                </c:pt>
                <c:pt idx="1">
                  <c:v>24</c:v>
                </c:pt>
                <c:pt idx="2">
                  <c:v>25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43</c:v>
                </c:pt>
                <c:pt idx="8">
                  <c:v>38</c:v>
                </c:pt>
                <c:pt idx="9">
                  <c:v>70</c:v>
                </c:pt>
                <c:pt idx="10">
                  <c:v>90</c:v>
                </c:pt>
                <c:pt idx="11">
                  <c:v>79</c:v>
                </c:pt>
                <c:pt idx="12">
                  <c:v>84</c:v>
                </c:pt>
                <c:pt idx="13">
                  <c:v>73</c:v>
                </c:pt>
                <c:pt idx="14">
                  <c:v>60</c:v>
                </c:pt>
                <c:pt idx="15">
                  <c:v>76</c:v>
                </c:pt>
                <c:pt idx="16">
                  <c:v>65</c:v>
                </c:pt>
                <c:pt idx="17">
                  <c:v>59</c:v>
                </c:pt>
                <c:pt idx="18">
                  <c:v>56</c:v>
                </c:pt>
                <c:pt idx="19">
                  <c:v>67</c:v>
                </c:pt>
                <c:pt idx="20">
                  <c:v>78</c:v>
                </c:pt>
                <c:pt idx="21">
                  <c:v>71</c:v>
                </c:pt>
                <c:pt idx="22">
                  <c:v>63</c:v>
                </c:pt>
                <c:pt idx="2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35C-8581-EC8D1EA13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352608"/>
        <c:axId val="192353088"/>
      </c:barChart>
      <c:catAx>
        <c:axId val="1923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3088"/>
        <c:crosses val="autoZero"/>
        <c:auto val="1"/>
        <c:lblAlgn val="ctr"/>
        <c:lblOffset val="100"/>
        <c:noMultiLvlLbl val="0"/>
      </c:catAx>
      <c:valAx>
        <c:axId val="19235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Pivot!$M$32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Pivot!$L$33:$L$40</c:f>
              <c:strCache>
                <c:ptCount val="7"/>
                <c:pt idx="0">
                  <c:v>4/11/2012</c:v>
                </c:pt>
                <c:pt idx="1">
                  <c:v>4/12/2012</c:v>
                </c:pt>
                <c:pt idx="2">
                  <c:v>4/13/2012</c:v>
                </c:pt>
                <c:pt idx="3">
                  <c:v>4/14/2012</c:v>
                </c:pt>
                <c:pt idx="4">
                  <c:v>4/15/2012</c:v>
                </c:pt>
                <c:pt idx="5">
                  <c:v>4/16/2012</c:v>
                </c:pt>
                <c:pt idx="6">
                  <c:v>4/17/2012</c:v>
                </c:pt>
              </c:strCache>
            </c:strRef>
          </c:cat>
          <c:val>
            <c:numRef>
              <c:f>Pivot!$M$33:$M$40</c:f>
              <c:numCache>
                <c:formatCode>General</c:formatCode>
                <c:ptCount val="7"/>
                <c:pt idx="0">
                  <c:v>189</c:v>
                </c:pt>
                <c:pt idx="1">
                  <c:v>190</c:v>
                </c:pt>
                <c:pt idx="2">
                  <c:v>172</c:v>
                </c:pt>
                <c:pt idx="3">
                  <c:v>184</c:v>
                </c:pt>
                <c:pt idx="4">
                  <c:v>178</c:v>
                </c:pt>
                <c:pt idx="5">
                  <c:v>167</c:v>
                </c:pt>
                <c:pt idx="6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C-4621-9A1F-790FC4BAC9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4541376"/>
        <c:axId val="1384528416"/>
      </c:lineChart>
      <c:catAx>
        <c:axId val="13845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28416"/>
        <c:crosses val="autoZero"/>
        <c:auto val="1"/>
        <c:lblAlgn val="ctr"/>
        <c:lblOffset val="100"/>
        <c:noMultiLvlLbl val="0"/>
      </c:catAx>
      <c:valAx>
        <c:axId val="13845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file.xlsx]Pivot!PivotTable9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CTAS (Triage Level) arrivals by hour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Pivot!$B$63:$B$64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Pivot!$B$65:$B$89</c:f>
              <c:numCache>
                <c:formatCode>General</c:formatCode>
                <c:ptCount val="24"/>
                <c:pt idx="5">
                  <c:v>1</c:v>
                </c:pt>
                <c:pt idx="11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CCE-9598-ABFE3A02E0C5}"/>
            </c:ext>
          </c:extLst>
        </c:ser>
        <c:ser>
          <c:idx val="1"/>
          <c:order val="1"/>
          <c:tx>
            <c:strRef>
              <c:f>Pivot!$C$63:$C$64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Pivot!$C$65:$C$89</c:f>
              <c:numCache>
                <c:formatCode>General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15</c:v>
                </c:pt>
                <c:pt idx="10">
                  <c:v>12</c:v>
                </c:pt>
                <c:pt idx="11">
                  <c:v>18</c:v>
                </c:pt>
                <c:pt idx="12">
                  <c:v>24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12</c:v>
                </c:pt>
                <c:pt idx="19">
                  <c:v>13</c:v>
                </c:pt>
                <c:pt idx="20">
                  <c:v>16</c:v>
                </c:pt>
                <c:pt idx="21">
                  <c:v>22</c:v>
                </c:pt>
                <c:pt idx="22">
                  <c:v>13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B-4CCE-9598-ABFE3A02E0C5}"/>
            </c:ext>
          </c:extLst>
        </c:ser>
        <c:ser>
          <c:idx val="2"/>
          <c:order val="2"/>
          <c:tx>
            <c:strRef>
              <c:f>Pivot!$D$63:$D$64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Pivot!$D$65:$D$89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33</c:v>
                </c:pt>
                <c:pt idx="10">
                  <c:v>43</c:v>
                </c:pt>
                <c:pt idx="11">
                  <c:v>40</c:v>
                </c:pt>
                <c:pt idx="12">
                  <c:v>35</c:v>
                </c:pt>
                <c:pt idx="13">
                  <c:v>40</c:v>
                </c:pt>
                <c:pt idx="14">
                  <c:v>34</c:v>
                </c:pt>
                <c:pt idx="15">
                  <c:v>39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47</c:v>
                </c:pt>
                <c:pt idx="20">
                  <c:v>52</c:v>
                </c:pt>
                <c:pt idx="21">
                  <c:v>29</c:v>
                </c:pt>
                <c:pt idx="22">
                  <c:v>40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B-4CCE-9598-ABFE3A02E0C5}"/>
            </c:ext>
          </c:extLst>
        </c:ser>
        <c:ser>
          <c:idx val="3"/>
          <c:order val="3"/>
          <c:tx>
            <c:strRef>
              <c:f>Pivot!$E$63:$E$64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Pivot!$E$65:$E$89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17</c:v>
                </c:pt>
                <c:pt idx="8">
                  <c:v>11</c:v>
                </c:pt>
                <c:pt idx="9">
                  <c:v>19</c:v>
                </c:pt>
                <c:pt idx="10">
                  <c:v>26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B-4CCE-9598-ABFE3A02E0C5}"/>
            </c:ext>
          </c:extLst>
        </c:ser>
        <c:ser>
          <c:idx val="4"/>
          <c:order val="4"/>
          <c:tx>
            <c:strRef>
              <c:f>Pivot!$F$63:$F$64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Pivot!$A$65:$A$89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Pivot!$F$65:$F$89</c:f>
              <c:numCache>
                <c:formatCode>General</c:formatCode>
                <c:ptCount val="24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B-4CCE-9598-ABFE3A02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292384"/>
        <c:axId val="141293344"/>
      </c:lineChart>
      <c:catAx>
        <c:axId val="1412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3344"/>
        <c:crosses val="autoZero"/>
        <c:auto val="1"/>
        <c:lblAlgn val="ctr"/>
        <c:lblOffset val="100"/>
        <c:noMultiLvlLbl val="0"/>
      </c:catAx>
      <c:valAx>
        <c:axId val="141293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 Arrivals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LOS based on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Pivot!$B$160:$B$161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Pivot!$A$162:$A$167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Pivot!$B$162:$B$167</c:f>
              <c:numCache>
                <c:formatCode>0.00</c:formatCode>
                <c:ptCount val="5"/>
                <c:pt idx="0">
                  <c:v>6.4277777777169831</c:v>
                </c:pt>
                <c:pt idx="1">
                  <c:v>5.8049768518491573</c:v>
                </c:pt>
                <c:pt idx="2">
                  <c:v>5.0924126172234017</c:v>
                </c:pt>
                <c:pt idx="3">
                  <c:v>2.9515828677832263</c:v>
                </c:pt>
                <c:pt idx="4">
                  <c:v>2.3031531531423508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B-46CA-BC4E-0CE683EF8F99}"/>
            </c:ext>
          </c:extLst>
        </c:ser>
        <c:ser>
          <c:idx val="1"/>
          <c:order val="1"/>
          <c:tx>
            <c:strRef>
              <c:f>Pivot!$C$160:$C$161</c:f>
              <c:strCache>
                <c:ptCount val="1"/>
                <c:pt idx="0">
                  <c:v>Pediatric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Pivot!$A$162:$A$167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Pivot!$C$162:$C$167</c:f>
              <c:numCache>
                <c:formatCode>0.00</c:formatCode>
                <c:ptCount val="5"/>
                <c:pt idx="1">
                  <c:v>4.1160606060663918</c:v>
                </c:pt>
                <c:pt idx="2">
                  <c:v>4.1513002363994636</c:v>
                </c:pt>
                <c:pt idx="3">
                  <c:v>3.1280952381036644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B-46CA-BC4E-0CE683EF8F99}"/>
            </c:ext>
          </c:extLst>
        </c:ser>
        <c:ser>
          <c:idx val="2"/>
          <c:order val="2"/>
          <c:tx>
            <c:strRef>
              <c:f>Pivot!$D$160:$D$161</c:f>
              <c:strCache>
                <c:ptCount val="1"/>
                <c:pt idx="0">
                  <c:v>Senior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Pivot!$A$162:$A$167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Pivot!$D$162:$D$167</c:f>
              <c:numCache>
                <c:formatCode>0.00</c:formatCode>
                <c:ptCount val="5"/>
                <c:pt idx="0">
                  <c:v>13.049999999988358</c:v>
                </c:pt>
                <c:pt idx="1">
                  <c:v>9.789015151523266</c:v>
                </c:pt>
                <c:pt idx="2">
                  <c:v>7.9611827957049579</c:v>
                </c:pt>
                <c:pt idx="3">
                  <c:v>4.5632352941131957</c:v>
                </c:pt>
                <c:pt idx="4">
                  <c:v>0.9666666665871162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9B-46CA-BC4E-0CE683EF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45840"/>
        <c:axId val="1108846320"/>
      </c:lineChart>
      <c:catAx>
        <c:axId val="11088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46320"/>
        <c:crosses val="autoZero"/>
        <c:auto val="1"/>
        <c:lblAlgn val="ctr"/>
        <c:lblOffset val="100"/>
        <c:noMultiLvlLbl val="0"/>
      </c:catAx>
      <c:valAx>
        <c:axId val="11088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Pivot!$B$177:$B$178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Pivot!$A$179:$A$181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Pivot!$B$179:$B$181</c:f>
              <c:numCache>
                <c:formatCode>0.00</c:formatCode>
                <c:ptCount val="2"/>
                <c:pt idx="0">
                  <c:v>10.993333333299962</c:v>
                </c:pt>
                <c:pt idx="1">
                  <c:v>3.46666666661622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EE3-AE2A-8BB9B777A5E1}"/>
            </c:ext>
          </c:extLst>
        </c:ser>
        <c:ser>
          <c:idx val="1"/>
          <c:order val="1"/>
          <c:tx>
            <c:strRef>
              <c:f>Pivot!$C$177:$C$178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Pivot!$A$179:$A$181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Pivot!$C$179:$C$181</c:f>
              <c:numCache>
                <c:formatCode>0.00</c:formatCode>
                <c:ptCount val="2"/>
                <c:pt idx="0">
                  <c:v>8.1494565217378643</c:v>
                </c:pt>
                <c:pt idx="1">
                  <c:v>6.0204273504312509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EE3-AE2A-8BB9B777A5E1}"/>
            </c:ext>
          </c:extLst>
        </c:ser>
        <c:ser>
          <c:idx val="2"/>
          <c:order val="2"/>
          <c:tx>
            <c:strRef>
              <c:f>Pivot!$D$177:$D$178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Pivot!$A$179:$A$181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Pivot!$D$179:$D$181</c:f>
              <c:numCache>
                <c:formatCode>0.00</c:formatCode>
                <c:ptCount val="2"/>
                <c:pt idx="0">
                  <c:v>6.9505698005698671</c:v>
                </c:pt>
                <c:pt idx="1">
                  <c:v>5.2583040935688921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7-4EE3-AE2A-8BB9B777A5E1}"/>
            </c:ext>
          </c:extLst>
        </c:ser>
        <c:ser>
          <c:idx val="3"/>
          <c:order val="3"/>
          <c:tx>
            <c:strRef>
              <c:f>Pivot!$E$177:$E$178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Pivot!$A$179:$A$181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Pivot!$E$179:$E$181</c:f>
              <c:numCache>
                <c:formatCode>0.00</c:formatCode>
                <c:ptCount val="2"/>
                <c:pt idx="0">
                  <c:v>5.3388888888875954</c:v>
                </c:pt>
                <c:pt idx="1">
                  <c:v>3.0885593220339969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7-4EE3-AE2A-8BB9B777A5E1}"/>
            </c:ext>
          </c:extLst>
        </c:ser>
        <c:ser>
          <c:idx val="4"/>
          <c:order val="4"/>
          <c:tx>
            <c:strRef>
              <c:f>Pivot!$F$177:$F$178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Pivot!$A$179:$A$181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Pivot!$F$179:$F$181</c:f>
              <c:numCache>
                <c:formatCode>0.00</c:formatCode>
                <c:ptCount val="2"/>
                <c:pt idx="1">
                  <c:v>2.2346153846010566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A7-4EE3-AE2A-8BB9B777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076048"/>
        <c:axId val="1320083728"/>
      </c:barChart>
      <c:catAx>
        <c:axId val="132007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3728"/>
        <c:crosses val="autoZero"/>
        <c:auto val="1"/>
        <c:lblAlgn val="ctr"/>
        <c:lblOffset val="100"/>
        <c:noMultiLvlLbl val="0"/>
      </c:catAx>
      <c:valAx>
        <c:axId val="1320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Support Analyst- Rahil Testing Excel file.xlsx]Pivot!PivotTable10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treated by Nurse practitioner vs NNP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Pivot!$B$95:$B$96</c:f>
              <c:strCache>
                <c:ptCount val="1"/>
                <c:pt idx="0">
                  <c:v>Non-Nurse Practitioner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Pivot!$B$97:$B$102</c:f>
              <c:numCache>
                <c:formatCode>General</c:formatCode>
                <c:ptCount val="5"/>
                <c:pt idx="0">
                  <c:v>6</c:v>
                </c:pt>
                <c:pt idx="1">
                  <c:v>283</c:v>
                </c:pt>
                <c:pt idx="2">
                  <c:v>660</c:v>
                </c:pt>
                <c:pt idx="3">
                  <c:v>215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8D3-BFE8-D3AA75F5EB2C}"/>
            </c:ext>
          </c:extLst>
        </c:ser>
        <c:ser>
          <c:idx val="1"/>
          <c:order val="1"/>
          <c:tx>
            <c:strRef>
              <c:f>Pivot!$C$95:$C$96</c:f>
              <c:strCache>
                <c:ptCount val="1"/>
                <c:pt idx="0">
                  <c:v>Nurse Practitioner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Pivot!$A$97:$A$102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Pivot!$C$97:$C$102</c:f>
              <c:numCache>
                <c:formatCode>General</c:formatCode>
                <c:ptCount val="5"/>
                <c:pt idx="1">
                  <c:v>4</c:v>
                </c:pt>
                <c:pt idx="2">
                  <c:v>27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8D3-BFE8-D3AA75F5E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4155920"/>
        <c:axId val="254158800"/>
      </c:barChart>
      <c:catAx>
        <c:axId val="2541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Triage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8800"/>
        <c:crosses val="autoZero"/>
        <c:auto val="1"/>
        <c:lblAlgn val="ctr"/>
        <c:lblOffset val="100"/>
        <c:noMultiLvlLbl val="0"/>
      </c:catAx>
      <c:valAx>
        <c:axId val="254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217715</xdr:colOff>
      <xdr:row>92</xdr:row>
      <xdr:rowOff>160406</xdr:rowOff>
    </xdr:from>
    <xdr:to>
      <xdr:col>11</xdr:col>
      <xdr:colOff>740229</xdr:colOff>
      <xdr:row>112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B8287-272B-F73C-F515-AA90A503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16861</xdr:colOff>
      <xdr:row>116</xdr:row>
      <xdr:rowOff>75389</xdr:rowOff>
    </xdr:from>
    <xdr:to>
      <xdr:col>11</xdr:col>
      <xdr:colOff>97972</xdr:colOff>
      <xdr:row>135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18C2C-AC3B-B77A-4E28-EF0778497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174171</xdr:colOff>
      <xdr:row>3</xdr:row>
      <xdr:rowOff>1</xdr:rowOff>
    </xdr:from>
    <xdr:to>
      <xdr:col>18</xdr:col>
      <xdr:colOff>337457</xdr:colOff>
      <xdr:row>28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312176-C8F6-6609-21E3-09777794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10885</xdr:colOff>
      <xdr:row>31</xdr:row>
      <xdr:rowOff>10886</xdr:rowOff>
    </xdr:from>
    <xdr:to>
      <xdr:col>9</xdr:col>
      <xdr:colOff>511627</xdr:colOff>
      <xdr:row>57</xdr:row>
      <xdr:rowOff>21772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76892D-6BBD-1F42-3194-330912A9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10886</xdr:colOff>
      <xdr:row>30</xdr:row>
      <xdr:rowOff>163285</xdr:rowOff>
    </xdr:from>
    <xdr:to>
      <xdr:col>19</xdr:col>
      <xdr:colOff>522514</xdr:colOff>
      <xdr:row>49</xdr:row>
      <xdr:rowOff>32656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69B403-07A5-682B-B693-1329F1BA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10885</xdr:rowOff>
    </xdr:from>
    <xdr:to>
      <xdr:col>16</xdr:col>
      <xdr:colOff>112043</xdr:colOff>
      <xdr:row>82</xdr:row>
      <xdr:rowOff>131605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9F6DAA-3752-42FE-997B-BFC468B6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444499</xdr:colOff>
      <xdr:row>159</xdr:row>
      <xdr:rowOff>4233</xdr:rowOff>
    </xdr:from>
    <xdr:to>
      <xdr:col>11</xdr:col>
      <xdr:colOff>84666</xdr:colOff>
      <xdr:row>174</xdr:row>
      <xdr:rowOff>48683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F91970-94C5-31F2-C973-16298DC7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642257</xdr:colOff>
      <xdr:row>181</xdr:row>
      <xdr:rowOff>68942</xdr:rowOff>
    </xdr:from>
    <xdr:to>
      <xdr:col>7</xdr:col>
      <xdr:colOff>10885</xdr:colOff>
      <xdr:row>196</xdr:row>
      <xdr:rowOff>90714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0487DA-7F35-E14E-CD4C-413CCF39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111512</xdr:colOff>
      <xdr:row>0</xdr:row>
      <xdr:rowOff>0</xdr:rowOff>
    </xdr:from>
    <xdr:to>
      <xdr:col>19</xdr:col>
      <xdr:colOff>92927</xdr:colOff>
      <xdr:row>15</xdr:row>
      <xdr:rowOff>92927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B772E-5D99-441C-914A-1584D4D6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9293</xdr:colOff>
      <xdr:row>25</xdr:row>
      <xdr:rowOff>102220</xdr:rowOff>
    </xdr:from>
    <xdr:to>
      <xdr:col>11</xdr:col>
      <xdr:colOff>102219</xdr:colOff>
      <xdr:row>46</xdr:row>
      <xdr:rowOff>21156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D0A233-40E8-4922-98FB-428648FE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92927</xdr:colOff>
      <xdr:row>15</xdr:row>
      <xdr:rowOff>111510</xdr:rowOff>
    </xdr:from>
    <xdr:to>
      <xdr:col>19</xdr:col>
      <xdr:colOff>92927</xdr:colOff>
      <xdr:row>36</xdr:row>
      <xdr:rowOff>65047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7EACD-1415-45F7-B951-437E60C65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100626</xdr:colOff>
      <xdr:row>25</xdr:row>
      <xdr:rowOff>96909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8311BE-E8DD-43FC-BD11-9B14445D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98634</xdr:colOff>
      <xdr:row>0</xdr:row>
      <xdr:rowOff>9292</xdr:rowOff>
    </xdr:from>
    <xdr:to>
      <xdr:col>28</xdr:col>
      <xdr:colOff>174037</xdr:colOff>
      <xdr:row>19</xdr:row>
      <xdr:rowOff>192980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68647D-72A8-480B-85C0-044254B3E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111511</xdr:colOff>
      <xdr:row>20</xdr:row>
      <xdr:rowOff>6051</xdr:rowOff>
    </xdr:from>
    <xdr:to>
      <xdr:col>27</xdr:col>
      <xdr:colOff>358828</xdr:colOff>
      <xdr:row>39</xdr:row>
      <xdr:rowOff>78815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A53A0E-13D8-42C4-9B82-45CE0655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2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2 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l Pancholi" refreshedDate="45424.131605324073" createdVersion="8" refreshedVersion="8" minRefreshableVersion="3" recordCount="1267" xr:uid="{C4B77028-5342-412A-B45F-565478D016B9}">
  <cacheSource type="worksheet">
    <worksheetSource name="ED_DATA"/>
  </cacheSource>
  <cacheFields count="27">
    <cacheField name="Institution Number:" numFmtId="0">
      <sharedItems containsSemiMixedTypes="0" containsString="0" containsNumber="1" containsInteger="1" minValue="4414" maxValue="4414" count="1">
        <n v="4414"/>
      </sharedItems>
    </cacheField>
    <cacheField name="Most Responsible Provider Service" numFmtId="0">
      <sharedItems/>
    </cacheField>
    <cacheField name="NP_vs_NNP" numFmtId="0">
      <sharedItems/>
    </cacheField>
    <cacheField name="Admit by Ambulance:" numFmtId="0">
      <sharedItems/>
    </cacheField>
    <cacheField name="REG DATE" numFmtId="14">
      <sharedItems containsSemiMixedTypes="0" containsNonDate="0" containsDate="1" containsString="0" minDate="2012-04-11T00:00:00" maxDate="2012-04-18T00:00:00" count="7">
        <d v="2012-04-13T00:00:00"/>
        <d v="2012-04-14T00:00:00"/>
        <d v="2012-04-12T00:00:00"/>
        <d v="2012-04-11T00:00:00"/>
        <d v="2012-04-16T00:00:00"/>
        <d v="2012-04-15T00:00:00"/>
        <d v="2012-04-17T00:00:00"/>
      </sharedItems>
    </cacheField>
    <cacheField name="REG TIME" numFmtId="164">
      <sharedItems containsSemiMixedTypes="0" containsNonDate="0" containsDate="1" containsString="0" minDate="1899-12-30T00:00:00" maxDate="1899-12-30T23:59:00"/>
    </cacheField>
    <cacheField name="TRIAGE DATE" numFmtId="14">
      <sharedItems containsSemiMixedTypes="0" containsNonDate="0" containsDate="1" containsString="0" minDate="2012-04-10T00:00:00" maxDate="2012-04-18T00:00:00"/>
    </cacheField>
    <cacheField name="TRIAGE TIME" numFmtId="164">
      <sharedItems containsSemiMixedTypes="0" containsNonDate="0" containsDate="1" containsString="0" minDate="1899-12-30T00:01:00" maxDate="1899-12-30T23:59:00"/>
    </cacheField>
    <cacheField name="Triage Level:" numFmtId="1">
      <sharedItems/>
    </cacheField>
    <cacheField name="YEAR OF BIRTH" numFmtId="0">
      <sharedItems containsSemiMixedTypes="0" containsString="0" containsNumber="1" containsInteger="1" minValue="1914" maxValue="2011"/>
    </cacheField>
    <cacheField name="DISP DATE" numFmtId="14">
      <sharedItems containsSemiMixedTypes="0" containsNonDate="0" containsDate="1" containsString="0" minDate="2012-04-11T00:00:00" maxDate="2012-04-19T00:00:00"/>
    </cacheField>
    <cacheField name="DISP TIME" numFmtId="164">
      <sharedItems containsSemiMixedTypes="0" containsNonDate="0" containsDate="1" containsString="0" minDate="1899-12-30T00:01:00" maxDate="1899-12-30T23:58:00"/>
    </cacheField>
    <cacheField name="DATE PT LEFT ED" numFmtId="14">
      <sharedItems containsSemiMixedTypes="0" containsNonDate="0" containsDate="1" containsString="0" minDate="2012-04-11T00:00:00" maxDate="2012-04-20T00:00:00"/>
    </cacheField>
    <cacheField name="TIME PT LEFT ED" numFmtId="164">
      <sharedItems containsSemiMixedTypes="0" containsNonDate="0" containsDate="1" containsString="0" minDate="1899-12-30T00:01:00" maxDate="1899-12-30T23:58:00"/>
    </cacheField>
    <cacheField name="Patient Age:" numFmtId="0">
      <sharedItems containsSemiMixedTypes="0" containsString="0" containsNumber="1" containsInteger="1" minValue="1" maxValue="99"/>
    </cacheField>
    <cacheField name="REG Hour" numFmtId="0">
      <sharedItems containsSemiMixedTypes="0" containsString="0" containsNumber="1" containsInteger="1" minValue="0" maxValue="23" count="24">
        <n v="15"/>
        <n v="19"/>
        <n v="20"/>
        <n v="9"/>
        <n v="22"/>
        <n v="23"/>
        <n v="0"/>
        <n v="3"/>
        <n v="4"/>
        <n v="6"/>
        <n v="11"/>
        <n v="12"/>
        <n v="13"/>
        <n v="16"/>
        <n v="17"/>
        <n v="18"/>
        <n v="21"/>
        <n v="14"/>
        <n v="1"/>
        <n v="2"/>
        <n v="7"/>
        <n v="10"/>
        <n v="8"/>
        <n v="5"/>
      </sharedItems>
    </cacheField>
    <cacheField name="TRIAGE Hour" numFmtId="0">
      <sharedItems containsSemiMixedTypes="0" containsString="0" containsNumber="1" containsInteger="1" minValue="0" maxValue="23"/>
    </cacheField>
    <cacheField name="DISP Hour" numFmtId="0">
      <sharedItems containsSemiMixedTypes="0" containsString="0" containsNumber="1" containsInteger="1" minValue="0" maxValue="23"/>
    </cacheField>
    <cacheField name="PT LEFT ED Hour" numFmtId="0">
      <sharedItems containsSemiMixedTypes="0" containsString="0" containsNumber="1" containsInteger="1" minValue="0" maxValue="23"/>
    </cacheField>
    <cacheField name="REG DATE TIME" numFmtId="22">
      <sharedItems containsSemiMixedTypes="0" containsNonDate="0" containsDate="1" containsString="0" minDate="2012-04-11T00:01:00" maxDate="2012-04-17T23:11:00"/>
    </cacheField>
    <cacheField name="TRIAGE DATE TIME" numFmtId="22">
      <sharedItems containsSemiMixedTypes="0" containsNonDate="0" containsDate="1" containsString="0" minDate="2012-04-10T23:54:00" maxDate="2012-04-17T23:04:00"/>
    </cacheField>
    <cacheField name="DISP DATE TIME" numFmtId="22">
      <sharedItems containsSemiMixedTypes="0" containsNonDate="0" containsDate="1" containsString="0" minDate="2012-04-11T02:10:00" maxDate="2012-04-18T14:00:00"/>
    </cacheField>
    <cacheField name="PT LEFT ED DATE TIME" numFmtId="22">
      <sharedItems containsSemiMixedTypes="0" containsNonDate="0" containsDate="1" containsString="0" minDate="2012-04-11T02:10:00" maxDate="2012-04-19T01:01:00"/>
    </cacheField>
    <cacheField name="AVERAGE LENGTH OF STAY" numFmtId="165">
      <sharedItems containsSemiMixedTypes="0" containsString="0" containsNumber="1" minValue="1.6666666720993817E-2" maxValue="43.366666666755918"/>
    </cacheField>
    <cacheField name="DISP TO REG" numFmtId="165">
      <sharedItems containsSemiMixedTypes="0" containsString="0" containsNumber="1" minValue="1.6666666720993817E-2" maxValue="25.900000000081491"/>
    </cacheField>
    <cacheField name="WITHIN 7 HOURS" numFmtId="22">
      <sharedItems containsNonDate="0" containsString="0" containsBlank="1"/>
    </cacheField>
    <cacheField name="WITHIN 4 HOURS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204294907409" backgroundQuery="1" createdVersion="8" refreshedVersion="8" minRefreshableVersion="3" recordCount="0" supportSubquery="1" supportAdvancedDrill="1" xr:uid="{80A40953-68C8-422B-8344-61E671A2E0EA}">
  <cacheSource type="external" connectionId="3"/>
  <cacheFields count="3">
    <cacheField name="[ED_DATA].[NP_vs_NNP].[NP_vs_NNP]" caption="NP_vs_NNP" numFmtId="0" hierarchy="22" level="1">
      <sharedItems count="2">
        <s v="Non-Nurse Practitioner"/>
        <s v="Nurse Practitioner"/>
      </sharedItems>
    </cacheField>
    <cacheField name="[ED_DATA].[Triage Level:].[Triage Level:]" caption="Triage Level:" numFmtId="0" hierarchy="28" level="1">
      <sharedItems count="5">
        <s v="1"/>
        <s v="2"/>
        <s v="3"/>
        <s v="4"/>
        <s v="5"/>
      </sharedItems>
    </cacheField>
    <cacheField name="[Measures].[Average of AVERAGE LENGTH OF STAY]" caption="Average of AVERAGE LENGTH OF STAY" numFmtId="0" hierarchy="91" level="32767"/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0" memberValueDatatype="130" unbalanced="0"/>
    <cacheHierarchy uniqueName="[ED_DATA].[NP_vs_NNP]" caption="NP_vs_NNP" attribute="1" defaultMemberUniqueName="[ED_DATA].[NP_vs_NNP].[All]" allUniqueName="[ED_DATA].[NP_vs_NNP].[All]" dimensionUniqueName="[ED_DATA]" displayFolder="" count="2" memberValueDatatype="130" unbalanced="0">
      <fieldsUsage count="2">
        <fieldUsage x="-1"/>
        <fieldUsage x="0"/>
      </fieldsUsage>
    </cacheHierarchy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2" memberValueDatatype="130" unbalanced="0">
      <fieldsUsage count="2">
        <fieldUsage x="-1"/>
        <fieldUsage x="1"/>
      </fieldsUsage>
    </cacheHierarchy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188454861112" backgroundQuery="1" createdVersion="8" refreshedVersion="8" minRefreshableVersion="3" recordCount="0" supportSubquery="1" supportAdvancedDrill="1" xr:uid="{3E2EC2FF-17B1-48E7-9458-5E77CE5E7D7D}">
  <cacheSource type="external" connectionId="3"/>
  <cacheFields count="3">
    <cacheField name="[Measures].[Count of Institution Number:]" caption="Count of Institution Number:" numFmtId="0" hierarchy="85" level="32767"/>
    <cacheField name="[ED_DATA].[NP_vs_NNP].[NP_vs_NNP]" caption="NP_vs_NNP" numFmtId="0" hierarchy="22" level="1">
      <sharedItems count="2">
        <s v="Non-Nurse Practitioner"/>
        <s v="Nurse Practitioner"/>
      </sharedItems>
    </cacheField>
    <cacheField name="[ED_DATA].[Triage Level:].[Triage Level:]" caption="Triage Level:" numFmtId="0" hierarchy="28" level="1">
      <sharedItems count="5">
        <s v="1"/>
        <s v="2"/>
        <s v="3"/>
        <s v="4"/>
        <s v="5"/>
      </sharedItems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0" memberValueDatatype="130" unbalanced="0"/>
    <cacheHierarchy uniqueName="[ED_DATA].[NP_vs_NNP]" caption="NP_vs_NNP" attribute="1" defaultMemberUniqueName="[ED_DATA].[NP_vs_NNP].[All]" allUniqueName="[ED_DATA].[NP_vs_NNP].[All]" dimensionUniqueName="[ED_DATA]" displayFolder="" count="2" memberValueDatatype="130" unbalanced="0">
      <fieldsUsage count="2">
        <fieldUsage x="-1"/>
        <fieldUsage x="1"/>
      </fieldsUsage>
    </cacheHierarchy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2" memberValueDatatype="130" unbalanced="0">
      <fieldsUsage count="2">
        <fieldUsage x="-1"/>
        <fieldUsage x="2"/>
      </fieldsUsage>
    </cacheHierarchy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188452430557" backgroundQuery="1" createdVersion="8" refreshedVersion="8" minRefreshableVersion="3" recordCount="0" supportSubquery="1" supportAdvancedDrill="1" xr:uid="{F29304D4-AAF1-4BA5-8B30-3C25AFFD5E14}">
  <cacheSource type="external" connectionId="3"/>
  <cacheFields count="3">
    <cacheField name="[ED_DATA].[Triage Level:].[Triage Level:]" caption="Triage Level:" numFmtId="0" hierarchy="28" level="1">
      <sharedItems count="5">
        <s v="1"/>
        <s v="2"/>
        <s v="3"/>
        <s v="4"/>
        <s v="5"/>
      </sharedItems>
    </cacheField>
    <cacheField name="[Measures].[Count of Institution Number:]" caption="Count of Institution Number:" numFmtId="0" hierarchy="85" level="32767"/>
    <cacheField name="[ED_DATA].[TRIAGE Hour].[TRIAGE Hour]" caption="TRIAGE Hour" numFmtId="0" hierarchy="36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ED_DATA].[TRIAGE Hour].&amp;[0]"/>
            <x15:cachedUniqueName index="1" name="[ED_DATA].[TRIAGE Hour].&amp;[1]"/>
            <x15:cachedUniqueName index="2" name="[ED_DATA].[TRIAGE Hour].&amp;[2]"/>
            <x15:cachedUniqueName index="3" name="[ED_DATA].[TRIAGE Hour].&amp;[3]"/>
            <x15:cachedUniqueName index="4" name="[ED_DATA].[TRIAGE Hour].&amp;[4]"/>
            <x15:cachedUniqueName index="5" name="[ED_DATA].[TRIAGE Hour].&amp;[5]"/>
            <x15:cachedUniqueName index="6" name="[ED_DATA].[TRIAGE Hour].&amp;[6]"/>
            <x15:cachedUniqueName index="7" name="[ED_DATA].[TRIAGE Hour].&amp;[7]"/>
            <x15:cachedUniqueName index="8" name="[ED_DATA].[TRIAGE Hour].&amp;[8]"/>
            <x15:cachedUniqueName index="9" name="[ED_DATA].[TRIAGE Hour].&amp;[9]"/>
            <x15:cachedUniqueName index="10" name="[ED_DATA].[TRIAGE Hour].&amp;[10]"/>
            <x15:cachedUniqueName index="11" name="[ED_DATA].[TRIAGE Hour].&amp;[11]"/>
            <x15:cachedUniqueName index="12" name="[ED_DATA].[TRIAGE Hour].&amp;[12]"/>
            <x15:cachedUniqueName index="13" name="[ED_DATA].[TRIAGE Hour].&amp;[13]"/>
            <x15:cachedUniqueName index="14" name="[ED_DATA].[TRIAGE Hour].&amp;[14]"/>
            <x15:cachedUniqueName index="15" name="[ED_DATA].[TRIAGE Hour].&amp;[15]"/>
            <x15:cachedUniqueName index="16" name="[ED_DATA].[TRIAGE Hour].&amp;[16]"/>
            <x15:cachedUniqueName index="17" name="[ED_DATA].[TRIAGE Hour].&amp;[17]"/>
            <x15:cachedUniqueName index="18" name="[ED_DATA].[TRIAGE Hour].&amp;[18]"/>
            <x15:cachedUniqueName index="19" name="[ED_DATA].[TRIAGE Hour].&amp;[19]"/>
            <x15:cachedUniqueName index="20" name="[ED_DATA].[TRIAGE Hour].&amp;[20]"/>
            <x15:cachedUniqueName index="21" name="[ED_DATA].[TRIAGE Hour].&amp;[21]"/>
            <x15:cachedUniqueName index="22" name="[ED_DATA].[TRIAGE Hour].&amp;[22]"/>
            <x15:cachedUniqueName index="23" name="[ED_DATA].[TRIAGE Hour].&amp;[23]"/>
          </x15:cachedUniqueNames>
        </ext>
      </extLst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0" memberValueDatatype="130" unbalanced="0"/>
    <cacheHierarchy uniqueName="[ED_DATA].[NP_vs_NNP]" caption="NP_vs_NNP" attribute="1" defaultMemberUniqueName="[ED_DATA].[NP_vs_NNP].[All]" allUniqueName="[ED_DATA].[NP_vs_NNP].[All]" dimensionUniqueName="[ED_DATA]" displayFolder="" count="0" memberValueDatatype="130" unbalanced="0"/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2" memberValueDatatype="130" unbalanced="0">
      <fieldsUsage count="2">
        <fieldUsage x="-1"/>
        <fieldUsage x="0"/>
      </fieldsUsage>
    </cacheHierarchy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2" memberValueDatatype="20" unbalanced="0">
      <fieldsUsage count="2">
        <fieldUsage x="-1"/>
        <fieldUsage x="2"/>
      </fieldsUsage>
    </cacheHierarchy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221790046293" backgroundQuery="1" createdVersion="8" refreshedVersion="8" minRefreshableVersion="3" recordCount="0" supportSubquery="1" supportAdvancedDrill="1" xr:uid="{D128C408-2FC9-40D3-8D2F-309AC75DD05D}">
  <cacheSource type="external" connectionId="3"/>
  <cacheFields count="3">
    <cacheField name="[Range].[Group of age].[Group of age]" caption="Group of age" numFmtId="0" hierarchy="79" level="1">
      <sharedItems count="3">
        <s v="Adult"/>
        <s v="Pediatric"/>
        <s v="Senior"/>
      </sharedItems>
    </cacheField>
    <cacheField name="[Measures].[Average of LENGTH OF STAY]" caption="Average of LENGTH OF STAY" numFmtId="0" hierarchy="98" level="32767"/>
    <cacheField name="[Range].[Triage Level:].[Triage Level:]" caption="Triage Level:" numFmtId="0" hierarchy="55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Triage Level:].&amp;[1]"/>
            <x15:cachedUniqueName index="1" name="[Range].[Triage Level:].&amp;[2]"/>
            <x15:cachedUniqueName index="2" name="[Range].[Triage Level:].&amp;[3]"/>
            <x15:cachedUniqueName index="3" name="[Range].[Triage Level:].&amp;[4]"/>
            <x15:cachedUniqueName index="4" name="[Range].[Triage Level:].&amp;[5]"/>
          </x15:cachedUniqueNames>
        </ext>
      </extLst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0" memberValueDatatype="130" unbalanced="0"/>
    <cacheHierarchy uniqueName="[ED_DATA].[NP_vs_NNP]" caption="NP_vs_NNP" attribute="1" defaultMemberUniqueName="[ED_DATA].[NP_vs_NNP].[All]" allUniqueName="[ED_DATA].[NP_vs_NNP].[All]" dimensionUniqueName="[ED_DATA]" displayFolder="" count="0" memberValueDatatype="130" unbalanced="0"/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0" memberValueDatatype="130" unbalanced="0"/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2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2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2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2" memberValueDatatype="20" unbalanced="0">
      <fieldsUsage count="2">
        <fieldUsage x="-1"/>
        <fieldUsage x="2"/>
      </fieldsUsage>
    </cacheHierarchy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22422916667" backgroundQuery="1" createdVersion="8" refreshedVersion="8" minRefreshableVersion="3" recordCount="0" supportSubquery="1" supportAdvancedDrill="1" xr:uid="{2B73AE39-9CC6-4942-A4C0-2695D572F8EC}">
  <cacheSource type="external" connectionId="3"/>
  <cacheFields count="3">
    <cacheField name="[ED_DATA].[Admit by Ambulance:].[Admit by Ambulance:]" caption="Admit by Ambulance:" numFmtId="0" hierarchy="23" level="1">
      <sharedItems count="2">
        <s v="G"/>
        <s v="N"/>
      </sharedItems>
    </cacheField>
    <cacheField name="[Measures].[Average of AVERAGE LENGTH OF STAY]" caption="Average of AVERAGE LENGTH OF STAY" numFmtId="0" hierarchy="91" level="32767"/>
    <cacheField name="[ED_DATA].[Triage Level:].[Triage Level:]" caption="Triage Level:" numFmtId="0" hierarchy="28" level="1">
      <sharedItems count="5">
        <s v="1"/>
        <s v="2"/>
        <s v="3"/>
        <s v="4"/>
        <s v="5"/>
      </sharedItems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0" memberValueDatatype="130" unbalanced="0"/>
    <cacheHierarchy uniqueName="[ED_DATA].[NP_vs_NNP]" caption="NP_vs_NNP" attribute="1" defaultMemberUniqueName="[ED_DATA].[NP_vs_NNP].[All]" allUniqueName="[ED_DATA].[NP_vs_NNP].[All]" dimensionUniqueName="[ED_DATA]" displayFolder="" count="0" memberValueDatatype="130" unbalanced="0"/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2" memberValueDatatype="130" unbalanced="0">
      <fieldsUsage count="2">
        <fieldUsage x="-1"/>
        <fieldUsage x="0"/>
      </fieldsUsage>
    </cacheHierarchy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2" memberValueDatatype="130" unbalanced="0">
      <fieldsUsage count="2">
        <fieldUsage x="-1"/>
        <fieldUsage x="2"/>
      </fieldsUsage>
    </cacheHierarchy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245774305557" backgroundQuery="1" createdVersion="8" refreshedVersion="8" minRefreshableVersion="3" recordCount="0" supportSubquery="1" supportAdvancedDrill="1" xr:uid="{5B21CAED-2167-4E2A-987F-A1B1172BA170}">
  <cacheSource type="external" connectionId="3"/>
  <cacheFields count="3">
    <cacheField name="[ED_DATA].[Most Responsible Provider Service].[Most Responsible Provider Service]" caption="Most Responsible Provider Service" numFmtId="0" hierarchy="21" level="1">
      <sharedItems count="10">
        <s v="1"/>
        <s v="1003"/>
        <s v="11001"/>
        <s v="11003 Nurse Practitioner"/>
        <s v="11004"/>
        <s v="3"/>
        <s v="30"/>
        <s v="39"/>
        <s v="50"/>
        <s v="60"/>
      </sharedItems>
    </cacheField>
    <cacheField name="[Measures].[Average of AVERAGE LENGTH OF STAY]" caption="Average of AVERAGE LENGTH OF STAY" numFmtId="0" hierarchy="91" level="32767"/>
    <cacheField name="[ED_DATA].[Triage Level:].[Triage Level:]" caption="Triage Level:" numFmtId="0" hierarchy="28" level="1">
      <sharedItems count="5">
        <s v="1"/>
        <s v="2"/>
        <s v="3"/>
        <s v="4"/>
        <s v="5"/>
      </sharedItems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2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2" memberValueDatatype="130" unbalanced="0">
      <fieldsUsage count="2">
        <fieldUsage x="-1"/>
        <fieldUsage x="0"/>
      </fieldsUsage>
    </cacheHierarchy>
    <cacheHierarchy uniqueName="[ED_DATA].[NP_vs_NNP]" caption="NP_vs_NNP" attribute="1" defaultMemberUniqueName="[ED_DATA].[NP_vs_NNP].[All]" allUniqueName="[ED_DATA].[NP_vs_NNP].[All]" dimensionUniqueName="[ED_DATA]" displayFolder="" count="0" memberValueDatatype="130" unbalanced="0"/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0" memberValueDatatype="7" unbalanced="0"/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2" memberValueDatatype="130" unbalanced="0">
      <fieldsUsage count="2">
        <fieldUsage x="-1"/>
        <fieldUsage x="2"/>
      </fieldsUsage>
    </cacheHierarchy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il Pancholi" refreshedDate="45425.262151041665" backgroundQuery="1" createdVersion="8" refreshedVersion="8" minRefreshableVersion="3" recordCount="0" supportSubquery="1" supportAdvancedDrill="1" xr:uid="{C1393CBD-FD9A-499A-8B51-F5E6E3BC0E04}">
  <cacheSource type="external" connectionId="3"/>
  <cacheFields count="3">
    <cacheField name="[Measures].[Count of Institution Number:]" caption="Count of Institution Number:" numFmtId="0" hierarchy="85" level="32767"/>
    <cacheField name="[ED_DATA].[Most Responsible Provider Service].[Most Responsible Provider Service]" caption="Most Responsible Provider Service" numFmtId="0" hierarchy="21" level="1">
      <sharedItems count="10">
        <s v="1"/>
        <s v="1003"/>
        <s v="11001"/>
        <s v="11003 Nurse Practitioner"/>
        <s v="11004"/>
        <s v="3"/>
        <s v="30"/>
        <s v="39"/>
        <s v="50"/>
        <s v="60"/>
      </sharedItems>
    </cacheField>
    <cacheField name="[ED_DATA].[REG DATE].[REG DATE]" caption="REG DATE" numFmtId="0" hierarchy="24" level="1">
      <sharedItems containsSemiMixedTypes="0" containsNonDate="0" containsDate="1" containsString="0" minDate="2012-04-11T00:00:00" maxDate="2012-04-18T00:00:00" count="7">
        <d v="2012-04-11T00:00:00"/>
        <d v="2012-04-12T00:00:00"/>
        <d v="2012-04-13T00:00:00"/>
        <d v="2012-04-14T00:00:00"/>
        <d v="2012-04-15T00:00:00"/>
        <d v="2012-04-16T00:00:00"/>
        <d v="2012-04-17T00:00:00"/>
      </sharedItems>
    </cacheField>
  </cacheFields>
  <cacheHierarchies count="100">
    <cacheHierarchy uniqueName="[ED DATA].[Institution Number:]" caption="Institution Number:" attribute="1" defaultMemberUniqueName="[ED DATA].[Institution Number:].[All]" allUniqueName="[ED DATA].[Institution Number:].[All]" dimensionUniqueName="[ED DATA]" displayFolder="" count="0" memberValueDatatype="20" unbalanced="0"/>
    <cacheHierarchy uniqueName="[ED DATA].[Most Responsible Provider Service]" caption="Most Responsible Provider Service" attribute="1" defaultMemberUniqueName="[ED DATA].[Most Responsible Provider Service].[All]" allUniqueName="[ED DATA].[Most Responsible Provider Service].[All]" dimensionUniqueName="[ED DATA]" displayFolder="" count="0" memberValueDatatype="130" unbalanced="0"/>
    <cacheHierarchy uniqueName="[ED DATA].[NP_vs_NNP]" caption="NP_vs_NNP" attribute="1" defaultMemberUniqueName="[ED DATA].[NP_vs_NNP].[All]" allUniqueName="[ED DATA].[NP_vs_NNP].[All]" dimensionUniqueName="[ED DATA]" displayFolder="" count="0" memberValueDatatype="130" unbalanced="0"/>
    <cacheHierarchy uniqueName="[ED DATA].[Admit by Ambulance:]" caption="Admit by Ambulance:" attribute="1" defaultMemberUniqueName="[ED DATA].[Admit by Ambulance:].[All]" allUniqueName="[ED DATA].[Admit by Ambulance:].[All]" dimensionUniqueName="[ED DATA]" displayFolder="" count="0" memberValueDatatype="130" unbalanced="0"/>
    <cacheHierarchy uniqueName="[ED DATA].[REG DATE]" caption="REG DATE" attribute="1" time="1" defaultMemberUniqueName="[ED DATA].[REG DATE].[All]" allUniqueName="[ED DATA].[REG DATE].[All]" dimensionUniqueName="[ED DATA]" displayFolder="" count="0" memberValueDatatype="7" unbalanced="0"/>
    <cacheHierarchy uniqueName="[ED DATA].[REG TIME]" caption="REG TIME" attribute="1" time="1" defaultMemberUniqueName="[ED DATA].[REG TIME].[All]" allUniqueName="[ED DATA].[REG TIME].[All]" dimensionUniqueName="[ED DATA]" displayFolder="" count="0" memberValueDatatype="7" unbalanced="0"/>
    <cacheHierarchy uniqueName="[ED DATA].[TRIAGE DATE]" caption="TRIAGE DATE" attribute="1" time="1" defaultMemberUniqueName="[ED DATA].[TRIAGE DATE].[All]" allUniqueName="[ED DATA].[TRIAGE DATE].[All]" dimensionUniqueName="[ED DATA]" displayFolder="" count="0" memberValueDatatype="7" unbalanced="0"/>
    <cacheHierarchy uniqueName="[ED DATA].[TRIAGE TIME]" caption="TRIAGE TIME" attribute="1" time="1" defaultMemberUniqueName="[ED DATA].[TRIAGE TIME].[All]" allUniqueName="[ED DATA].[TRIAGE TIME].[All]" dimensionUniqueName="[ED DATA]" displayFolder="" count="0" memberValueDatatype="7" unbalanced="0"/>
    <cacheHierarchy uniqueName="[ED DATA].[Triage Level:]" caption="Triage Level:" attribute="1" defaultMemberUniqueName="[ED DATA].[Triage Level:].[All]" allUniqueName="[ED DATA].[Triage Level:].[All]" dimensionUniqueName="[ED DATA]" displayFolder="" count="0" memberValueDatatype="20" unbalanced="0"/>
    <cacheHierarchy uniqueName="[ED DATA].[YEAR OF BIRTH]" caption="YEAR OF BIRTH" attribute="1" defaultMemberUniqueName="[ED DATA].[YEAR OF BIRTH].[All]" allUniqueName="[ED DATA].[YEAR OF BIRTH].[All]" dimensionUniqueName="[ED DATA]" displayFolder="" count="0" memberValueDatatype="20" unbalanced="0"/>
    <cacheHierarchy uniqueName="[ED DATA].[DISP DATE]" caption="DISP DATE" attribute="1" time="1" defaultMemberUniqueName="[ED DATA].[DISP DATE].[All]" allUniqueName="[ED DATA].[DISP DATE].[All]" dimensionUniqueName="[ED DATA]" displayFolder="" count="0" memberValueDatatype="7" unbalanced="0"/>
    <cacheHierarchy uniqueName="[ED DATA].[DISP TIME]" caption="DISP TIME" attribute="1" time="1" defaultMemberUniqueName="[ED DATA].[DISP TIME].[All]" allUniqueName="[ED DATA].[DISP TIME].[All]" dimensionUniqueName="[ED DATA]" displayFolder="" count="0" memberValueDatatype="7" unbalanced="0"/>
    <cacheHierarchy uniqueName="[ED DATA].[DATE PT LEFT ED]" caption="DATE PT LEFT ED" attribute="1" time="1" defaultMemberUniqueName="[ED DATA].[DATE PT LEFT ED].[All]" allUniqueName="[ED DATA].[DATE PT LEFT ED].[All]" dimensionUniqueName="[ED DATA]" displayFolder="" count="0" memberValueDatatype="7" unbalanced="0"/>
    <cacheHierarchy uniqueName="[ED DATA].[TIME PT LEFT ED]" caption="TIME PT LEFT ED" attribute="1" time="1" defaultMemberUniqueName="[ED DATA].[TIME PT LEFT ED].[All]" allUniqueName="[ED DATA].[TIME PT LEFT ED].[All]" dimensionUniqueName="[ED DATA]" displayFolder="" count="0" memberValueDatatype="7" unbalanced="0"/>
    <cacheHierarchy uniqueName="[ED DATA].[Patient Age:]" caption="Patient Age:" attribute="1" defaultMemberUniqueName="[ED DATA].[Patient Age:].[All]" allUniqueName="[ED DATA].[Patient Age:].[All]" dimensionUniqueName="[ED DATA]" displayFolder="" count="0" memberValueDatatype="20" unbalanced="0"/>
    <cacheHierarchy uniqueName="[ED DATA].[REG Hour]" caption="REG Hour" attribute="1" defaultMemberUniqueName="[ED DATA].[REG Hour].[All]" allUniqueName="[ED DATA].[REG Hour].[All]" dimensionUniqueName="[ED DATA]" displayFolder="" count="0" memberValueDatatype="20" unbalanced="0"/>
    <cacheHierarchy uniqueName="[ED DATA].[TRIAGE Hour]" caption="TRIAGE Hour" attribute="1" defaultMemberUniqueName="[ED DATA].[TRIAGE Hour].[All]" allUniqueName="[ED DATA].[TRIAGE Hour].[All]" dimensionUniqueName="[ED DATA]" displayFolder="" count="0" memberValueDatatype="20" unbalanced="0"/>
    <cacheHierarchy uniqueName="[ED DATA].[DISP Hour]" caption="DISP Hour" attribute="1" defaultMemberUniqueName="[ED DATA].[DISP Hour].[All]" allUniqueName="[ED DATA].[DISP Hour].[All]" dimensionUniqueName="[ED DATA]" displayFolder="" count="0" memberValueDatatype="20" unbalanced="0"/>
    <cacheHierarchy uniqueName="[ED DATA].[PT LEFT ED Hour]" caption="PT LEFT ED Hour" attribute="1" defaultMemberUniqueName="[ED DATA].[PT LEFT ED Hour].[All]" allUniqueName="[ED DATA].[PT LEFT ED Hour].[All]" dimensionUniqueName="[ED DATA]" displayFolder="" count="0" memberValueDatatype="20" unbalanced="0"/>
    <cacheHierarchy uniqueName="[ED DATA].[Age Group]" caption="Age Group" attribute="1" defaultMemberUniqueName="[ED DATA].[Age Group].[All]" allUniqueName="[ED DATA].[Age Group].[All]" dimensionUniqueName="[ED DATA]" displayFolder="" count="0" memberValueDatatype="130" unbalanced="0"/>
    <cacheHierarchy uniqueName="[ED_DATA].[Institution Number:]" caption="Institution Number:" attribute="1" defaultMemberUniqueName="[ED_DATA].[Institution Number:].[All]" allUniqueName="[ED_DATA].[Institution Number:].[All]" dimensionUniqueName="[ED_DATA]" displayFolder="" count="0" memberValueDatatype="20" unbalanced="0"/>
    <cacheHierarchy uniqueName="[ED_DATA].[Most Responsible Provider Service]" caption="Most Responsible Provider Service" attribute="1" defaultMemberUniqueName="[ED_DATA].[Most Responsible Provider Service].[All]" allUniqueName="[ED_DATA].[Most Responsible Provider Service].[All]" dimensionUniqueName="[ED_DATA]" displayFolder="" count="2" memberValueDatatype="130" unbalanced="0">
      <fieldsUsage count="2">
        <fieldUsage x="-1"/>
        <fieldUsage x="1"/>
      </fieldsUsage>
    </cacheHierarchy>
    <cacheHierarchy uniqueName="[ED_DATA].[NP_vs_NNP]" caption="NP_vs_NNP" attribute="1" defaultMemberUniqueName="[ED_DATA].[NP_vs_NNP].[All]" allUniqueName="[ED_DATA].[NP_vs_NNP].[All]" dimensionUniqueName="[ED_DATA]" displayFolder="" count="0" memberValueDatatype="130" unbalanced="0"/>
    <cacheHierarchy uniqueName="[ED_DATA].[Admit by Ambulance:]" caption="Admit by Ambulance:" attribute="1" defaultMemberUniqueName="[ED_DATA].[Admit by Ambulance:].[All]" allUniqueName="[ED_DATA].[Admit by Ambulance:].[All]" dimensionUniqueName="[ED_DATA]" displayFolder="" count="0" memberValueDatatype="130" unbalanced="0"/>
    <cacheHierarchy uniqueName="[ED_DATA].[REG DATE]" caption="REG DATE" attribute="1" time="1" defaultMemberUniqueName="[ED_DATA].[REG DATE].[All]" allUniqueName="[ED_DATA].[REG DATE].[All]" dimensionUniqueName="[ED_DATA]" displayFolder="" count="2" memberValueDatatype="7" unbalanced="0">
      <fieldsUsage count="2">
        <fieldUsage x="-1"/>
        <fieldUsage x="2"/>
      </fieldsUsage>
    </cacheHierarchy>
    <cacheHierarchy uniqueName="[ED_DATA].[REG TIME]" caption="REG TIME" attribute="1" time="1" defaultMemberUniqueName="[ED_DATA].[REG TIME].[All]" allUniqueName="[ED_DATA].[REG TIME].[All]" dimensionUniqueName="[ED_DATA]" displayFolder="" count="0" memberValueDatatype="7" unbalanced="0"/>
    <cacheHierarchy uniqueName="[ED_DATA].[TRIAGE DATE]" caption="TRIAGE DATE" attribute="1" time="1" defaultMemberUniqueName="[ED_DATA].[TRIAGE DATE].[All]" allUniqueName="[ED_DATA].[TRIAGE DATE].[All]" dimensionUniqueName="[ED_DATA]" displayFolder="" count="0" memberValueDatatype="7" unbalanced="0"/>
    <cacheHierarchy uniqueName="[ED_DATA].[TRIAGE TIME]" caption="TRIAGE TIME" attribute="1" time="1" defaultMemberUniqueName="[ED_DATA].[TRIAGE TIME].[All]" allUniqueName="[ED_DATA].[TRIAGE TIME].[All]" dimensionUniqueName="[ED_DATA]" displayFolder="" count="0" memberValueDatatype="7" unbalanced="0"/>
    <cacheHierarchy uniqueName="[ED_DATA].[Triage Level:]" caption="Triage Level:" attribute="1" defaultMemberUniqueName="[ED_DATA].[Triage Level:].[All]" allUniqueName="[ED_DATA].[Triage Level:].[All]" dimensionUniqueName="[ED_DATA]" displayFolder="" count="0" memberValueDatatype="130" unbalanced="0"/>
    <cacheHierarchy uniqueName="[ED_DATA].[YEAR OF BIRTH]" caption="YEAR OF BIRTH" attribute="1" defaultMemberUniqueName="[ED_DATA].[YEAR OF BIRTH].[All]" allUniqueName="[ED_DATA].[YEAR OF BIRTH].[All]" dimensionUniqueName="[ED_DATA]" displayFolder="" count="0" memberValueDatatype="20" unbalanced="0"/>
    <cacheHierarchy uniqueName="[ED_DATA].[DISP DATE]" caption="DISP DATE" attribute="1" time="1" defaultMemberUniqueName="[ED_DATA].[DISP DATE].[All]" allUniqueName="[ED_DATA].[DISP DATE].[All]" dimensionUniqueName="[ED_DATA]" displayFolder="" count="0" memberValueDatatype="7" unbalanced="0"/>
    <cacheHierarchy uniqueName="[ED_DATA].[DISP TIME]" caption="DISP TIME" attribute="1" time="1" defaultMemberUniqueName="[ED_DATA].[DISP TIME].[All]" allUniqueName="[ED_DATA].[DISP TIME].[All]" dimensionUniqueName="[ED_DATA]" displayFolder="" count="0" memberValueDatatype="7" unbalanced="0"/>
    <cacheHierarchy uniqueName="[ED_DATA].[DATE PT LEFT ED]" caption="DATE PT LEFT ED" attribute="1" time="1" defaultMemberUniqueName="[ED_DATA].[DATE PT LEFT ED].[All]" allUniqueName="[ED_DATA].[DATE PT LEFT ED].[All]" dimensionUniqueName="[ED_DATA]" displayFolder="" count="0" memberValueDatatype="7" unbalanced="0"/>
    <cacheHierarchy uniqueName="[ED_DATA].[TIME PT LEFT ED]" caption="TIME PT LEFT ED" attribute="1" time="1" defaultMemberUniqueName="[ED_DATA].[TIME PT LEFT ED].[All]" allUniqueName="[ED_DATA].[TIME PT LEFT ED].[All]" dimensionUniqueName="[ED_DATA]" displayFolder="" count="0" memberValueDatatype="7" unbalanced="0"/>
    <cacheHierarchy uniqueName="[ED_DATA].[Patient Age:]" caption="Patient Age:" attribute="1" defaultMemberUniqueName="[ED_DATA].[Patient Age:].[All]" allUniqueName="[ED_DATA].[Patient Age:].[All]" dimensionUniqueName="[ED_DATA]" displayFolder="" count="0" memberValueDatatype="20" unbalanced="0"/>
    <cacheHierarchy uniqueName="[ED_DATA].[REG Hour]" caption="REG Hour" attribute="1" defaultMemberUniqueName="[ED_DATA].[REG Hour].[All]" allUniqueName="[ED_DATA].[REG Hour].[All]" dimensionUniqueName="[ED_DATA]" displayFolder="" count="0" memberValueDatatype="20" unbalanced="0"/>
    <cacheHierarchy uniqueName="[ED_DATA].[TRIAGE Hour]" caption="TRIAGE Hour" attribute="1" defaultMemberUniqueName="[ED_DATA].[TRIAGE Hour].[All]" allUniqueName="[ED_DATA].[TRIAGE Hour].[All]" dimensionUniqueName="[ED_DATA]" displayFolder="" count="0" memberValueDatatype="20" unbalanced="0"/>
    <cacheHierarchy uniqueName="[ED_DATA].[DISP Hour]" caption="DISP Hour" attribute="1" defaultMemberUniqueName="[ED_DATA].[DISP Hour].[All]" allUniqueName="[ED_DATA].[DISP Hour].[All]" dimensionUniqueName="[ED_DATA]" displayFolder="" count="0" memberValueDatatype="20" unbalanced="0"/>
    <cacheHierarchy uniqueName="[ED_DATA].[PT LEFT ED Hour]" caption="PT LEFT ED Hour" attribute="1" defaultMemberUniqueName="[ED_DATA].[PT LEFT ED Hour].[All]" allUniqueName="[ED_DATA].[PT LEFT ED Hour].[All]" dimensionUniqueName="[ED_DATA]" displayFolder="" count="0" memberValueDatatype="20" unbalanced="0"/>
    <cacheHierarchy uniqueName="[ED_DATA].[REG DATE TIME]" caption="REG DATE TIME" attribute="1" time="1" defaultMemberUniqueName="[ED_DATA].[REG DATE TIME].[All]" allUniqueName="[ED_DATA].[REG DATE TIME].[All]" dimensionUniqueName="[ED_DATA]" displayFolder="" count="0" memberValueDatatype="7" unbalanced="0"/>
    <cacheHierarchy uniqueName="[ED_DATA].[TRIAGE DATE TIME]" caption="TRIAGE DATE TIME" attribute="1" time="1" defaultMemberUniqueName="[ED_DATA].[TRIAGE DATE TIME].[All]" allUniqueName="[ED_DATA].[TRIAGE DATE TIME].[All]" dimensionUniqueName="[ED_DATA]" displayFolder="" count="0" memberValueDatatype="7" unbalanced="0"/>
    <cacheHierarchy uniqueName="[ED_DATA].[DISP DATE TIME]" caption="DISP DATE TIME" attribute="1" time="1" defaultMemberUniqueName="[ED_DATA].[DISP DATE TIME].[All]" allUniqueName="[ED_DATA].[DISP DATE TIME].[All]" dimensionUniqueName="[ED_DATA]" displayFolder="" count="0" memberValueDatatype="7" unbalanced="0"/>
    <cacheHierarchy uniqueName="[ED_DATA].[PT LEFT ED DATE TIME]" caption="PT LEFT ED DATE TIME" attribute="1" time="1" defaultMemberUniqueName="[ED_DATA].[PT LEFT ED DATE TIME].[All]" allUniqueName="[ED_DATA].[PT LEFT ED DATE TIME].[All]" dimensionUniqueName="[ED_DATA]" displayFolder="" count="0" memberValueDatatype="7" unbalanced="0"/>
    <cacheHierarchy uniqueName="[ED_DATA].[AVERAGE LENGTH OF STAY]" caption="AVERAGE LENGTH OF STAY" attribute="1" defaultMemberUniqueName="[ED_DATA].[AVERAGE LENGTH OF STAY].[All]" allUniqueName="[ED_DATA].[AVERAGE LENGTH OF STAY].[All]" dimensionUniqueName="[ED_DATA]" displayFolder="" count="0" memberValueDatatype="5" unbalanced="0"/>
    <cacheHierarchy uniqueName="[ED_DATA].[DISP TO REG]" caption="DISP TO REG" attribute="1" defaultMemberUniqueName="[ED_DATA].[DISP TO REG].[All]" allUniqueName="[ED_DATA].[DISP TO REG].[All]" dimensionUniqueName="[ED_DATA]" displayFolder="" count="0" memberValueDatatype="5" unbalanced="0"/>
    <cacheHierarchy uniqueName="[ED_DATA].[WITHIN 7 HOURS]" caption="WITHIN 7 HOURS" attribute="1" defaultMemberUniqueName="[ED_DATA].[WITHIN 7 HOURS].[All]" allUniqueName="[ED_DATA].[WITHIN 7 HOURS].[All]" dimensionUniqueName="[ED_DATA]" displayFolder="" count="0" memberValueDatatype="130" unbalanced="0"/>
    <cacheHierarchy uniqueName="[ED_DATA].[WITHIN 4 HOURS]" caption="WITHIN 4 HOURS" attribute="1" defaultMemberUniqueName="[ED_DATA].[WITHIN 4 HOURS].[All]" allUniqueName="[ED_DATA].[WITHIN 4 HOURS].[All]" dimensionUniqueName="[ED_DATA]" displayFolder="" count="0" memberValueDatatype="130" unbalanced="0"/>
    <cacheHierarchy uniqueName="[Range].[Institution Number:]" caption="Institution Number:" attribute="1" defaultMemberUniqueName="[Range].[Institution Number:].[All]" allUniqueName="[Range].[Institution Number:].[All]" dimensionUniqueName="[Range]" displayFolder="" count="0" memberValueDatatype="20" unbalanced="0"/>
    <cacheHierarchy uniqueName="[Range].[Most Responsible Provider Service]" caption="Most Responsible Provider Service" attribute="1" defaultMemberUniqueName="[Range].[Most Responsible Provider Service].[All]" allUniqueName="[Range].[Most Responsible Provider Service].[All]" dimensionUniqueName="[Range]" displayFolder="" count="0" memberValueDatatype="130" unbalanced="0"/>
    <cacheHierarchy uniqueName="[Range].[NP_vs_NNP]" caption="NP_vs_NNP" attribute="1" defaultMemberUniqueName="[Range].[NP_vs_NNP].[All]" allUniqueName="[Range].[NP_vs_NNP].[All]" dimensionUniqueName="[Range]" displayFolder="" count="0" memberValueDatatype="130" unbalanced="0"/>
    <cacheHierarchy uniqueName="[Range].[Admit by Ambulance:]" caption="Admit by Ambulance:" attribute="1" defaultMemberUniqueName="[Range].[Admit by Ambulance:].[All]" allUniqueName="[Range].[Admit by Ambulance:].[All]" dimensionUniqueName="[Range]" displayFolder="" count="0" memberValueDatatype="130" unbalanced="0"/>
    <cacheHierarchy uniqueName="[Range].[REG DATE]" caption="REG DATE" attribute="1" time="1" defaultMemberUniqueName="[Range].[REG DATE].[All]" allUniqueName="[Range].[REG DATE].[All]" dimensionUniqueName="[Range]" displayFolder="" count="0" memberValueDatatype="7" unbalanced="0"/>
    <cacheHierarchy uniqueName="[Range].[REG TIME]" caption="REG TIME" attribute="1" time="1" defaultMemberUniqueName="[Range].[REG TIME].[All]" allUniqueName="[Range].[REG TIME].[All]" dimensionUniqueName="[Range]" displayFolder="" count="0" memberValueDatatype="7" unbalanced="0"/>
    <cacheHierarchy uniqueName="[Range].[TRIAGE DATE]" caption="TRIAGE DATE" attribute="1" time="1" defaultMemberUniqueName="[Range].[TRIAGE DATE].[All]" allUniqueName="[Range].[TRIAGE DATE].[All]" dimensionUniqueName="[Range]" displayFolder="" count="0" memberValueDatatype="7" unbalanced="0"/>
    <cacheHierarchy uniqueName="[Range].[TRIAGE TIME]" caption="TRIAGE TIME" attribute="1" time="1" defaultMemberUniqueName="[Range].[TRIAGE TIME].[All]" allUniqueName="[Range].[TRIAGE TIME].[All]" dimensionUniqueName="[Range]" displayFolder="" count="0" memberValueDatatype="7" unbalanced="0"/>
    <cacheHierarchy uniqueName="[Range].[Triage Level:]" caption="Triage Level:" attribute="1" defaultMemberUniqueName="[Range].[Triage Level:].[All]" allUniqueName="[Range].[Triage Level:].[All]" dimensionUniqueName="[Range]" displayFolder="" count="0" memberValueDatatype="20" unbalanced="0"/>
    <cacheHierarchy uniqueName="[Range].[YEAR OF BIRTH]" caption="YEAR OF BIRTH" attribute="1" defaultMemberUniqueName="[Range].[YEAR OF BIRTH].[All]" allUniqueName="[Range].[YEAR OF BIRTH].[All]" dimensionUniqueName="[Range]" displayFolder="" count="0" memberValueDatatype="20" unbalanced="0"/>
    <cacheHierarchy uniqueName="[Range].[DISP DATE]" caption="DISP DATE" attribute="1" time="1" defaultMemberUniqueName="[Range].[DISP DATE].[All]" allUniqueName="[Range].[DISP DATE].[All]" dimensionUniqueName="[Range]" displayFolder="" count="0" memberValueDatatype="7" unbalanced="0"/>
    <cacheHierarchy uniqueName="[Range].[DISP TIME]" caption="DISP TIME" attribute="1" time="1" defaultMemberUniqueName="[Range].[DISP TIME].[All]" allUniqueName="[Range].[DISP TIME].[All]" dimensionUniqueName="[Range]" displayFolder="" count="0" memberValueDatatype="7" unbalanced="0"/>
    <cacheHierarchy uniqueName="[Range].[DATE PT LEFT ED]" caption="DATE PT LEFT ED" attribute="1" time="1" defaultMemberUniqueName="[Range].[DATE PT LEFT ED].[All]" allUniqueName="[Range].[DATE PT LEFT ED].[All]" dimensionUniqueName="[Range]" displayFolder="" count="0" memberValueDatatype="7" unbalanced="0"/>
    <cacheHierarchy uniqueName="[Range].[TIME PT LEFT ED]" caption="TIME PT LEFT ED" attribute="1" time="1" defaultMemberUniqueName="[Range].[TIME PT LEFT ED].[All]" allUniqueName="[Range].[TIME PT LEFT ED].[All]" dimensionUniqueName="[Range]" displayFolder="" count="0" memberValueDatatype="7" unbalanced="0"/>
    <cacheHierarchy uniqueName="[Range].[Patient Age:]" caption="Patient Age:" attribute="1" defaultMemberUniqueName="[Range].[Patient Age:].[All]" allUniqueName="[Range].[Patient Age:].[All]" dimensionUniqueName="[Range]" displayFolder="" count="0" memberValueDatatype="20" unbalanced="0"/>
    <cacheHierarchy uniqueName="[Range].[REG Hour]" caption="REG Hour" attribute="1" defaultMemberUniqueName="[Range].[REG Hour].[All]" allUniqueName="[Range].[REG Hour].[All]" dimensionUniqueName="[Range]" displayFolder="" count="0" memberValueDatatype="20" unbalanced="0"/>
    <cacheHierarchy uniqueName="[Range].[TRIAGE Hour]" caption="TRIAGE Hour" attribute="1" defaultMemberUniqueName="[Range].[TRIAGE Hour].[All]" allUniqueName="[Range].[TRIAGE Hour].[All]" dimensionUniqueName="[Range]" displayFolder="" count="0" memberValueDatatype="20" unbalanced="0"/>
    <cacheHierarchy uniqueName="[Range].[DISP Hour]" caption="DISP Hour" attribute="1" defaultMemberUniqueName="[Range].[DISP Hour].[All]" allUniqueName="[Range].[DISP Hour].[All]" dimensionUniqueName="[Range]" displayFolder="" count="0" memberValueDatatype="20" unbalanced="0"/>
    <cacheHierarchy uniqueName="[Range].[PT LEFT ED Hour]" caption="PT LEFT ED Hour" attribute="1" defaultMemberUniqueName="[Range].[PT LEFT ED Hour].[All]" allUniqueName="[Range].[PT LEFT ED Hour].[All]" dimensionUniqueName="[Range]" displayFolder="" count="0" memberValueDatatype="20" unbalanced="0"/>
    <cacheHierarchy uniqueName="[Range].[REG DATE TIME]" caption="REG DATE TIME" attribute="1" time="1" defaultMemberUniqueName="[Range].[REG DATE TIME].[All]" allUniqueName="[Range].[REG DATE TIME].[All]" dimensionUniqueName="[Range]" displayFolder="" count="0" memberValueDatatype="7" unbalanced="0"/>
    <cacheHierarchy uniqueName="[Range].[TRIAGE DATE TIME]" caption="TRIAGE DATE TIME" attribute="1" time="1" defaultMemberUniqueName="[Range].[TRIAGE DATE TIME].[All]" allUniqueName="[Range].[TRIAGE DATE TIME].[All]" dimensionUniqueName="[Range]" displayFolder="" count="0" memberValueDatatype="7" unbalanced="0"/>
    <cacheHierarchy uniqueName="[Range].[DISP DATE TIME]" caption="DISP DATE TIME" attribute="1" time="1" defaultMemberUniqueName="[Range].[DISP DATE TIME].[All]" allUniqueName="[Range].[DISP DATE TIME].[All]" dimensionUniqueName="[Range]" displayFolder="" count="0" memberValueDatatype="7" unbalanced="0"/>
    <cacheHierarchy uniqueName="[Range].[PT LEFT ED DATE TIME]" caption="PT LEFT ED DATE TIME" attribute="1" time="1" defaultMemberUniqueName="[Range].[PT LEFT ED DATE TIME].[All]" allUniqueName="[Range].[PT LEFT ED DATE TIME].[All]" dimensionUniqueName="[Range]" displayFolder="" count="0" memberValueDatatype="7" unbalanced="0"/>
    <cacheHierarchy uniqueName="[Range].[LENGTH OF STAY]" caption="LENGTH OF STAY" attribute="1" defaultMemberUniqueName="[Range].[LENGTH OF STAY].[All]" allUniqueName="[Range].[LENGTH OF STAY].[All]" dimensionUniqueName="[Range]" displayFolder="" count="0" memberValueDatatype="5" unbalanced="0"/>
    <cacheHierarchy uniqueName="[Range].[REG TO DISP]" caption="REG TO DISP" attribute="1" defaultMemberUniqueName="[Range].[REG TO DISP].[All]" allUniqueName="[Range].[REG TO DISP].[All]" dimensionUniqueName="[Range]" displayFolder="" count="0" memberValueDatatype="5" unbalanced="0"/>
    <cacheHierarchy uniqueName="[Range].[WITHIN 7 HOURS]" caption="WITHIN 7 HOURS" attribute="1" defaultMemberUniqueName="[Range].[WITHIN 7 HOURS].[All]" allUniqueName="[Range].[WITHIN 7 HOURS].[All]" dimensionUniqueName="[Range]" displayFolder="" count="0" memberValueDatatype="20" unbalanced="0"/>
    <cacheHierarchy uniqueName="[Range].[WITHIN 4 HOURS]" caption="WITHIN 4 HOURS" attribute="1" defaultMemberUniqueName="[Range].[WITHIN 4 HOURS].[All]" allUniqueName="[Range].[WITHIN 4 HOURS].[All]" dimensionUniqueName="[Range]" displayFolder="" count="0" memberValueDatatype="20" unbalanced="0"/>
    <cacheHierarchy uniqueName="[Range].[NP Vs NNP]" caption="NP Vs NNP" attribute="1" defaultMemberUniqueName="[Range].[NP Vs NNP].[All]" allUniqueName="[Range].[NP Vs NNP].[All]" dimensionUniqueName="[Range]" displayFolder="" count="0" memberValueDatatype="20" unbalanced="0"/>
    <cacheHierarchy uniqueName="[Range].[CTAS 1-3 treated by NP]" caption="CTAS 1-3 treated by NP" attribute="1" defaultMemberUniqueName="[Range].[CTAS 1-3 treated by NP].[All]" allUniqueName="[Range].[CTAS 1-3 treated by NP].[All]" dimensionUniqueName="[Range]" displayFolder="" count="0" memberValueDatatype="20" unbalanced="0"/>
    <cacheHierarchy uniqueName="[Range].[CTAS 4-5 treated by NP]" caption="CTAS 4-5 treated by NP" attribute="1" defaultMemberUniqueName="[Range].[CTAS 4-5 treated by NP].[All]" allUniqueName="[Range].[CTAS 4-5 treated by NP].[All]" dimensionUniqueName="[Range]" displayFolder="" count="0" memberValueDatatype="20" unbalanced="0"/>
    <cacheHierarchy uniqueName="[Range].[CTAS 1-3 withing 7 hours]" caption="CTAS 1-3 withing 7 hours" attribute="1" defaultMemberUniqueName="[Range].[CTAS 1-3 withing 7 hours].[All]" allUniqueName="[Range].[CTAS 1-3 withing 7 hours].[All]" dimensionUniqueName="[Range]" displayFolder="" count="0" memberValueDatatype="20" unbalanced="0"/>
    <cacheHierarchy uniqueName="[Range].[CTAS 4-5 within 4 hours]" caption="CTAS 4-5 within 4 hours" attribute="1" defaultMemberUniqueName="[Range].[CTAS 4-5 within 4 hours].[All]" allUniqueName="[Range].[CTAS 4-5 within 4 hours].[All]" dimensionUniqueName="[Range]" displayFolder="" count="0" memberValueDatatype="20" unbalanced="0"/>
    <cacheHierarchy uniqueName="[Range].[Group of age]" caption="Group of age" attribute="1" defaultMemberUniqueName="[Range].[Group of age].[All]" allUniqueName="[Range].[Group of age].[All]" dimensionUniqueName="[Range]" displayFolder="" count="0" memberValueDatatype="130" unbalanced="0"/>
    <cacheHierarchy uniqueName="[Measures].[__XL_Count ED DATA]" caption="__XL_Count ED DATA" measure="1" displayFolder="" measureGroup="ED DATA" count="0" hidden="1"/>
    <cacheHierarchy uniqueName="[Measures].[__XL_Count ED_DATA]" caption="__XL_Count ED_DATA" measure="1" displayFolder="" measureGroup="ED_DATA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stitution Number:]" caption="Sum of Institution Number:" measure="1" displayFolder="" measureGroup="ED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Institution Number:]" caption="Count of Institution Number:" measure="1" displayFolder="" measureGroup="ED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G Hour]" caption="Sum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RIAGE Hour]" caption="Sum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IAGE Hour]" caption="Count of TRIAGE Hour" measure="1" displayFolder="" measureGroup="ED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REG Hour]" caption="Count of REG Hour" measure="1" displayFolder="" measureGroup="ED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LENGTH OF STAY]" caption="Sum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Average of AVERAGE LENGTH OF STAY]" caption="Average of AVERAGE LENGTH OF STAY" measure="1" displayFolder="" measureGroup="ED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WITHIN 7 HOURS]" caption="Count of WITHIN 7 HOURS" measure="1" displayFolder="" measureGroup="ED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iage Level:]" caption="Sum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riage Level:]" caption="Count of Triage Level:" measure="1" displayFolder="" measureGroup="ED 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stitution Number: 2]" caption="Sum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stitution Number: 2]" caption="Count of Institution Number: 2" measure="1" displayFolder="" measureGroup="ED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ENGTH OF STAY]" caption="Sum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Average of LENGTH OF STAY]" caption="Average of LENGTH OF STAY" measure="1" displayFolder="" measureGroup="Range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Triage Level: 2]" caption="Sum of Triage Level: 2" measure="1" displayFolder="" measureGroup="Range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4">
    <dimension name="ED DATA" uniqueName="[ED DATA]" caption="ED DATA"/>
    <dimension name="ED_DATA" uniqueName="[ED_DATA]" caption="ED_DATA"/>
    <dimension measure="1" name="Measures" uniqueName="[Measures]" caption="Measures"/>
    <dimension name="Range" uniqueName="[Range]" caption="Range"/>
  </dimensions>
  <measureGroups count="3">
    <measureGroup name="ED DATA" caption="ED DATA"/>
    <measureGroup name="ED_DATA" caption="ED_DATA"/>
    <measureGroup name="Range" caption="Range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7">
  <r>
    <x v="0"/>
    <s v="1"/>
    <s v="Non-Nurse Practitioner"/>
    <s v="N"/>
    <x v="0"/>
    <d v="1899-12-30T15:08:00"/>
    <d v="2012-04-13T00:00:00"/>
    <d v="1899-12-30T15:02:00"/>
    <s v="3"/>
    <n v="1943"/>
    <d v="2012-04-14T00:00:00"/>
    <d v="1899-12-30T03:50:00"/>
    <d v="2012-04-14T00:00:00"/>
    <d v="1899-12-30T03:50:00"/>
    <n v="69"/>
    <x v="0"/>
    <n v="15"/>
    <n v="3"/>
    <n v="3"/>
    <d v="2012-04-13T15:08:00"/>
    <d v="2012-04-13T15:02:00"/>
    <d v="2012-04-14T03:50:00"/>
    <d v="2012-04-14T03:50:00"/>
    <n v="12.699999999837019"/>
    <n v="12.699999999837019"/>
    <m/>
    <m/>
  </r>
  <r>
    <x v="0"/>
    <s v="1"/>
    <s v="Non-Nurse Practitioner"/>
    <s v="N"/>
    <x v="0"/>
    <d v="1899-12-30T19:45:00"/>
    <d v="2012-04-13T00:00:00"/>
    <d v="1899-12-30T19:38:00"/>
    <s v="3"/>
    <n v="1981"/>
    <d v="2012-04-14T00:00:00"/>
    <d v="1899-12-30T02:22:00"/>
    <d v="2012-04-14T00:00:00"/>
    <d v="1899-12-30T02:22:00"/>
    <n v="31"/>
    <x v="1"/>
    <n v="19"/>
    <n v="2"/>
    <n v="2"/>
    <d v="2012-04-13T19:45:00"/>
    <d v="2012-04-13T19:38:00"/>
    <d v="2012-04-14T02:22:00"/>
    <d v="2012-04-14T02:22:00"/>
    <n v="6.6166666667559184"/>
    <n v="6.6166666667559184"/>
    <m/>
    <m/>
  </r>
  <r>
    <x v="0"/>
    <s v="1"/>
    <s v="Non-Nurse Practitioner"/>
    <s v="N"/>
    <x v="0"/>
    <d v="1899-12-30T20:52:00"/>
    <d v="2012-04-13T00:00:00"/>
    <d v="1899-12-30T20:38:00"/>
    <s v="3"/>
    <n v="1985"/>
    <d v="2012-04-14T00:00:00"/>
    <d v="1899-12-30T00:58:00"/>
    <d v="2012-04-14T00:00:00"/>
    <d v="1899-12-30T00:58:00"/>
    <n v="30"/>
    <x v="2"/>
    <n v="20"/>
    <n v="0"/>
    <n v="0"/>
    <d v="2012-04-13T20:52:00"/>
    <d v="2012-04-13T20:38:00"/>
    <d v="2012-04-14T00:58:00"/>
    <d v="2012-04-14T00:58:00"/>
    <n v="4.1000000000931323"/>
    <n v="4.1000000000931323"/>
    <m/>
    <m/>
  </r>
  <r>
    <x v="0"/>
    <s v="1"/>
    <s v="Non-Nurse Practitioner"/>
    <s v="N"/>
    <x v="1"/>
    <d v="1899-12-30T09:14:00"/>
    <d v="2012-04-14T00:00:00"/>
    <d v="1899-12-30T09:07:00"/>
    <s v="3"/>
    <n v="1970"/>
    <d v="2012-04-14T00:00:00"/>
    <d v="1899-12-30T09:55:00"/>
    <d v="2012-04-14T00:00:00"/>
    <d v="1899-12-30T09:56:00"/>
    <n v="46"/>
    <x v="3"/>
    <n v="9"/>
    <n v="9"/>
    <n v="9"/>
    <d v="2012-04-14T09:14:00"/>
    <d v="2012-04-14T09:07:00"/>
    <d v="2012-04-14T09:55:00"/>
    <d v="2012-04-14T09:56:00"/>
    <n v="0.70000000001164153"/>
    <n v="0.68333333329064772"/>
    <m/>
    <m/>
  </r>
  <r>
    <x v="0"/>
    <s v="1"/>
    <s v="Non-Nurse Practitioner"/>
    <s v="N"/>
    <x v="0"/>
    <d v="1899-12-30T19:53:00"/>
    <d v="2012-04-13T00:00:00"/>
    <d v="1899-12-30T19:43:00"/>
    <s v="3"/>
    <n v="1932"/>
    <d v="2012-04-14T00:00:00"/>
    <d v="1899-12-30T02:30:00"/>
    <d v="2012-04-14T00:00:00"/>
    <d v="1899-12-30T02:35:00"/>
    <n v="80"/>
    <x v="1"/>
    <n v="19"/>
    <n v="2"/>
    <n v="2"/>
    <d v="2012-04-13T19:53:00"/>
    <d v="2012-04-13T19:43:00"/>
    <d v="2012-04-14T02:30:00"/>
    <d v="2012-04-14T02:35:00"/>
    <n v="6.7000000000116415"/>
    <n v="6.6166666665812954"/>
    <m/>
    <m/>
  </r>
  <r>
    <x v="0"/>
    <s v="1"/>
    <s v="Non-Nurse Practitioner"/>
    <s v="N"/>
    <x v="0"/>
    <d v="1899-12-30T22:28:00"/>
    <d v="2012-04-13T00:00:00"/>
    <d v="1899-12-30T22:20:00"/>
    <s v="3"/>
    <n v="1986"/>
    <d v="2012-04-14T00:00:00"/>
    <d v="1899-12-30T03:10:00"/>
    <d v="2012-04-14T00:00:00"/>
    <d v="1899-12-30T03:10:00"/>
    <n v="27"/>
    <x v="4"/>
    <n v="22"/>
    <n v="3"/>
    <n v="3"/>
    <d v="2012-04-13T22:28:00"/>
    <d v="2012-04-13T22:20:00"/>
    <d v="2012-04-14T03:10:00"/>
    <d v="2012-04-14T03:10:00"/>
    <n v="4.6999999999534339"/>
    <n v="4.6999999999534339"/>
    <m/>
    <m/>
  </r>
  <r>
    <x v="0"/>
    <s v="1"/>
    <s v="Non-Nurse Practitioner"/>
    <s v="N"/>
    <x v="0"/>
    <d v="1899-12-30T22:45:00"/>
    <d v="2012-04-13T00:00:00"/>
    <d v="1899-12-30T22:34:00"/>
    <s v="3"/>
    <n v="1988"/>
    <d v="2012-04-14T00:00:00"/>
    <d v="1899-12-30T03:15:00"/>
    <d v="2012-04-14T00:00:00"/>
    <d v="1899-12-30T03:20:00"/>
    <n v="27"/>
    <x v="4"/>
    <n v="22"/>
    <n v="3"/>
    <n v="3"/>
    <d v="2012-04-13T22:45:00"/>
    <d v="2012-04-13T22:34:00"/>
    <d v="2012-04-14T03:15:00"/>
    <d v="2012-04-14T03:20:00"/>
    <n v="4.5833333334303461"/>
    <n v="4.5"/>
    <m/>
    <m/>
  </r>
  <r>
    <x v="0"/>
    <s v="1"/>
    <s v="Non-Nurse Practitioner"/>
    <s v="N"/>
    <x v="0"/>
    <d v="1899-12-30T23:43:00"/>
    <d v="2012-04-13T00:00:00"/>
    <d v="1899-12-30T23:35:00"/>
    <s v="3"/>
    <n v="2004"/>
    <d v="2012-04-14T00:00:00"/>
    <d v="1899-12-30T02:55:00"/>
    <d v="2012-04-14T00:00:00"/>
    <d v="1899-12-30T02:55:00"/>
    <n v="8"/>
    <x v="5"/>
    <n v="23"/>
    <n v="2"/>
    <n v="2"/>
    <d v="2012-04-13T23:43:00"/>
    <d v="2012-04-13T23:35:00"/>
    <d v="2012-04-14T02:55:00"/>
    <d v="2012-04-14T02:55:00"/>
    <n v="3.2000000001280569"/>
    <n v="3.2000000001280569"/>
    <m/>
    <m/>
  </r>
  <r>
    <x v="0"/>
    <s v="1"/>
    <s v="Non-Nurse Practitioner"/>
    <s v="N"/>
    <x v="0"/>
    <d v="1899-12-30T23:52:00"/>
    <d v="2012-04-13T00:00:00"/>
    <d v="1899-12-30T23:41:00"/>
    <s v="3"/>
    <n v="1964"/>
    <d v="2012-04-14T00:00:00"/>
    <d v="1899-12-30T02:55:00"/>
    <d v="2012-04-14T00:00:00"/>
    <d v="1899-12-30T02:55:00"/>
    <n v="50"/>
    <x v="5"/>
    <n v="23"/>
    <n v="2"/>
    <n v="2"/>
    <d v="2012-04-13T23:52:00"/>
    <d v="2012-04-13T23:41:00"/>
    <d v="2012-04-14T02:55:00"/>
    <d v="2012-04-14T02:55:00"/>
    <n v="3.0500000001629815"/>
    <n v="3.0500000001629815"/>
    <m/>
    <m/>
  </r>
  <r>
    <x v="0"/>
    <s v="1"/>
    <s v="Non-Nurse Practitioner"/>
    <s v="N"/>
    <x v="1"/>
    <d v="1899-12-30T00:00:00"/>
    <d v="2012-04-13T00:00:00"/>
    <d v="1899-12-30T23:48:00"/>
    <s v="3"/>
    <n v="1964"/>
    <d v="2012-04-14T00:00:00"/>
    <d v="1899-12-30T04:30:00"/>
    <d v="2012-04-14T00:00:00"/>
    <d v="1899-12-30T04:31:00"/>
    <n v="51"/>
    <x v="6"/>
    <n v="23"/>
    <n v="4"/>
    <n v="4"/>
    <d v="2012-04-14T00:00:00"/>
    <d v="2012-04-13T23:48:00"/>
    <d v="2012-04-14T04:30:00"/>
    <d v="2012-04-14T04:31:00"/>
    <n v="4.5166666667209938"/>
    <n v="4.5"/>
    <m/>
    <m/>
  </r>
  <r>
    <x v="0"/>
    <s v="1"/>
    <s v="Non-Nurse Practitioner"/>
    <s v="N"/>
    <x v="1"/>
    <d v="1899-12-30T03:21:00"/>
    <d v="2012-04-14T00:00:00"/>
    <d v="1899-12-30T03:12:00"/>
    <s v="3"/>
    <n v="1955"/>
    <d v="2012-04-14T00:00:00"/>
    <d v="1899-12-30T04:05:00"/>
    <d v="2012-04-14T00:00:00"/>
    <d v="1899-12-30T04:05:00"/>
    <n v="61"/>
    <x v="7"/>
    <n v="3"/>
    <n v="4"/>
    <n v="4"/>
    <d v="2012-04-14T03:21:00"/>
    <d v="2012-04-14T03:12:00"/>
    <d v="2012-04-14T04:05:00"/>
    <d v="2012-04-14T04:05:00"/>
    <n v="0.73333333345362917"/>
    <n v="0.73333333345362917"/>
    <m/>
    <m/>
  </r>
  <r>
    <x v="0"/>
    <s v="1"/>
    <s v="Non-Nurse Practitioner"/>
    <s v="N"/>
    <x v="1"/>
    <d v="1899-12-30T04:25:00"/>
    <d v="2012-04-14T00:00:00"/>
    <d v="1899-12-30T04:13:00"/>
    <s v="3"/>
    <n v="2009"/>
    <d v="2012-04-14T00:00:00"/>
    <d v="1899-12-30T04:38:00"/>
    <d v="2012-04-14T00:00:00"/>
    <d v="1899-12-30T04:38:00"/>
    <n v="5"/>
    <x v="8"/>
    <n v="4"/>
    <n v="4"/>
    <n v="4"/>
    <d v="2012-04-14T04:25:00"/>
    <d v="2012-04-14T04:13:00"/>
    <d v="2012-04-14T04:38:00"/>
    <d v="2012-04-14T04:38:00"/>
    <n v="0.21666666667442769"/>
    <n v="0.21666666667442769"/>
    <m/>
    <m/>
  </r>
  <r>
    <x v="0"/>
    <s v="1"/>
    <s v="Non-Nurse Practitioner"/>
    <s v="N"/>
    <x v="1"/>
    <d v="1899-12-30T06:26:00"/>
    <d v="2012-04-14T00:00:00"/>
    <d v="1899-12-30T06:11:00"/>
    <s v="3"/>
    <n v="2004"/>
    <d v="2012-04-14T00:00:00"/>
    <d v="1899-12-30T10:00:00"/>
    <d v="2012-04-14T00:00:00"/>
    <d v="1899-12-30T10:19:00"/>
    <n v="7"/>
    <x v="9"/>
    <n v="6"/>
    <n v="10"/>
    <n v="10"/>
    <d v="2012-04-14T06:26:00"/>
    <d v="2012-04-14T06:11:00"/>
    <d v="2012-04-14T10:00:00"/>
    <d v="2012-04-14T10:19:00"/>
    <n v="3.8833333332440816"/>
    <n v="3.566666666592937"/>
    <m/>
    <m/>
  </r>
  <r>
    <x v="0"/>
    <s v="1"/>
    <s v="Non-Nurse Practitioner"/>
    <s v="N"/>
    <x v="1"/>
    <d v="1899-12-30T09:24:00"/>
    <d v="2012-04-14T00:00:00"/>
    <d v="1899-12-30T09:11:00"/>
    <s v="3"/>
    <n v="1970"/>
    <d v="2012-04-14T00:00:00"/>
    <d v="1899-12-30T15:00:00"/>
    <d v="2012-04-14T00:00:00"/>
    <d v="1899-12-30T15:04:00"/>
    <n v="45"/>
    <x v="3"/>
    <n v="9"/>
    <n v="15"/>
    <n v="15"/>
    <d v="2012-04-14T09:24:00"/>
    <d v="2012-04-14T09:11:00"/>
    <d v="2012-04-14T15:00:00"/>
    <d v="2012-04-14T15:04:00"/>
    <n v="5.6666666666278616"/>
    <n v="5.5999999999185093"/>
    <m/>
    <m/>
  </r>
  <r>
    <x v="0"/>
    <s v="1"/>
    <s v="Non-Nurse Practitioner"/>
    <s v="N"/>
    <x v="1"/>
    <d v="1899-12-30T11:13:00"/>
    <d v="2012-04-14T00:00:00"/>
    <d v="1899-12-30T11:05:00"/>
    <s v="3"/>
    <n v="1968"/>
    <d v="2012-04-14T00:00:00"/>
    <d v="1899-12-30T14:43:00"/>
    <d v="2012-04-14T00:00:00"/>
    <d v="1899-12-30T14:45:00"/>
    <n v="43"/>
    <x v="10"/>
    <n v="11"/>
    <n v="14"/>
    <n v="14"/>
    <d v="2012-04-14T11:13:00"/>
    <d v="2012-04-14T11:05:00"/>
    <d v="2012-04-14T14:43:00"/>
    <d v="2012-04-14T14:45:00"/>
    <n v="3.5333333333255723"/>
    <n v="3.4999999998835847"/>
    <m/>
    <m/>
  </r>
  <r>
    <x v="0"/>
    <s v="1"/>
    <s v="Non-Nurse Practitioner"/>
    <s v="N"/>
    <x v="1"/>
    <d v="1899-12-30T11:22:00"/>
    <d v="2012-04-14T00:00:00"/>
    <d v="1899-12-30T11:15:00"/>
    <s v="3"/>
    <n v="1923"/>
    <d v="2012-04-14T00:00:00"/>
    <d v="1899-12-30T13:15:00"/>
    <d v="2012-04-14T00:00:00"/>
    <d v="1899-12-30T13:20:00"/>
    <n v="91"/>
    <x v="10"/>
    <n v="11"/>
    <n v="13"/>
    <n v="13"/>
    <d v="2012-04-14T11:22:00"/>
    <d v="2012-04-14T11:15:00"/>
    <d v="2012-04-14T13:15:00"/>
    <d v="2012-04-14T13:20:00"/>
    <n v="1.96666666661622"/>
    <n v="1.8833333333604969"/>
    <m/>
    <m/>
  </r>
  <r>
    <x v="0"/>
    <s v="1"/>
    <s v="Non-Nurse Practitioner"/>
    <s v="N"/>
    <x v="1"/>
    <d v="1899-12-30T12:35:00"/>
    <d v="2012-04-14T00:00:00"/>
    <d v="1899-12-30T12:25:00"/>
    <s v="3"/>
    <n v="1973"/>
    <d v="2012-04-14T00:00:00"/>
    <d v="1899-12-30T18:05:00"/>
    <d v="2012-04-14T00:00:00"/>
    <d v="1899-12-30T18:05:00"/>
    <n v="38"/>
    <x v="11"/>
    <n v="12"/>
    <n v="18"/>
    <n v="18"/>
    <d v="2012-04-14T12:35:00"/>
    <d v="2012-04-14T12:25:00"/>
    <d v="2012-04-14T18:05:00"/>
    <d v="2012-04-14T18:05:00"/>
    <n v="5.4999999999417923"/>
    <n v="5.4999999999417923"/>
    <m/>
    <m/>
  </r>
  <r>
    <x v="0"/>
    <s v="1"/>
    <s v="Non-Nurse Practitioner"/>
    <s v="N"/>
    <x v="1"/>
    <d v="1899-12-30T15:21:00"/>
    <d v="2012-04-14T00:00:00"/>
    <d v="1899-12-30T15:16:00"/>
    <s v="3"/>
    <n v="1990"/>
    <d v="2012-04-14T00:00:00"/>
    <d v="1899-12-30T19:00:00"/>
    <d v="2012-04-14T00:00:00"/>
    <d v="1899-12-30T20:00:00"/>
    <n v="23"/>
    <x v="0"/>
    <n v="15"/>
    <n v="19"/>
    <n v="20"/>
    <d v="2012-04-14T15:21:00"/>
    <d v="2012-04-14T15:16:00"/>
    <d v="2012-04-14T19:00:00"/>
    <d v="2012-04-14T20:00:00"/>
    <n v="4.6500000001396984"/>
    <n v="3.6500000000232831"/>
    <m/>
    <m/>
  </r>
  <r>
    <x v="0"/>
    <s v="1"/>
    <s v="Non-Nurse Practitioner"/>
    <s v="N"/>
    <x v="1"/>
    <d v="1899-12-30T13:50:00"/>
    <d v="2012-04-14T00:00:00"/>
    <d v="1899-12-30T13:39:00"/>
    <s v="3"/>
    <n v="1923"/>
    <d v="2012-04-14T00:00:00"/>
    <d v="1899-12-30T18:45:00"/>
    <d v="2012-04-14T00:00:00"/>
    <d v="1899-12-30T18:45:00"/>
    <n v="92"/>
    <x v="12"/>
    <n v="13"/>
    <n v="18"/>
    <n v="18"/>
    <d v="2012-04-14T13:50:00"/>
    <d v="2012-04-14T13:39:00"/>
    <d v="2012-04-14T18:45:00"/>
    <d v="2012-04-14T18:45:00"/>
    <n v="4.9166666666278616"/>
    <n v="4.9166666666278616"/>
    <m/>
    <m/>
  </r>
  <r>
    <x v="0"/>
    <s v="1"/>
    <s v="Non-Nurse Practitioner"/>
    <s v="N"/>
    <x v="1"/>
    <d v="1899-12-30T13:59:00"/>
    <d v="2012-04-14T00:00:00"/>
    <d v="1899-12-30T13:53:00"/>
    <s v="3"/>
    <n v="1923"/>
    <d v="2012-04-14T00:00:00"/>
    <d v="1899-12-30T19:00:00"/>
    <d v="2012-04-14T00:00:00"/>
    <d v="1899-12-30T19:04:00"/>
    <n v="88"/>
    <x v="12"/>
    <n v="13"/>
    <n v="19"/>
    <n v="19"/>
    <d v="2012-04-14T13:59:00"/>
    <d v="2012-04-14T13:53:00"/>
    <d v="2012-04-14T19:00:00"/>
    <d v="2012-04-14T19:04:00"/>
    <n v="5.0833333333139308"/>
    <n v="5.0166666666045785"/>
    <m/>
    <m/>
  </r>
  <r>
    <x v="0"/>
    <s v="1"/>
    <s v="Non-Nurse Practitioner"/>
    <s v="N"/>
    <x v="1"/>
    <d v="1899-12-30T15:07:00"/>
    <d v="2012-04-14T00:00:00"/>
    <d v="1899-12-30T15:00:00"/>
    <s v="3"/>
    <n v="1948"/>
    <d v="2012-04-14T00:00:00"/>
    <d v="1899-12-30T18:40:00"/>
    <d v="2012-04-14T00:00:00"/>
    <d v="1899-12-30T18:40:00"/>
    <n v="64"/>
    <x v="0"/>
    <n v="15"/>
    <n v="18"/>
    <n v="18"/>
    <d v="2012-04-14T15:07:00"/>
    <d v="2012-04-14T15:00:00"/>
    <d v="2012-04-14T18:40:00"/>
    <d v="2012-04-14T18:40:00"/>
    <n v="3.5500000000465661"/>
    <n v="3.5500000000465661"/>
    <m/>
    <m/>
  </r>
  <r>
    <x v="0"/>
    <s v="1"/>
    <s v="Non-Nurse Practitioner"/>
    <s v="N"/>
    <x v="1"/>
    <d v="1899-12-30T15:43:00"/>
    <d v="2012-04-14T00:00:00"/>
    <d v="1899-12-30T15:33:00"/>
    <s v="3"/>
    <n v="1988"/>
    <d v="2012-04-14T00:00:00"/>
    <d v="1899-12-30T22:00:00"/>
    <d v="2012-04-14T00:00:00"/>
    <d v="1899-12-30T22:00:00"/>
    <n v="26"/>
    <x v="0"/>
    <n v="15"/>
    <n v="22"/>
    <n v="22"/>
    <d v="2012-04-14T15:43:00"/>
    <d v="2012-04-14T15:33:00"/>
    <d v="2012-04-14T22:00:00"/>
    <d v="2012-04-14T22:00:00"/>
    <n v="6.283333333209157"/>
    <n v="6.283333333209157"/>
    <m/>
    <m/>
  </r>
  <r>
    <x v="0"/>
    <s v="1"/>
    <s v="Non-Nurse Practitioner"/>
    <s v="N"/>
    <x v="1"/>
    <d v="1899-12-30T16:00:00"/>
    <d v="2012-04-14T00:00:00"/>
    <d v="1899-12-30T15:50:00"/>
    <s v="3"/>
    <n v="1941"/>
    <d v="2012-04-14T00:00:00"/>
    <d v="1899-12-30T23:30:00"/>
    <d v="2012-04-14T00:00:00"/>
    <d v="1899-12-30T23:35:00"/>
    <n v="75"/>
    <x v="13"/>
    <n v="15"/>
    <n v="23"/>
    <n v="23"/>
    <d v="2012-04-14T16:00:00"/>
    <d v="2012-04-14T15:50:00"/>
    <d v="2012-04-14T23:30:00"/>
    <d v="2012-04-14T23:35:00"/>
    <n v="7.5833333334303461"/>
    <n v="7.5"/>
    <m/>
    <m/>
  </r>
  <r>
    <x v="0"/>
    <s v="1"/>
    <s v="Non-Nurse Practitioner"/>
    <s v="N"/>
    <x v="1"/>
    <d v="1899-12-30T16:38:00"/>
    <d v="2012-04-14T00:00:00"/>
    <d v="1899-12-30T16:33:00"/>
    <s v="3"/>
    <n v="1989"/>
    <d v="2012-04-14T00:00:00"/>
    <d v="1899-12-30T22:30:00"/>
    <d v="2012-04-14T00:00:00"/>
    <d v="1899-12-30T22:54:00"/>
    <n v="23"/>
    <x v="13"/>
    <n v="16"/>
    <n v="22"/>
    <n v="22"/>
    <d v="2012-04-14T16:38:00"/>
    <d v="2012-04-14T16:33:00"/>
    <d v="2012-04-14T22:30:00"/>
    <d v="2012-04-14T22:54:00"/>
    <n v="6.2666666666627862"/>
    <n v="5.8666666665812954"/>
    <m/>
    <m/>
  </r>
  <r>
    <x v="0"/>
    <s v="1"/>
    <s v="Non-Nurse Practitioner"/>
    <s v="N"/>
    <x v="1"/>
    <d v="1899-12-30T17:39:00"/>
    <d v="2012-04-14T00:00:00"/>
    <d v="1899-12-30T17:30:00"/>
    <s v="3"/>
    <n v="1991"/>
    <d v="2012-04-14T00:00:00"/>
    <d v="1899-12-30T20:45:00"/>
    <d v="2012-04-14T00:00:00"/>
    <d v="1899-12-30T20:50:00"/>
    <n v="22"/>
    <x v="14"/>
    <n v="17"/>
    <n v="20"/>
    <n v="20"/>
    <d v="2012-04-14T17:39:00"/>
    <d v="2012-04-14T17:30:00"/>
    <d v="2012-04-14T20:45:00"/>
    <d v="2012-04-14T20:50:00"/>
    <n v="3.1833333332324401"/>
    <n v="3.0999999999767169"/>
    <m/>
    <m/>
  </r>
  <r>
    <x v="0"/>
    <s v="1"/>
    <s v="Non-Nurse Practitioner"/>
    <s v="N"/>
    <x v="1"/>
    <d v="1899-12-30T19:49:00"/>
    <d v="2012-04-14T00:00:00"/>
    <d v="1899-12-30T19:40:00"/>
    <s v="3"/>
    <n v="2006"/>
    <d v="2012-04-14T00:00:00"/>
    <d v="1899-12-30T21:25:00"/>
    <d v="2012-04-14T00:00:00"/>
    <d v="1899-12-30T21:25:00"/>
    <n v="7"/>
    <x v="1"/>
    <n v="19"/>
    <n v="21"/>
    <n v="21"/>
    <d v="2012-04-14T19:49:00"/>
    <d v="2012-04-14T19:40:00"/>
    <d v="2012-04-14T21:25:00"/>
    <d v="2012-04-14T21:25:00"/>
    <n v="1.5999999999767169"/>
    <n v="1.5999999999767169"/>
    <m/>
    <m/>
  </r>
  <r>
    <x v="0"/>
    <s v="1"/>
    <s v="Non-Nurse Practitioner"/>
    <s v="N"/>
    <x v="1"/>
    <d v="1899-12-30T19:55:00"/>
    <d v="2012-04-14T00:00:00"/>
    <d v="1899-12-30T19:51:00"/>
    <s v="3"/>
    <n v="1958"/>
    <d v="2012-04-14T00:00:00"/>
    <d v="1899-12-30T22:53:00"/>
    <d v="2012-04-14T00:00:00"/>
    <d v="1899-12-30T22:54:00"/>
    <n v="57"/>
    <x v="1"/>
    <n v="19"/>
    <n v="22"/>
    <n v="22"/>
    <d v="2012-04-14T19:55:00"/>
    <d v="2012-04-14T19:51:00"/>
    <d v="2012-04-14T22:53:00"/>
    <d v="2012-04-14T22:54:00"/>
    <n v="2.9833333334536292"/>
    <n v="2.9666666667326353"/>
    <m/>
    <m/>
  </r>
  <r>
    <x v="0"/>
    <s v="1"/>
    <s v="Non-Nurse Practitioner"/>
    <s v="N"/>
    <x v="1"/>
    <d v="1899-12-30T20:04:00"/>
    <d v="2012-04-14T00:00:00"/>
    <d v="1899-12-30T19:57:00"/>
    <s v="3"/>
    <n v="2009"/>
    <d v="2012-04-14T00:00:00"/>
    <d v="1899-12-30T22:25:00"/>
    <d v="2012-04-14T00:00:00"/>
    <d v="1899-12-30T22:25:00"/>
    <n v="3"/>
    <x v="2"/>
    <n v="19"/>
    <n v="22"/>
    <n v="22"/>
    <d v="2012-04-14T20:04:00"/>
    <d v="2012-04-14T19:57:00"/>
    <d v="2012-04-14T22:25:00"/>
    <d v="2012-04-14T22:25:00"/>
    <n v="2.3500000001513399"/>
    <n v="2.3500000001513399"/>
    <m/>
    <m/>
  </r>
  <r>
    <x v="0"/>
    <s v="1"/>
    <s v="Non-Nurse Practitioner"/>
    <s v="N"/>
    <x v="1"/>
    <d v="1899-12-30T20:08:00"/>
    <d v="2012-04-14T00:00:00"/>
    <d v="1899-12-30T20:04:00"/>
    <s v="3"/>
    <n v="1975"/>
    <d v="2012-04-14T00:00:00"/>
    <d v="1899-12-30T23:20:00"/>
    <d v="2012-04-14T00:00:00"/>
    <d v="1899-12-30T23:21:00"/>
    <n v="41"/>
    <x v="2"/>
    <n v="20"/>
    <n v="23"/>
    <n v="23"/>
    <d v="2012-04-14T20:08:00"/>
    <d v="2012-04-14T20:04:00"/>
    <d v="2012-04-14T23:20:00"/>
    <d v="2012-04-14T23:21:00"/>
    <n v="3.2166666666744277"/>
    <n v="3.1999999999534339"/>
    <m/>
    <m/>
  </r>
  <r>
    <x v="0"/>
    <s v="1"/>
    <s v="Non-Nurse Practitioner"/>
    <s v="N"/>
    <x v="0"/>
    <d v="1899-12-30T15:04:00"/>
    <d v="2012-04-13T00:00:00"/>
    <d v="1899-12-30T14:55:00"/>
    <s v="3"/>
    <n v="2010"/>
    <d v="2012-04-14T00:00:00"/>
    <d v="1899-12-30T00:55:00"/>
    <d v="2012-04-14T00:00:00"/>
    <d v="1899-12-30T00:55:00"/>
    <n v="3"/>
    <x v="0"/>
    <n v="14"/>
    <n v="0"/>
    <n v="0"/>
    <d v="2012-04-13T15:04:00"/>
    <d v="2012-04-13T14:55:00"/>
    <d v="2012-04-14T00:55:00"/>
    <d v="2012-04-14T00:55:00"/>
    <n v="9.8499999999767169"/>
    <n v="9.8499999999767169"/>
    <m/>
    <m/>
  </r>
  <r>
    <x v="0"/>
    <s v="1"/>
    <s v="Non-Nurse Practitioner"/>
    <s v="N"/>
    <x v="0"/>
    <d v="1899-12-30T18:07:00"/>
    <d v="2012-04-13T00:00:00"/>
    <d v="1899-12-30T17:57:00"/>
    <s v="3"/>
    <n v="2005"/>
    <d v="2012-04-14T00:00:00"/>
    <d v="1899-12-30T00:50:00"/>
    <d v="2012-04-14T00:00:00"/>
    <d v="1899-12-30T00:50:00"/>
    <n v="10"/>
    <x v="15"/>
    <n v="17"/>
    <n v="0"/>
    <n v="0"/>
    <d v="2012-04-13T18:07:00"/>
    <d v="2012-04-13T17:57:00"/>
    <d v="2012-04-14T00:50:00"/>
    <d v="2012-04-14T00:50:00"/>
    <n v="6.7166666665580124"/>
    <n v="6.7166666665580124"/>
    <m/>
    <m/>
  </r>
  <r>
    <x v="0"/>
    <s v="1"/>
    <s v="Non-Nurse Practitioner"/>
    <s v="N"/>
    <x v="0"/>
    <d v="1899-12-30T20:40:00"/>
    <d v="2012-04-13T00:00:00"/>
    <d v="1899-12-30T20:29:00"/>
    <s v="3"/>
    <n v="2009"/>
    <d v="2012-04-14T00:00:00"/>
    <d v="1899-12-30T00:37:00"/>
    <d v="2012-04-14T00:00:00"/>
    <d v="1899-12-30T00:37:00"/>
    <n v="5"/>
    <x v="2"/>
    <n v="20"/>
    <n v="0"/>
    <n v="0"/>
    <d v="2012-04-13T20:40:00"/>
    <d v="2012-04-13T20:29:00"/>
    <d v="2012-04-14T00:37:00"/>
    <d v="2012-04-14T00:37:00"/>
    <n v="3.9499999999534339"/>
    <n v="3.9499999999534339"/>
    <m/>
    <m/>
  </r>
  <r>
    <x v="0"/>
    <s v="1"/>
    <s v="Non-Nurse Practitioner"/>
    <s v="N"/>
    <x v="0"/>
    <d v="1899-12-30T21:02:00"/>
    <d v="2012-04-13T00:00:00"/>
    <d v="1899-12-30T20:46:00"/>
    <s v="3"/>
    <n v="1992"/>
    <d v="2012-04-14T00:00:00"/>
    <d v="1899-12-30T00:37:00"/>
    <d v="2012-04-14T00:00:00"/>
    <d v="1899-12-30T00:37:00"/>
    <n v="23"/>
    <x v="16"/>
    <n v="20"/>
    <n v="0"/>
    <n v="0"/>
    <d v="2012-04-13T21:02:00"/>
    <d v="2012-04-13T20:46:00"/>
    <d v="2012-04-14T00:37:00"/>
    <d v="2012-04-14T00:37:00"/>
    <n v="3.5833333333139308"/>
    <n v="3.5833333333139308"/>
    <m/>
    <m/>
  </r>
  <r>
    <x v="0"/>
    <s v="1"/>
    <s v="Non-Nurse Practitioner"/>
    <s v="N"/>
    <x v="0"/>
    <d v="1899-12-30T22:04:00"/>
    <d v="2012-04-13T00:00:00"/>
    <d v="1899-12-30T21:55:00"/>
    <s v="3"/>
    <n v="1950"/>
    <d v="2012-04-14T00:00:00"/>
    <d v="1899-12-30T02:10:00"/>
    <d v="2012-04-14T00:00:00"/>
    <d v="1899-12-30T02:10:00"/>
    <n v="62"/>
    <x v="4"/>
    <n v="21"/>
    <n v="2"/>
    <n v="2"/>
    <d v="2012-04-13T22:04:00"/>
    <d v="2012-04-13T21:55:00"/>
    <d v="2012-04-14T02:10:00"/>
    <d v="2012-04-14T02:10:00"/>
    <n v="4.1000000000931323"/>
    <n v="4.1000000000931323"/>
    <m/>
    <m/>
  </r>
  <r>
    <x v="0"/>
    <s v="1"/>
    <s v="Non-Nurse Practitioner"/>
    <s v="N"/>
    <x v="0"/>
    <d v="1899-12-30T22:23:00"/>
    <d v="2012-04-13T00:00:00"/>
    <d v="1899-12-30T22:11:00"/>
    <s v="3"/>
    <n v="1985"/>
    <d v="2012-04-14T00:00:00"/>
    <d v="1899-12-30T01:50:00"/>
    <d v="2012-04-14T00:00:00"/>
    <d v="1899-12-30T01:50:00"/>
    <n v="30"/>
    <x v="4"/>
    <n v="22"/>
    <n v="1"/>
    <n v="1"/>
    <d v="2012-04-13T22:23:00"/>
    <d v="2012-04-13T22:11:00"/>
    <d v="2012-04-14T01:50:00"/>
    <d v="2012-04-14T01:50:00"/>
    <n v="3.4500000000698492"/>
    <n v="3.4500000000698492"/>
    <m/>
    <m/>
  </r>
  <r>
    <x v="0"/>
    <s v="1"/>
    <s v="Non-Nurse Practitioner"/>
    <s v="N"/>
    <x v="1"/>
    <d v="1899-12-30T20:27:00"/>
    <d v="2012-04-14T00:00:00"/>
    <d v="1899-12-30T20:20:00"/>
    <s v="3"/>
    <n v="1989"/>
    <d v="2012-04-14T00:00:00"/>
    <d v="1899-12-30T23:15:00"/>
    <d v="2012-04-14T00:00:00"/>
    <d v="1899-12-30T23:15:00"/>
    <n v="25"/>
    <x v="2"/>
    <n v="20"/>
    <n v="23"/>
    <n v="23"/>
    <d v="2012-04-14T20:27:00"/>
    <d v="2012-04-14T20:20:00"/>
    <d v="2012-04-14T23:15:00"/>
    <d v="2012-04-14T23:15:00"/>
    <n v="2.8000000000465661"/>
    <n v="2.8000000000465661"/>
    <m/>
    <m/>
  </r>
  <r>
    <x v="0"/>
    <s v="1"/>
    <s v="Non-Nurse Practitioner"/>
    <s v="N"/>
    <x v="1"/>
    <d v="1899-12-30T20:34:00"/>
    <d v="2012-04-14T00:00:00"/>
    <d v="1899-12-30T20:27:00"/>
    <s v="3"/>
    <n v="1996"/>
    <d v="2012-04-14T00:00:00"/>
    <d v="1899-12-30T23:20:00"/>
    <d v="2012-04-14T00:00:00"/>
    <d v="1899-12-30T23:21:00"/>
    <n v="19"/>
    <x v="2"/>
    <n v="20"/>
    <n v="23"/>
    <n v="23"/>
    <d v="2012-04-14T20:34:00"/>
    <d v="2012-04-14T20:27:00"/>
    <d v="2012-04-14T23:20:00"/>
    <d v="2012-04-14T23:21:00"/>
    <n v="2.7833333333255723"/>
    <n v="2.7666666666045785"/>
    <m/>
    <m/>
  </r>
  <r>
    <x v="0"/>
    <s v="1"/>
    <s v="Non-Nurse Practitioner"/>
    <s v="N"/>
    <x v="1"/>
    <d v="1899-12-30T20:42:00"/>
    <d v="2012-04-14T00:00:00"/>
    <d v="1899-12-30T20:30:00"/>
    <s v="3"/>
    <n v="1973"/>
    <d v="2012-04-14T00:00:00"/>
    <d v="1899-12-30T23:40:00"/>
    <d v="2012-04-14T00:00:00"/>
    <d v="1899-12-30T23:46:00"/>
    <n v="40"/>
    <x v="2"/>
    <n v="20"/>
    <n v="23"/>
    <n v="23"/>
    <d v="2012-04-14T20:42:00"/>
    <d v="2012-04-14T20:30:00"/>
    <d v="2012-04-14T23:40:00"/>
    <d v="2012-04-14T23:46:00"/>
    <n v="3.0666666665347293"/>
    <n v="2.9666666665580124"/>
    <m/>
    <m/>
  </r>
  <r>
    <x v="0"/>
    <s v="1"/>
    <s v="Non-Nurse Practitioner"/>
    <s v="N"/>
    <x v="0"/>
    <d v="1899-12-30T14:44:00"/>
    <d v="2012-04-13T00:00:00"/>
    <d v="1899-12-30T14:35:00"/>
    <s v="3"/>
    <n v="1966"/>
    <d v="2012-04-14T00:00:00"/>
    <d v="1899-12-30T00:05:00"/>
    <d v="2012-04-14T00:00:00"/>
    <d v="1899-12-30T00:05:00"/>
    <n v="48"/>
    <x v="17"/>
    <n v="14"/>
    <n v="0"/>
    <n v="0"/>
    <d v="2012-04-13T14:44:00"/>
    <d v="2012-04-13T14:35:00"/>
    <d v="2012-04-14T00:05:00"/>
    <d v="2012-04-14T00:05:00"/>
    <n v="9.3499999999185093"/>
    <n v="9.3499999999185093"/>
    <m/>
    <m/>
  </r>
  <r>
    <x v="0"/>
    <s v="1"/>
    <s v="Non-Nurse Practitioner"/>
    <s v="N"/>
    <x v="0"/>
    <d v="1899-12-30T19:17:00"/>
    <d v="2012-04-13T00:00:00"/>
    <d v="1899-12-30T19:10:00"/>
    <s v="3"/>
    <n v="1985"/>
    <d v="2012-04-14T00:00:00"/>
    <d v="1899-12-30T14:20:00"/>
    <d v="2012-04-14T00:00:00"/>
    <d v="1899-12-30T14:20:00"/>
    <n v="28"/>
    <x v="1"/>
    <n v="19"/>
    <n v="14"/>
    <n v="14"/>
    <d v="2012-04-13T19:17:00"/>
    <d v="2012-04-13T19:10:00"/>
    <d v="2012-04-14T14:20:00"/>
    <d v="2012-04-14T14:20:00"/>
    <n v="19.049999999930151"/>
    <n v="19.049999999930151"/>
    <m/>
    <m/>
  </r>
  <r>
    <x v="0"/>
    <s v="1"/>
    <s v="Non-Nurse Practitioner"/>
    <s v="N"/>
    <x v="0"/>
    <d v="1899-12-30T20:31:00"/>
    <d v="2012-04-13T00:00:00"/>
    <d v="1899-12-30T20:20:00"/>
    <s v="3"/>
    <n v="1933"/>
    <d v="2012-04-14T00:00:00"/>
    <d v="1899-12-30T01:10:00"/>
    <d v="2012-04-14T00:00:00"/>
    <d v="1899-12-30T01:10:00"/>
    <n v="80"/>
    <x v="2"/>
    <n v="20"/>
    <n v="1"/>
    <n v="1"/>
    <d v="2012-04-13T20:31:00"/>
    <d v="2012-04-13T20:20:00"/>
    <d v="2012-04-14T01:10:00"/>
    <d v="2012-04-14T01:10:00"/>
    <n v="4.6499999999650754"/>
    <n v="4.6499999999650754"/>
    <m/>
    <m/>
  </r>
  <r>
    <x v="0"/>
    <s v="1"/>
    <s v="Non-Nurse Practitioner"/>
    <s v="N"/>
    <x v="0"/>
    <d v="1899-12-30T22:53:00"/>
    <d v="2012-04-13T00:00:00"/>
    <d v="1899-12-30T22:44:00"/>
    <s v="3"/>
    <n v="1968"/>
    <d v="2012-04-14T00:00:00"/>
    <d v="1899-12-30T14:30:00"/>
    <d v="2012-04-14T00:00:00"/>
    <d v="1899-12-30T18:13:00"/>
    <n v="48"/>
    <x v="4"/>
    <n v="22"/>
    <n v="14"/>
    <n v="18"/>
    <d v="2012-04-13T22:53:00"/>
    <d v="2012-04-13T22:44:00"/>
    <d v="2012-04-14T14:30:00"/>
    <d v="2012-04-14T18:13:00"/>
    <n v="19.333333333313931"/>
    <n v="15.616666666581295"/>
    <m/>
    <m/>
  </r>
  <r>
    <x v="0"/>
    <s v="1"/>
    <s v="Non-Nurse Practitioner"/>
    <s v="N"/>
    <x v="1"/>
    <d v="1899-12-30T00:06:00"/>
    <d v="2012-04-13T00:00:00"/>
    <d v="1899-12-30T23:58:00"/>
    <s v="3"/>
    <n v="1971"/>
    <d v="2012-04-14T00:00:00"/>
    <d v="1899-12-30T14:21:00"/>
    <d v="2012-04-14T00:00:00"/>
    <d v="1899-12-30T19:25:00"/>
    <n v="41"/>
    <x v="6"/>
    <n v="23"/>
    <n v="14"/>
    <n v="19"/>
    <d v="2012-04-14T00:06:00"/>
    <d v="2012-04-13T23:58:00"/>
    <d v="2012-04-14T14:21:00"/>
    <d v="2012-04-14T19:25:00"/>
    <n v="19.31666666676756"/>
    <n v="14.25"/>
    <m/>
    <m/>
  </r>
  <r>
    <x v="0"/>
    <s v="1"/>
    <s v="Non-Nurse Practitioner"/>
    <s v="N"/>
    <x v="1"/>
    <d v="1899-12-30T01:21:00"/>
    <d v="2012-04-14T00:00:00"/>
    <d v="1899-12-30T01:14:00"/>
    <s v="3"/>
    <n v="1981"/>
    <d v="2012-04-14T00:00:00"/>
    <d v="1899-12-30T13:55:00"/>
    <d v="2012-04-14T00:00:00"/>
    <d v="1899-12-30T17:50:00"/>
    <n v="30"/>
    <x v="18"/>
    <n v="1"/>
    <n v="13"/>
    <n v="17"/>
    <d v="2012-04-14T01:21:00"/>
    <d v="2012-04-14T01:14:00"/>
    <d v="2012-04-14T13:55:00"/>
    <d v="2012-04-14T17:50:00"/>
    <n v="16.483333333279006"/>
    <n v="12.566666666592937"/>
    <m/>
    <m/>
  </r>
  <r>
    <x v="0"/>
    <s v="1"/>
    <s v="Non-Nurse Practitioner"/>
    <s v="N"/>
    <x v="1"/>
    <d v="1899-12-30T02:00:00"/>
    <d v="2012-04-14T00:00:00"/>
    <d v="1899-12-30T01:48:00"/>
    <s v="3"/>
    <n v="1965"/>
    <d v="2012-04-14T00:00:00"/>
    <d v="1899-12-30T03:53:00"/>
    <d v="2012-04-14T00:00:00"/>
    <d v="1899-12-30T03:57:00"/>
    <n v="47"/>
    <x v="19"/>
    <n v="1"/>
    <n v="3"/>
    <n v="3"/>
    <d v="2012-04-14T02:00:00"/>
    <d v="2012-04-14T01:48:00"/>
    <d v="2012-04-14T03:53:00"/>
    <d v="2012-04-14T03:57:00"/>
    <n v="1.9499999998952262"/>
    <n v="1.8833333333604969"/>
    <m/>
    <m/>
  </r>
  <r>
    <x v="0"/>
    <s v="1"/>
    <s v="Non-Nurse Practitioner"/>
    <s v="N"/>
    <x v="1"/>
    <d v="1899-12-30T14:51:00"/>
    <d v="2012-04-14T00:00:00"/>
    <d v="1899-12-30T14:46:00"/>
    <s v="3"/>
    <n v="1978"/>
    <d v="2012-04-14T00:00:00"/>
    <d v="1899-12-30T18:20:00"/>
    <d v="2012-04-14T00:00:00"/>
    <d v="1899-12-30T18:30:00"/>
    <n v="34"/>
    <x v="17"/>
    <n v="14"/>
    <n v="18"/>
    <n v="18"/>
    <d v="2012-04-14T14:51:00"/>
    <d v="2012-04-14T14:46:00"/>
    <d v="2012-04-14T18:20:00"/>
    <d v="2012-04-14T18:30:00"/>
    <n v="3.6500000000232831"/>
    <n v="3.4833333333372138"/>
    <m/>
    <m/>
  </r>
  <r>
    <x v="0"/>
    <s v="1"/>
    <s v="Non-Nurse Practitioner"/>
    <s v="N"/>
    <x v="1"/>
    <d v="1899-12-30T15:11:00"/>
    <d v="2012-04-14T00:00:00"/>
    <d v="1899-12-30T15:06:00"/>
    <s v="3"/>
    <n v="1955"/>
    <d v="2012-04-14T00:00:00"/>
    <d v="1899-12-30T18:05:00"/>
    <d v="2012-04-14T00:00:00"/>
    <d v="1899-12-30T21:12:00"/>
    <n v="59"/>
    <x v="0"/>
    <n v="15"/>
    <n v="18"/>
    <n v="21"/>
    <d v="2012-04-14T15:11:00"/>
    <d v="2012-04-14T15:06:00"/>
    <d v="2012-04-14T18:05:00"/>
    <d v="2012-04-14T21:12:00"/>
    <n v="6.0166666665463708"/>
    <n v="2.8999999998486601"/>
    <m/>
    <m/>
  </r>
  <r>
    <x v="0"/>
    <s v="1"/>
    <s v="Non-Nurse Practitioner"/>
    <s v="N"/>
    <x v="1"/>
    <d v="1899-12-30T15:56:00"/>
    <d v="2012-04-14T00:00:00"/>
    <d v="1899-12-30T15:42:00"/>
    <s v="3"/>
    <n v="2009"/>
    <d v="2012-04-14T00:00:00"/>
    <d v="1899-12-30T17:30:00"/>
    <d v="2012-04-14T00:00:00"/>
    <d v="1899-12-30T17:30:00"/>
    <n v="4"/>
    <x v="0"/>
    <n v="15"/>
    <n v="17"/>
    <n v="17"/>
    <d v="2012-04-14T15:56:00"/>
    <d v="2012-04-14T15:42:00"/>
    <d v="2012-04-14T17:30:00"/>
    <d v="2012-04-14T17:30:00"/>
    <n v="1.5666666665347293"/>
    <n v="1.5666666665347293"/>
    <m/>
    <m/>
  </r>
  <r>
    <x v="0"/>
    <s v="1"/>
    <s v="Non-Nurse Practitioner"/>
    <s v="N"/>
    <x v="1"/>
    <d v="1899-12-30T16:03:00"/>
    <d v="2012-04-14T00:00:00"/>
    <d v="1899-12-30T15:57:00"/>
    <s v="3"/>
    <n v="1984"/>
    <d v="2012-04-14T00:00:00"/>
    <d v="1899-12-30T23:58:00"/>
    <d v="2012-04-14T00:00:00"/>
    <d v="1899-12-30T23:58:00"/>
    <n v="31"/>
    <x v="13"/>
    <n v="15"/>
    <n v="23"/>
    <n v="23"/>
    <d v="2012-04-14T16:03:00"/>
    <d v="2012-04-14T15:57:00"/>
    <d v="2012-04-14T23:58:00"/>
    <d v="2012-04-14T23:58:00"/>
    <n v="7.9166666668024845"/>
    <n v="7.9166666668024845"/>
    <m/>
    <m/>
  </r>
  <r>
    <x v="0"/>
    <s v="1"/>
    <s v="Non-Nurse Practitioner"/>
    <s v="N"/>
    <x v="1"/>
    <d v="1899-12-30T16:47:00"/>
    <d v="2012-04-14T00:00:00"/>
    <d v="1899-12-30T16:39:00"/>
    <s v="3"/>
    <n v="2001"/>
    <d v="2012-04-14T00:00:00"/>
    <d v="1899-12-30T17:05:00"/>
    <d v="2012-04-14T00:00:00"/>
    <d v="1899-12-30T18:18:00"/>
    <n v="14"/>
    <x v="13"/>
    <n v="16"/>
    <n v="17"/>
    <n v="18"/>
    <d v="2012-04-14T16:47:00"/>
    <d v="2012-04-14T16:39:00"/>
    <d v="2012-04-14T17:05:00"/>
    <d v="2012-04-14T18:18:00"/>
    <n v="1.5166666665463708"/>
    <n v="0.29999999993015081"/>
    <m/>
    <m/>
  </r>
  <r>
    <x v="0"/>
    <s v="1"/>
    <s v="Non-Nurse Practitioner"/>
    <s v="N"/>
    <x v="1"/>
    <d v="1899-12-30T19:11:00"/>
    <d v="2012-04-14T00:00:00"/>
    <d v="1899-12-30T19:04:00"/>
    <s v="3"/>
    <n v="1991"/>
    <d v="2012-04-14T00:00:00"/>
    <d v="1899-12-30T23:00:00"/>
    <d v="2012-04-14T00:00:00"/>
    <d v="1899-12-30T23:00:00"/>
    <n v="23"/>
    <x v="1"/>
    <n v="19"/>
    <n v="23"/>
    <n v="23"/>
    <d v="2012-04-14T19:11:00"/>
    <d v="2012-04-14T19:04:00"/>
    <d v="2012-04-14T23:00:00"/>
    <d v="2012-04-14T23:00:00"/>
    <n v="3.8166666667093523"/>
    <n v="3.8166666667093523"/>
    <m/>
    <m/>
  </r>
  <r>
    <x v="0"/>
    <s v="1"/>
    <s v="Non-Nurse Practitioner"/>
    <s v="N"/>
    <x v="1"/>
    <d v="1899-12-30T15:00:00"/>
    <d v="2012-04-14T00:00:00"/>
    <d v="1899-12-30T14:53:00"/>
    <s v="3"/>
    <n v="2006"/>
    <d v="2012-04-14T00:00:00"/>
    <d v="1899-12-30T17:28:00"/>
    <d v="2012-04-14T00:00:00"/>
    <d v="1899-12-30T17:28:00"/>
    <n v="5"/>
    <x v="0"/>
    <n v="14"/>
    <n v="17"/>
    <n v="17"/>
    <d v="2012-04-14T15:00:00"/>
    <d v="2012-04-14T14:53:00"/>
    <d v="2012-04-14T17:28:00"/>
    <d v="2012-04-14T17:28:00"/>
    <n v="2.4666666666744277"/>
    <n v="2.4666666666744277"/>
    <m/>
    <m/>
  </r>
  <r>
    <x v="0"/>
    <s v="1"/>
    <s v="Non-Nurse Practitioner"/>
    <s v="N"/>
    <x v="1"/>
    <d v="1899-12-30T15:26:00"/>
    <d v="2012-04-14T00:00:00"/>
    <d v="1899-12-30T15:21:00"/>
    <s v="3"/>
    <n v="1989"/>
    <d v="2012-04-14T00:00:00"/>
    <d v="1899-12-30T17:45:00"/>
    <d v="2012-04-14T00:00:00"/>
    <d v="1899-12-30T17:45:00"/>
    <n v="23"/>
    <x v="0"/>
    <n v="15"/>
    <n v="17"/>
    <n v="17"/>
    <d v="2012-04-14T15:26:00"/>
    <d v="2012-04-14T15:21:00"/>
    <d v="2012-04-14T17:45:00"/>
    <d v="2012-04-14T17:45:00"/>
    <n v="2.3166666667093523"/>
    <n v="2.3166666667093523"/>
    <m/>
    <m/>
  </r>
  <r>
    <x v="0"/>
    <s v="1"/>
    <s v="Non-Nurse Practitioner"/>
    <s v="N"/>
    <x v="1"/>
    <d v="1899-12-30T17:32:00"/>
    <d v="2012-04-14T00:00:00"/>
    <d v="1899-12-30T17:24:00"/>
    <s v="3"/>
    <n v="1940"/>
    <d v="2012-04-14T00:00:00"/>
    <d v="1899-12-30T21:10:00"/>
    <d v="2012-04-14T00:00:00"/>
    <d v="1899-12-30T21:11:00"/>
    <n v="74"/>
    <x v="14"/>
    <n v="17"/>
    <n v="21"/>
    <n v="21"/>
    <d v="2012-04-14T17:32:00"/>
    <d v="2012-04-14T17:24:00"/>
    <d v="2012-04-14T21:10:00"/>
    <d v="2012-04-14T21:11:00"/>
    <n v="3.6500000000232831"/>
    <n v="3.6333333333022892"/>
    <m/>
    <m/>
  </r>
  <r>
    <x v="0"/>
    <s v="1"/>
    <s v="Non-Nurse Practitioner"/>
    <s v="N"/>
    <x v="1"/>
    <d v="1899-12-30T17:56:00"/>
    <d v="2012-04-14T00:00:00"/>
    <d v="1899-12-30T17:48:00"/>
    <s v="3"/>
    <n v="1959"/>
    <d v="2012-04-14T00:00:00"/>
    <d v="1899-12-30T19:35:00"/>
    <d v="2012-04-14T00:00:00"/>
    <d v="1899-12-30T19:35:00"/>
    <n v="56"/>
    <x v="14"/>
    <n v="17"/>
    <n v="19"/>
    <n v="19"/>
    <d v="2012-04-14T17:56:00"/>
    <d v="2012-04-14T17:48:00"/>
    <d v="2012-04-14T19:35:00"/>
    <d v="2012-04-14T19:35:00"/>
    <n v="1.6499999999650754"/>
    <n v="1.6499999999650754"/>
    <m/>
    <m/>
  </r>
  <r>
    <x v="0"/>
    <s v="1"/>
    <s v="Non-Nurse Practitioner"/>
    <s v="N"/>
    <x v="1"/>
    <d v="1899-12-30T18:20:00"/>
    <d v="2012-04-14T00:00:00"/>
    <d v="1899-12-30T18:09:00"/>
    <s v="3"/>
    <n v="2000"/>
    <d v="2012-04-14T00:00:00"/>
    <d v="1899-12-30T21:59:00"/>
    <d v="2012-04-14T00:00:00"/>
    <d v="1899-12-30T21:59:00"/>
    <n v="11"/>
    <x v="15"/>
    <n v="18"/>
    <n v="21"/>
    <n v="21"/>
    <d v="2012-04-14T18:20:00"/>
    <d v="2012-04-14T18:09:00"/>
    <d v="2012-04-14T21:59:00"/>
    <d v="2012-04-14T21:59:00"/>
    <n v="3.6500000000232831"/>
    <n v="3.6500000000232831"/>
    <m/>
    <m/>
  </r>
  <r>
    <x v="0"/>
    <s v="1"/>
    <s v="Non-Nurse Practitioner"/>
    <s v="N"/>
    <x v="1"/>
    <d v="1899-12-30T19:34:00"/>
    <d v="2012-04-14T00:00:00"/>
    <d v="1899-12-30T19:31:00"/>
    <s v="3"/>
    <n v="1969"/>
    <d v="2012-04-14T00:00:00"/>
    <d v="1899-12-30T23:45:00"/>
    <d v="2012-04-14T00:00:00"/>
    <d v="1899-12-30T23:45:00"/>
    <n v="44"/>
    <x v="1"/>
    <n v="19"/>
    <n v="23"/>
    <n v="23"/>
    <d v="2012-04-14T19:34:00"/>
    <d v="2012-04-14T19:31:00"/>
    <d v="2012-04-14T23:45:00"/>
    <d v="2012-04-14T23:45:00"/>
    <n v="4.1833333333488554"/>
    <n v="4.1833333333488554"/>
    <m/>
    <m/>
  </r>
  <r>
    <x v="0"/>
    <s v="1"/>
    <s v="Non-Nurse Practitioner"/>
    <s v="N"/>
    <x v="1"/>
    <d v="1899-12-30T06:32:00"/>
    <d v="2012-04-14T00:00:00"/>
    <d v="1899-12-30T06:20:00"/>
    <s v="3"/>
    <n v="2005"/>
    <d v="2012-04-14T00:00:00"/>
    <d v="1899-12-30T10:05:00"/>
    <d v="2012-04-14T00:00:00"/>
    <d v="1899-12-30T10:09:00"/>
    <n v="7"/>
    <x v="9"/>
    <n v="6"/>
    <n v="10"/>
    <n v="10"/>
    <d v="2012-04-14T06:32:00"/>
    <d v="2012-04-14T06:20:00"/>
    <d v="2012-04-14T10:05:00"/>
    <d v="2012-04-14T10:09:00"/>
    <n v="3.6166666667559184"/>
    <n v="3.5500000000465661"/>
    <m/>
    <m/>
  </r>
  <r>
    <x v="0"/>
    <s v="1"/>
    <s v="Non-Nurse Practitioner"/>
    <s v="N"/>
    <x v="1"/>
    <d v="1899-12-30T07:19:00"/>
    <d v="2012-04-14T00:00:00"/>
    <d v="1899-12-30T07:15:00"/>
    <s v="3"/>
    <n v="1961"/>
    <d v="2012-04-14T00:00:00"/>
    <d v="1899-12-30T11:41:00"/>
    <d v="2012-04-14T00:00:00"/>
    <d v="1899-12-30T11:41:00"/>
    <n v="53"/>
    <x v="20"/>
    <n v="7"/>
    <n v="11"/>
    <n v="11"/>
    <d v="2012-04-14T07:19:00"/>
    <d v="2012-04-14T07:15:00"/>
    <d v="2012-04-14T11:41:00"/>
    <d v="2012-04-14T11:41:00"/>
    <n v="4.3666666667559184"/>
    <n v="4.3666666667559184"/>
    <m/>
    <m/>
  </r>
  <r>
    <x v="0"/>
    <s v="1"/>
    <s v="Non-Nurse Practitioner"/>
    <s v="N"/>
    <x v="1"/>
    <d v="1899-12-30T09:04:00"/>
    <d v="2012-04-14T00:00:00"/>
    <d v="1899-12-30T08:57:00"/>
    <s v="3"/>
    <n v="1954"/>
    <d v="2012-04-14T00:00:00"/>
    <d v="1899-12-30T18:45:00"/>
    <d v="2012-04-14T00:00:00"/>
    <d v="1899-12-30T18:45:00"/>
    <n v="58"/>
    <x v="3"/>
    <n v="8"/>
    <n v="18"/>
    <n v="18"/>
    <d v="2012-04-14T09:04:00"/>
    <d v="2012-04-14T08:57:00"/>
    <d v="2012-04-14T18:45:00"/>
    <d v="2012-04-14T18:45:00"/>
    <n v="9.6833333332906477"/>
    <n v="9.6833333332906477"/>
    <m/>
    <m/>
  </r>
  <r>
    <x v="0"/>
    <s v="1"/>
    <s v="Non-Nurse Practitioner"/>
    <s v="N"/>
    <x v="1"/>
    <d v="1899-12-30T09:25:00"/>
    <d v="2012-04-14T00:00:00"/>
    <d v="1899-12-30T09:22:00"/>
    <s v="3"/>
    <n v="1959"/>
    <d v="2012-04-14T00:00:00"/>
    <d v="1899-12-30T13:25:00"/>
    <d v="2012-04-14T00:00:00"/>
    <d v="1899-12-30T13:25:00"/>
    <n v="56"/>
    <x v="3"/>
    <n v="9"/>
    <n v="13"/>
    <n v="13"/>
    <d v="2012-04-14T09:25:00"/>
    <d v="2012-04-14T09:22:00"/>
    <d v="2012-04-14T13:25:00"/>
    <d v="2012-04-14T13:25:00"/>
    <n v="4.0000000001164153"/>
    <n v="4.0000000001164153"/>
    <m/>
    <m/>
  </r>
  <r>
    <x v="0"/>
    <s v="1"/>
    <s v="Non-Nurse Practitioner"/>
    <s v="N"/>
    <x v="1"/>
    <d v="1899-12-30T10:39:00"/>
    <d v="2012-04-14T00:00:00"/>
    <d v="1899-12-30T10:25:00"/>
    <s v="3"/>
    <n v="2010"/>
    <d v="2012-04-14T00:00:00"/>
    <d v="1899-12-30T12:32:00"/>
    <d v="2012-04-14T00:00:00"/>
    <d v="1899-12-30T12:32:00"/>
    <n v="4"/>
    <x v="21"/>
    <n v="10"/>
    <n v="12"/>
    <n v="12"/>
    <d v="2012-04-14T10:39:00"/>
    <d v="2012-04-14T10:25:00"/>
    <d v="2012-04-14T12:32:00"/>
    <d v="2012-04-14T12:32:00"/>
    <n v="1.8833333333604969"/>
    <n v="1.8833333333604969"/>
    <m/>
    <m/>
  </r>
  <r>
    <x v="0"/>
    <s v="1"/>
    <s v="Non-Nurse Practitioner"/>
    <s v="N"/>
    <x v="1"/>
    <d v="1899-12-30T11:06:00"/>
    <d v="2012-04-14T00:00:00"/>
    <d v="1899-12-30T11:00:00"/>
    <s v="3"/>
    <n v="1954"/>
    <d v="2012-04-14T00:00:00"/>
    <d v="1899-12-30T14:47:00"/>
    <d v="2012-04-14T00:00:00"/>
    <d v="1899-12-30T15:17:00"/>
    <n v="59"/>
    <x v="10"/>
    <n v="11"/>
    <n v="14"/>
    <n v="15"/>
    <d v="2012-04-14T11:06:00"/>
    <d v="2012-04-14T11:00:00"/>
    <d v="2012-04-14T14:47:00"/>
    <d v="2012-04-14T15:17:00"/>
    <n v="4.1833333333488554"/>
    <n v="3.6833333332906477"/>
    <m/>
    <m/>
  </r>
  <r>
    <x v="0"/>
    <s v="1"/>
    <s v="Non-Nurse Practitioner"/>
    <s v="N"/>
    <x v="1"/>
    <d v="1899-12-30T11:28:00"/>
    <d v="2012-04-14T00:00:00"/>
    <d v="1899-12-30T11:21:00"/>
    <s v="3"/>
    <n v="1983"/>
    <d v="2012-04-14T00:00:00"/>
    <d v="1899-12-30T17:00:00"/>
    <d v="2012-04-14T00:00:00"/>
    <d v="1899-12-30T17:00:00"/>
    <n v="31"/>
    <x v="10"/>
    <n v="11"/>
    <n v="17"/>
    <n v="17"/>
    <d v="2012-04-14T11:28:00"/>
    <d v="2012-04-14T11:21:00"/>
    <d v="2012-04-14T17:00:00"/>
    <d v="2012-04-14T17:00:00"/>
    <n v="5.53333333338378"/>
    <n v="5.53333333338378"/>
    <m/>
    <m/>
  </r>
  <r>
    <x v="0"/>
    <s v="1"/>
    <s v="Non-Nurse Practitioner"/>
    <s v="N"/>
    <x v="1"/>
    <d v="1899-12-30T11:53:00"/>
    <d v="2012-04-14T00:00:00"/>
    <d v="1899-12-30T11:43:00"/>
    <s v="3"/>
    <n v="2003"/>
    <d v="2012-04-14T00:00:00"/>
    <d v="1899-12-30T17:40:00"/>
    <d v="2012-04-14T00:00:00"/>
    <d v="1899-12-30T19:55:00"/>
    <n v="11"/>
    <x v="10"/>
    <n v="11"/>
    <n v="17"/>
    <n v="19"/>
    <d v="2012-04-14T11:53:00"/>
    <d v="2012-04-14T11:43:00"/>
    <d v="2012-04-14T17:40:00"/>
    <d v="2012-04-14T19:55:00"/>
    <n v="8.0333333333255723"/>
    <n v="5.7833333333255723"/>
    <m/>
    <m/>
  </r>
  <r>
    <x v="0"/>
    <s v="1"/>
    <s v="Non-Nurse Practitioner"/>
    <s v="N"/>
    <x v="1"/>
    <d v="1899-12-30T12:44:00"/>
    <d v="2012-04-14T00:00:00"/>
    <d v="1899-12-30T12:40:00"/>
    <s v="3"/>
    <n v="1935"/>
    <d v="2012-04-14T00:00:00"/>
    <d v="1899-12-30T18:55:00"/>
    <d v="2012-04-14T00:00:00"/>
    <d v="1899-12-30T18:55:00"/>
    <n v="76"/>
    <x v="11"/>
    <n v="12"/>
    <n v="18"/>
    <n v="18"/>
    <d v="2012-04-14T12:44:00"/>
    <d v="2012-04-14T12:40:00"/>
    <d v="2012-04-14T18:55:00"/>
    <d v="2012-04-14T18:55:00"/>
    <n v="6.183333333407063"/>
    <n v="6.183333333407063"/>
    <m/>
    <m/>
  </r>
  <r>
    <x v="0"/>
    <s v="1"/>
    <s v="Non-Nurse Practitioner"/>
    <s v="N"/>
    <x v="1"/>
    <d v="1899-12-30T14:41:00"/>
    <d v="2012-04-14T00:00:00"/>
    <d v="1899-12-30T14:36:00"/>
    <s v="3"/>
    <n v="1966"/>
    <d v="2012-04-14T00:00:00"/>
    <d v="1899-12-30T17:53:00"/>
    <d v="2012-04-14T00:00:00"/>
    <d v="1899-12-30T17:53:00"/>
    <n v="48"/>
    <x v="17"/>
    <n v="14"/>
    <n v="17"/>
    <n v="17"/>
    <d v="2012-04-14T14:41:00"/>
    <d v="2012-04-14T14:36:00"/>
    <d v="2012-04-14T17:53:00"/>
    <d v="2012-04-14T17:53:00"/>
    <n v="3.1999999999534339"/>
    <n v="3.1999999999534339"/>
    <m/>
    <m/>
  </r>
  <r>
    <x v="0"/>
    <s v="1"/>
    <s v="Non-Nurse Practitioner"/>
    <s v="N"/>
    <x v="0"/>
    <d v="1899-12-30T13:21:00"/>
    <d v="2012-04-13T00:00:00"/>
    <d v="1899-12-30T13:16:00"/>
    <s v="3"/>
    <n v="1937"/>
    <d v="2012-04-13T00:00:00"/>
    <d v="1899-12-30T23:39:00"/>
    <d v="2012-04-14T00:00:00"/>
    <d v="1899-12-30T10:12:00"/>
    <n v="78"/>
    <x v="12"/>
    <n v="13"/>
    <n v="23"/>
    <n v="10"/>
    <d v="2012-04-13T13:21:00"/>
    <d v="2012-04-13T13:16:00"/>
    <d v="2012-04-13T23:39:00"/>
    <d v="2012-04-14T10:12:00"/>
    <n v="20.850000000034925"/>
    <n v="10.300000000046566"/>
    <m/>
    <m/>
  </r>
  <r>
    <x v="0"/>
    <s v="1"/>
    <s v="Non-Nurse Practitioner"/>
    <s v="N"/>
    <x v="2"/>
    <d v="1899-12-30T00:28:00"/>
    <d v="2012-04-12T00:00:00"/>
    <d v="1899-12-30T00:16:00"/>
    <s v="3"/>
    <n v="1992"/>
    <d v="2012-04-12T00:00:00"/>
    <d v="1899-12-30T14:23:00"/>
    <d v="2012-04-12T00:00:00"/>
    <d v="1899-12-30T14:23:00"/>
    <n v="20"/>
    <x v="6"/>
    <n v="0"/>
    <n v="14"/>
    <n v="14"/>
    <d v="2012-04-12T00:28:00"/>
    <d v="2012-04-12T00:16:00"/>
    <d v="2012-04-12T14:23:00"/>
    <d v="2012-04-12T14:23:00"/>
    <n v="13.916666666802485"/>
    <n v="13.916666666802485"/>
    <m/>
    <m/>
  </r>
  <r>
    <x v="0"/>
    <s v="1"/>
    <s v="Non-Nurse Practitioner"/>
    <s v="N"/>
    <x v="2"/>
    <d v="1899-12-30T01:10:00"/>
    <d v="2012-04-12T00:00:00"/>
    <d v="1899-12-30T01:00:00"/>
    <s v="3"/>
    <n v="1984"/>
    <d v="2012-04-12T00:00:00"/>
    <d v="1899-12-30T09:00:00"/>
    <d v="2012-04-12T00:00:00"/>
    <d v="1899-12-30T09:00:00"/>
    <n v="31"/>
    <x v="18"/>
    <n v="1"/>
    <n v="9"/>
    <n v="9"/>
    <d v="2012-04-12T01:10:00"/>
    <d v="2012-04-12T01:00:00"/>
    <d v="2012-04-12T09:00:00"/>
    <d v="2012-04-12T09:00:00"/>
    <n v="7.8333333333721384"/>
    <n v="7.8333333333721384"/>
    <m/>
    <m/>
  </r>
  <r>
    <x v="0"/>
    <s v="1"/>
    <s v="Non-Nurse Practitioner"/>
    <s v="N"/>
    <x v="2"/>
    <d v="1899-12-30T07:57:00"/>
    <d v="2012-04-12T00:00:00"/>
    <d v="1899-12-30T07:51:00"/>
    <s v="3"/>
    <n v="2000"/>
    <d v="2012-04-12T00:00:00"/>
    <d v="1899-12-30T12:30:00"/>
    <d v="2012-04-12T00:00:00"/>
    <d v="1899-12-30T12:30:00"/>
    <n v="15"/>
    <x v="20"/>
    <n v="7"/>
    <n v="12"/>
    <n v="12"/>
    <d v="2012-04-12T07:57:00"/>
    <d v="2012-04-12T07:51:00"/>
    <d v="2012-04-12T12:30:00"/>
    <d v="2012-04-12T12:30:00"/>
    <n v="4.5499999999883585"/>
    <n v="4.5499999999883585"/>
    <m/>
    <m/>
  </r>
  <r>
    <x v="0"/>
    <s v="1"/>
    <s v="Non-Nurse Practitioner"/>
    <s v="N"/>
    <x v="2"/>
    <d v="1899-12-30T09:57:00"/>
    <d v="2012-04-12T00:00:00"/>
    <d v="1899-12-30T09:50:00"/>
    <s v="3"/>
    <n v="2010"/>
    <d v="2012-04-12T00:00:00"/>
    <d v="1899-12-30T13:33:00"/>
    <d v="2012-04-12T00:00:00"/>
    <d v="1899-12-30T13:35:00"/>
    <n v="6"/>
    <x v="3"/>
    <n v="9"/>
    <n v="13"/>
    <n v="13"/>
    <d v="2012-04-12T09:57:00"/>
    <d v="2012-04-12T09:50:00"/>
    <d v="2012-04-12T13:33:00"/>
    <d v="2012-04-12T13:35:00"/>
    <n v="3.6333333333022892"/>
    <n v="3.6000000000349246"/>
    <m/>
    <m/>
  </r>
  <r>
    <x v="0"/>
    <s v="1"/>
    <s v="Non-Nurse Practitioner"/>
    <s v="N"/>
    <x v="2"/>
    <d v="1899-12-30T10:14:00"/>
    <d v="2012-04-12T00:00:00"/>
    <d v="1899-12-30T10:06:00"/>
    <s v="3"/>
    <n v="1924"/>
    <d v="2012-04-12T00:00:00"/>
    <d v="1899-12-30T11:05:00"/>
    <d v="2012-04-12T00:00:00"/>
    <d v="1899-12-30T11:05:00"/>
    <n v="90"/>
    <x v="21"/>
    <n v="10"/>
    <n v="11"/>
    <n v="11"/>
    <d v="2012-04-12T10:14:00"/>
    <d v="2012-04-12T10:06:00"/>
    <d v="2012-04-12T11:05:00"/>
    <d v="2012-04-12T11:05:00"/>
    <n v="0.84999999997671694"/>
    <n v="0.84999999997671694"/>
    <m/>
    <m/>
  </r>
  <r>
    <x v="0"/>
    <s v="1"/>
    <s v="Non-Nurse Practitioner"/>
    <s v="N"/>
    <x v="2"/>
    <d v="1899-12-30T10:45:00"/>
    <d v="2012-04-12T00:00:00"/>
    <d v="1899-12-30T10:38:00"/>
    <s v="3"/>
    <n v="2008"/>
    <d v="2012-04-12T00:00:00"/>
    <d v="1899-12-30T14:25:00"/>
    <d v="2012-04-12T00:00:00"/>
    <d v="1899-12-30T14:25:00"/>
    <n v="3"/>
    <x v="21"/>
    <n v="10"/>
    <n v="14"/>
    <n v="14"/>
    <d v="2012-04-12T10:45:00"/>
    <d v="2012-04-12T10:38:00"/>
    <d v="2012-04-12T14:25:00"/>
    <d v="2012-04-12T14:25:00"/>
    <n v="3.6666666667442769"/>
    <n v="3.6666666667442769"/>
    <m/>
    <m/>
  </r>
  <r>
    <x v="0"/>
    <s v="1"/>
    <s v="Non-Nurse Practitioner"/>
    <s v="N"/>
    <x v="2"/>
    <d v="1899-12-30T11:04:00"/>
    <d v="2012-04-12T00:00:00"/>
    <d v="1899-12-30T10:52:00"/>
    <s v="3"/>
    <n v="1955"/>
    <d v="2012-04-12T00:00:00"/>
    <d v="1899-12-30T13:34:00"/>
    <d v="2012-04-12T00:00:00"/>
    <d v="1899-12-30T13:34:00"/>
    <n v="59"/>
    <x v="10"/>
    <n v="10"/>
    <n v="13"/>
    <n v="13"/>
    <d v="2012-04-12T11:04:00"/>
    <d v="2012-04-12T10:52:00"/>
    <d v="2012-04-12T13:34:00"/>
    <d v="2012-04-12T13:34:00"/>
    <n v="2.5000000001164153"/>
    <n v="2.5000000001164153"/>
    <m/>
    <m/>
  </r>
  <r>
    <x v="0"/>
    <s v="1"/>
    <s v="Non-Nurse Practitioner"/>
    <s v="N"/>
    <x v="2"/>
    <d v="1899-12-30T11:08:00"/>
    <d v="2012-04-12T00:00:00"/>
    <d v="1899-12-30T10:57:00"/>
    <s v="3"/>
    <n v="1996"/>
    <d v="2012-04-12T00:00:00"/>
    <d v="1899-12-30T14:05:00"/>
    <d v="2012-04-12T00:00:00"/>
    <d v="1899-12-30T16:16:00"/>
    <n v="15"/>
    <x v="10"/>
    <n v="10"/>
    <n v="14"/>
    <n v="16"/>
    <d v="2012-04-12T11:08:00"/>
    <d v="2012-04-12T10:57:00"/>
    <d v="2012-04-12T14:05:00"/>
    <d v="2012-04-12T16:16:00"/>
    <n v="5.1333333333022892"/>
    <n v="2.9500000000116415"/>
    <m/>
    <m/>
  </r>
  <r>
    <x v="0"/>
    <s v="1"/>
    <s v="Non-Nurse Practitioner"/>
    <s v="N"/>
    <x v="2"/>
    <d v="1899-12-30T11:54:00"/>
    <d v="2012-04-12T00:00:00"/>
    <d v="1899-12-30T11:45:00"/>
    <s v="3"/>
    <n v="2010"/>
    <d v="2012-04-12T00:00:00"/>
    <d v="1899-12-30T15:00:00"/>
    <d v="2012-04-12T00:00:00"/>
    <d v="1899-12-30T15:06:00"/>
    <n v="4"/>
    <x v="10"/>
    <n v="11"/>
    <n v="15"/>
    <n v="15"/>
    <d v="2012-04-12T11:54:00"/>
    <d v="2012-04-12T11:45:00"/>
    <d v="2012-04-12T15:00:00"/>
    <d v="2012-04-12T15:06:00"/>
    <n v="3.1999999999534339"/>
    <n v="3.0999999999767169"/>
    <m/>
    <m/>
  </r>
  <r>
    <x v="0"/>
    <s v="1"/>
    <s v="Non-Nurse Practitioner"/>
    <s v="N"/>
    <x v="2"/>
    <d v="1899-12-30T12:59:00"/>
    <d v="2012-04-12T00:00:00"/>
    <d v="1899-12-30T12:52:00"/>
    <s v="3"/>
    <n v="1982"/>
    <d v="2012-04-12T00:00:00"/>
    <d v="1899-12-30T16:25:00"/>
    <d v="2012-04-12T00:00:00"/>
    <d v="1899-12-30T16:28:00"/>
    <n v="33"/>
    <x v="11"/>
    <n v="12"/>
    <n v="16"/>
    <n v="16"/>
    <d v="2012-04-12T12:59:00"/>
    <d v="2012-04-12T12:52:00"/>
    <d v="2012-04-12T16:25:00"/>
    <d v="2012-04-12T16:28:00"/>
    <n v="3.4833333333372138"/>
    <n v="3.4333333333488554"/>
    <m/>
    <m/>
  </r>
  <r>
    <x v="0"/>
    <s v="1"/>
    <s v="Non-Nurse Practitioner"/>
    <s v="N"/>
    <x v="2"/>
    <d v="1899-12-30T12:27:00"/>
    <d v="2012-04-12T00:00:00"/>
    <d v="1899-12-30T12:14:00"/>
    <s v="3"/>
    <n v="1974"/>
    <d v="2012-04-12T00:00:00"/>
    <d v="1899-12-30T19:00:00"/>
    <d v="2012-04-12T00:00:00"/>
    <d v="1899-12-30T19:11:00"/>
    <n v="41"/>
    <x v="11"/>
    <n v="12"/>
    <n v="19"/>
    <n v="19"/>
    <d v="2012-04-12T12:27:00"/>
    <d v="2012-04-12T12:14:00"/>
    <d v="2012-04-12T19:00:00"/>
    <d v="2012-04-12T19:11:00"/>
    <n v="6.7333333332790062"/>
    <n v="6.5499999998719431"/>
    <m/>
    <m/>
  </r>
  <r>
    <x v="0"/>
    <s v="1"/>
    <s v="Non-Nurse Practitioner"/>
    <s v="N"/>
    <x v="2"/>
    <d v="1899-12-30T12:57:00"/>
    <d v="2012-04-12T00:00:00"/>
    <d v="1899-12-30T12:47:00"/>
    <s v="3"/>
    <n v="1970"/>
    <d v="2012-04-12T00:00:00"/>
    <d v="1899-12-30T21:10:00"/>
    <d v="2012-04-12T00:00:00"/>
    <d v="1899-12-30T21:11:00"/>
    <n v="45"/>
    <x v="11"/>
    <n v="12"/>
    <n v="21"/>
    <n v="21"/>
    <d v="2012-04-12T12:57:00"/>
    <d v="2012-04-12T12:47:00"/>
    <d v="2012-04-12T21:10:00"/>
    <d v="2012-04-12T21:11:00"/>
    <n v="8.2333333334536292"/>
    <n v="8.2166666667326353"/>
    <m/>
    <m/>
  </r>
  <r>
    <x v="0"/>
    <s v="1"/>
    <s v="Non-Nurse Practitioner"/>
    <s v="N"/>
    <x v="2"/>
    <d v="1899-12-30T14:21:00"/>
    <d v="2012-04-12T00:00:00"/>
    <d v="1899-12-30T14:00:00"/>
    <s v="3"/>
    <n v="2009"/>
    <d v="2012-04-12T00:00:00"/>
    <d v="1899-12-30T21:25:00"/>
    <d v="2012-04-12T00:00:00"/>
    <d v="1899-12-30T21:25:00"/>
    <n v="4"/>
    <x v="17"/>
    <n v="14"/>
    <n v="21"/>
    <n v="21"/>
    <d v="2012-04-12T14:21:00"/>
    <d v="2012-04-12T14:00:00"/>
    <d v="2012-04-12T21:25:00"/>
    <d v="2012-04-12T21:25:00"/>
    <n v="7.0666666666511446"/>
    <n v="7.0666666666511446"/>
    <m/>
    <m/>
  </r>
  <r>
    <x v="0"/>
    <s v="1"/>
    <s v="Non-Nurse Practitioner"/>
    <s v="N"/>
    <x v="2"/>
    <d v="1899-12-30T17:02:00"/>
    <d v="2012-04-12T00:00:00"/>
    <d v="1899-12-30T16:49:00"/>
    <s v="3"/>
    <n v="1928"/>
    <d v="2012-04-12T00:00:00"/>
    <d v="1899-12-30T23:44:00"/>
    <d v="2012-04-12T00:00:00"/>
    <d v="1899-12-30T23:44:00"/>
    <n v="83"/>
    <x v="14"/>
    <n v="16"/>
    <n v="23"/>
    <n v="23"/>
    <d v="2012-04-12T17:02:00"/>
    <d v="2012-04-12T16:49:00"/>
    <d v="2012-04-12T23:44:00"/>
    <d v="2012-04-12T23:44:00"/>
    <n v="6.7000000000116415"/>
    <n v="6.7000000000116415"/>
    <m/>
    <m/>
  </r>
  <r>
    <x v="0"/>
    <s v="1"/>
    <s v="Non-Nurse Practitioner"/>
    <s v="N"/>
    <x v="2"/>
    <d v="1899-12-30T18:19:00"/>
    <d v="2012-04-12T00:00:00"/>
    <d v="1899-12-30T18:11:00"/>
    <s v="3"/>
    <n v="1996"/>
    <d v="2012-04-12T00:00:00"/>
    <d v="1899-12-30T20:33:00"/>
    <d v="2012-04-12T00:00:00"/>
    <d v="1899-12-30T20:33:00"/>
    <n v="17"/>
    <x v="15"/>
    <n v="18"/>
    <n v="20"/>
    <n v="20"/>
    <d v="2012-04-12T18:19:00"/>
    <d v="2012-04-12T18:11:00"/>
    <d v="2012-04-12T20:33:00"/>
    <d v="2012-04-12T20:33:00"/>
    <n v="2.2333333332790062"/>
    <n v="2.2333333332790062"/>
    <m/>
    <m/>
  </r>
  <r>
    <x v="0"/>
    <s v="1"/>
    <s v="Non-Nurse Practitioner"/>
    <s v="N"/>
    <x v="2"/>
    <d v="1899-12-30T19:07:00"/>
    <d v="2012-04-12T00:00:00"/>
    <d v="1899-12-30T19:01:00"/>
    <s v="3"/>
    <n v="2007"/>
    <d v="2012-04-12T00:00:00"/>
    <d v="1899-12-30T20:25:00"/>
    <d v="2012-04-12T00:00:00"/>
    <d v="1899-12-30T20:26:00"/>
    <n v="7"/>
    <x v="1"/>
    <n v="19"/>
    <n v="20"/>
    <n v="20"/>
    <d v="2012-04-12T19:07:00"/>
    <d v="2012-04-12T19:01:00"/>
    <d v="2012-04-12T20:25:00"/>
    <d v="2012-04-12T20:26:00"/>
    <n v="1.3166666667675599"/>
    <n v="1.3000000000465661"/>
    <m/>
    <m/>
  </r>
  <r>
    <x v="0"/>
    <s v="1"/>
    <s v="Non-Nurse Practitioner"/>
    <s v="N"/>
    <x v="2"/>
    <d v="1899-12-30T19:22:00"/>
    <d v="2012-04-12T00:00:00"/>
    <d v="1899-12-30T19:15:00"/>
    <s v="3"/>
    <n v="2011"/>
    <d v="2012-04-12T00:00:00"/>
    <d v="1899-12-30T20:40:00"/>
    <d v="2012-04-12T00:00:00"/>
    <d v="1899-12-30T20:40:00"/>
    <n v="4"/>
    <x v="1"/>
    <n v="19"/>
    <n v="20"/>
    <n v="20"/>
    <d v="2012-04-12T19:22:00"/>
    <d v="2012-04-12T19:15:00"/>
    <d v="2012-04-12T20:40:00"/>
    <d v="2012-04-12T20:40:00"/>
    <n v="1.3000000000465661"/>
    <n v="1.3000000000465661"/>
    <m/>
    <m/>
  </r>
  <r>
    <x v="0"/>
    <s v="1"/>
    <s v="Non-Nurse Practitioner"/>
    <s v="N"/>
    <x v="2"/>
    <d v="1899-12-30T19:39:00"/>
    <d v="2012-04-12T00:00:00"/>
    <d v="1899-12-30T19:29:00"/>
    <s v="3"/>
    <n v="2008"/>
    <d v="2012-04-12T00:00:00"/>
    <d v="1899-12-30T22:00:00"/>
    <d v="2012-04-12T00:00:00"/>
    <d v="1899-12-30T22:00:00"/>
    <n v="3"/>
    <x v="1"/>
    <n v="19"/>
    <n v="22"/>
    <n v="22"/>
    <d v="2012-04-12T19:39:00"/>
    <d v="2012-04-12T19:29:00"/>
    <d v="2012-04-12T22:00:00"/>
    <d v="2012-04-12T22:00:00"/>
    <n v="2.3499999999767169"/>
    <n v="2.3499999999767169"/>
    <m/>
    <m/>
  </r>
  <r>
    <x v="0"/>
    <s v="1"/>
    <s v="Non-Nurse Practitioner"/>
    <s v="N"/>
    <x v="2"/>
    <d v="1899-12-30T20:06:00"/>
    <d v="2012-04-12T00:00:00"/>
    <d v="1899-12-30T19:55:00"/>
    <s v="3"/>
    <n v="2009"/>
    <d v="2012-04-12T00:00:00"/>
    <d v="1899-12-30T22:45:00"/>
    <d v="2012-04-12T00:00:00"/>
    <d v="1899-12-30T22:46:00"/>
    <n v="2"/>
    <x v="2"/>
    <n v="19"/>
    <n v="22"/>
    <n v="22"/>
    <d v="2012-04-12T20:06:00"/>
    <d v="2012-04-12T19:55:00"/>
    <d v="2012-04-12T22:45:00"/>
    <d v="2012-04-12T22:46:00"/>
    <n v="2.6666666666278616"/>
    <n v="2.6499999999068677"/>
    <m/>
    <m/>
  </r>
  <r>
    <x v="0"/>
    <s v="1"/>
    <s v="Non-Nurse Practitioner"/>
    <s v="N"/>
    <x v="2"/>
    <d v="1899-12-30T20:30:00"/>
    <d v="2012-04-12T00:00:00"/>
    <d v="1899-12-30T20:23:00"/>
    <s v="3"/>
    <n v="1953"/>
    <d v="2012-04-12T00:00:00"/>
    <d v="1899-12-30T22:00:00"/>
    <d v="2012-04-12T00:00:00"/>
    <d v="1899-12-30T22:20:00"/>
    <n v="59"/>
    <x v="2"/>
    <n v="20"/>
    <n v="22"/>
    <n v="22"/>
    <d v="2012-04-12T20:30:00"/>
    <d v="2012-04-12T20:23:00"/>
    <d v="2012-04-12T22:00:00"/>
    <d v="2012-04-12T22:20:00"/>
    <n v="1.8333333333721384"/>
    <n v="1.5"/>
    <m/>
    <m/>
  </r>
  <r>
    <x v="0"/>
    <s v="1"/>
    <s v="Non-Nurse Practitioner"/>
    <s v="N"/>
    <x v="2"/>
    <d v="1899-12-30T20:51:00"/>
    <d v="2012-04-12T00:00:00"/>
    <d v="1899-12-30T20:39:00"/>
    <s v="3"/>
    <n v="2007"/>
    <d v="2012-04-12T00:00:00"/>
    <d v="1899-12-30T23:00:00"/>
    <d v="2012-04-12T00:00:00"/>
    <d v="1899-12-30T23:00:00"/>
    <n v="9"/>
    <x v="2"/>
    <n v="20"/>
    <n v="23"/>
    <n v="23"/>
    <d v="2012-04-12T20:51:00"/>
    <d v="2012-04-12T20:39:00"/>
    <d v="2012-04-12T23:00:00"/>
    <d v="2012-04-12T23:00:00"/>
    <n v="2.1500000000232831"/>
    <n v="2.1500000000232831"/>
    <m/>
    <m/>
  </r>
  <r>
    <x v="0"/>
    <s v="1"/>
    <s v="Non-Nurse Practitioner"/>
    <s v="N"/>
    <x v="3"/>
    <d v="1899-12-30T20:31:00"/>
    <d v="2012-04-11T00:00:00"/>
    <d v="1899-12-30T20:16:00"/>
    <s v="3"/>
    <n v="2005"/>
    <d v="2012-04-12T00:00:00"/>
    <d v="1899-12-30T02:21:00"/>
    <d v="2012-04-12T00:00:00"/>
    <d v="1899-12-30T02:30:00"/>
    <n v="8"/>
    <x v="2"/>
    <n v="20"/>
    <n v="2"/>
    <n v="2"/>
    <d v="2012-04-11T20:31:00"/>
    <d v="2012-04-11T20:16:00"/>
    <d v="2012-04-12T02:21:00"/>
    <d v="2012-04-12T02:30:00"/>
    <n v="5.9833333332790062"/>
    <n v="5.8333333333139308"/>
    <m/>
    <m/>
  </r>
  <r>
    <x v="0"/>
    <s v="1"/>
    <s v="Non-Nurse Practitioner"/>
    <s v="N"/>
    <x v="3"/>
    <d v="1899-12-30T20:38:00"/>
    <d v="2012-04-11T00:00:00"/>
    <d v="1899-12-30T20:29:00"/>
    <s v="3"/>
    <n v="2010"/>
    <d v="2012-04-12T00:00:00"/>
    <d v="1899-12-30T01:22:00"/>
    <d v="2012-04-12T00:00:00"/>
    <d v="1899-12-30T01:22:00"/>
    <n v="3"/>
    <x v="2"/>
    <n v="20"/>
    <n v="1"/>
    <n v="1"/>
    <d v="2012-04-11T20:38:00"/>
    <d v="2012-04-11T20:29:00"/>
    <d v="2012-04-12T01:22:00"/>
    <d v="2012-04-12T01:22:00"/>
    <n v="4.7333333332207985"/>
    <n v="4.7333333332207985"/>
    <m/>
    <m/>
  </r>
  <r>
    <x v="0"/>
    <s v="1"/>
    <s v="Non-Nurse Practitioner"/>
    <s v="N"/>
    <x v="2"/>
    <d v="1899-12-30T10:09:00"/>
    <d v="2012-04-12T00:00:00"/>
    <d v="1899-12-30T09:59:00"/>
    <s v="3"/>
    <n v="1955"/>
    <d v="2012-04-12T00:00:00"/>
    <d v="1899-12-30T18:25:00"/>
    <d v="2012-04-12T00:00:00"/>
    <d v="1899-12-30T18:25:00"/>
    <n v="57"/>
    <x v="21"/>
    <n v="9"/>
    <n v="18"/>
    <n v="18"/>
    <d v="2012-04-12T10:09:00"/>
    <d v="2012-04-12T09:59:00"/>
    <d v="2012-04-12T18:25:00"/>
    <d v="2012-04-12T18:25:00"/>
    <n v="8.2666666665463708"/>
    <n v="8.2666666665463708"/>
    <m/>
    <m/>
  </r>
  <r>
    <x v="0"/>
    <s v="1"/>
    <s v="Non-Nurse Practitioner"/>
    <s v="N"/>
    <x v="2"/>
    <d v="1899-12-30T11:28:00"/>
    <d v="2012-04-12T00:00:00"/>
    <d v="1899-12-30T11:11:00"/>
    <s v="3"/>
    <n v="1970"/>
    <d v="2012-04-12T00:00:00"/>
    <d v="1899-12-30T16:28:00"/>
    <d v="2012-04-12T00:00:00"/>
    <d v="1899-12-30T16:23:00"/>
    <n v="45"/>
    <x v="10"/>
    <n v="11"/>
    <n v="16"/>
    <n v="16"/>
    <d v="2012-04-12T11:28:00"/>
    <d v="2012-04-12T11:11:00"/>
    <d v="2012-04-12T16:28:00"/>
    <d v="2012-04-12T16:23:00"/>
    <n v="4.9166666666278616"/>
    <n v="5.0000000000582077"/>
    <m/>
    <m/>
  </r>
  <r>
    <x v="0"/>
    <s v="1"/>
    <s v="Non-Nurse Practitioner"/>
    <s v="N"/>
    <x v="2"/>
    <d v="1899-12-30T11:33:00"/>
    <d v="2012-04-12T00:00:00"/>
    <d v="1899-12-30T11:13:00"/>
    <s v="3"/>
    <n v="1935"/>
    <d v="2012-04-12T00:00:00"/>
    <d v="1899-12-30T22:25:00"/>
    <d v="2012-04-12T00:00:00"/>
    <d v="1899-12-30T22:25:00"/>
    <n v="80"/>
    <x v="10"/>
    <n v="11"/>
    <n v="22"/>
    <n v="22"/>
    <d v="2012-04-12T11:33:00"/>
    <d v="2012-04-12T11:13:00"/>
    <d v="2012-04-12T22:25:00"/>
    <d v="2012-04-12T22:25:00"/>
    <n v="10.866666666814126"/>
    <n v="10.866666666814126"/>
    <m/>
    <m/>
  </r>
  <r>
    <x v="0"/>
    <s v="1"/>
    <s v="Non-Nurse Practitioner"/>
    <s v="N"/>
    <x v="2"/>
    <d v="1899-12-30T11:37:00"/>
    <d v="2012-04-12T00:00:00"/>
    <d v="1899-12-30T11:22:00"/>
    <s v="3"/>
    <n v="1984"/>
    <d v="2012-04-12T00:00:00"/>
    <d v="1899-12-30T18:10:00"/>
    <d v="2012-04-12T00:00:00"/>
    <d v="1899-12-30T20:40:00"/>
    <n v="30"/>
    <x v="10"/>
    <n v="11"/>
    <n v="18"/>
    <n v="20"/>
    <d v="2012-04-12T11:37:00"/>
    <d v="2012-04-12T11:22:00"/>
    <d v="2012-04-12T18:10:00"/>
    <d v="2012-04-12T20:40:00"/>
    <n v="9.0499999999883585"/>
    <n v="6.5500000000465661"/>
    <m/>
    <m/>
  </r>
  <r>
    <x v="0"/>
    <s v="1"/>
    <s v="Non-Nurse Practitioner"/>
    <s v="N"/>
    <x v="2"/>
    <d v="1899-12-30T12:03:00"/>
    <d v="2012-04-12T00:00:00"/>
    <d v="1899-12-30T11:51:00"/>
    <s v="3"/>
    <n v="1934"/>
    <d v="2012-04-12T00:00:00"/>
    <d v="1899-12-30T22:54:00"/>
    <d v="2012-04-12T00:00:00"/>
    <d v="1899-12-30T22:54:00"/>
    <n v="82"/>
    <x v="11"/>
    <n v="11"/>
    <n v="22"/>
    <n v="22"/>
    <d v="2012-04-12T12:03:00"/>
    <d v="2012-04-12T11:51:00"/>
    <d v="2012-04-12T22:54:00"/>
    <d v="2012-04-12T22:54:00"/>
    <n v="10.850000000093132"/>
    <n v="10.850000000093132"/>
    <m/>
    <m/>
  </r>
  <r>
    <x v="0"/>
    <s v="1"/>
    <s v="Non-Nurse Practitioner"/>
    <s v="N"/>
    <x v="2"/>
    <d v="1899-12-30T14:05:00"/>
    <d v="2012-04-12T00:00:00"/>
    <d v="1899-12-30T13:57:00"/>
    <s v="3"/>
    <n v="1963"/>
    <d v="2012-04-12T00:00:00"/>
    <d v="1899-12-30T22:49:00"/>
    <d v="2012-04-12T00:00:00"/>
    <d v="1899-12-30T22:49:00"/>
    <n v="50"/>
    <x v="17"/>
    <n v="13"/>
    <n v="22"/>
    <n v="22"/>
    <d v="2012-04-12T14:05:00"/>
    <d v="2012-04-12T13:57:00"/>
    <d v="2012-04-12T22:49:00"/>
    <d v="2012-04-12T22:49:00"/>
    <n v="8.7333333333372138"/>
    <n v="8.7333333333372138"/>
    <m/>
    <m/>
  </r>
  <r>
    <x v="0"/>
    <s v="1"/>
    <s v="Non-Nurse Practitioner"/>
    <s v="N"/>
    <x v="2"/>
    <d v="1899-12-30T14:55:00"/>
    <d v="2012-04-12T00:00:00"/>
    <d v="1899-12-30T14:47:00"/>
    <s v="3"/>
    <n v="1966"/>
    <d v="2012-04-12T00:00:00"/>
    <d v="1899-12-30T23:40:00"/>
    <d v="2012-04-12T00:00:00"/>
    <d v="1899-12-30T23:40:00"/>
    <n v="47"/>
    <x v="17"/>
    <n v="14"/>
    <n v="23"/>
    <n v="23"/>
    <d v="2012-04-12T14:55:00"/>
    <d v="2012-04-12T14:47:00"/>
    <d v="2012-04-12T23:40:00"/>
    <d v="2012-04-12T23:40:00"/>
    <n v="8.7499999998835847"/>
    <n v="8.7499999998835847"/>
    <m/>
    <m/>
  </r>
  <r>
    <x v="0"/>
    <s v="1"/>
    <s v="Non-Nurse Practitioner"/>
    <s v="N"/>
    <x v="2"/>
    <d v="1899-12-30T13:25:00"/>
    <d v="2012-04-12T00:00:00"/>
    <d v="1899-12-30T13:16:00"/>
    <s v="3"/>
    <n v="1984"/>
    <d v="2012-04-12T00:00:00"/>
    <d v="1899-12-30T17:20:00"/>
    <d v="2012-04-12T00:00:00"/>
    <d v="1899-12-30T21:19:00"/>
    <n v="28"/>
    <x v="12"/>
    <n v="13"/>
    <n v="17"/>
    <n v="21"/>
    <d v="2012-04-12T13:25:00"/>
    <d v="2012-04-12T13:16:00"/>
    <d v="2012-04-12T17:20:00"/>
    <d v="2012-04-12T21:19:00"/>
    <n v="7.8999999999068677"/>
    <n v="3.9166666665114462"/>
    <m/>
    <m/>
  </r>
  <r>
    <x v="0"/>
    <s v="1"/>
    <s v="Non-Nurse Practitioner"/>
    <s v="N"/>
    <x v="2"/>
    <d v="1899-12-30T15:00:00"/>
    <d v="2012-04-12T00:00:00"/>
    <d v="1899-12-30T14:54:00"/>
    <s v="3"/>
    <n v="1976"/>
    <d v="2012-04-12T00:00:00"/>
    <d v="1899-12-30T16:57:00"/>
    <d v="2012-04-12T00:00:00"/>
    <d v="1899-12-30T16:57:00"/>
    <n v="38"/>
    <x v="0"/>
    <n v="14"/>
    <n v="16"/>
    <n v="16"/>
    <d v="2012-04-12T15:00:00"/>
    <d v="2012-04-12T14:54:00"/>
    <d v="2012-04-12T16:57:00"/>
    <d v="2012-04-12T16:57:00"/>
    <n v="1.9500000000698492"/>
    <n v="1.9500000000698492"/>
    <m/>
    <m/>
  </r>
  <r>
    <x v="0"/>
    <s v="1"/>
    <s v="Non-Nurse Practitioner"/>
    <s v="N"/>
    <x v="2"/>
    <d v="1899-12-30T15:22:00"/>
    <d v="2012-04-12T00:00:00"/>
    <d v="1899-12-30T15:16:00"/>
    <s v="3"/>
    <n v="1974"/>
    <d v="2012-04-12T00:00:00"/>
    <d v="1899-12-30T19:42:00"/>
    <d v="2012-04-12T00:00:00"/>
    <d v="1899-12-30T19:42:00"/>
    <n v="37"/>
    <x v="0"/>
    <n v="15"/>
    <n v="19"/>
    <n v="19"/>
    <d v="2012-04-12T15:22:00"/>
    <d v="2012-04-12T15:16:00"/>
    <d v="2012-04-12T19:42:00"/>
    <d v="2012-04-12T19:42:00"/>
    <n v="4.3333333333139308"/>
    <n v="4.3333333333139308"/>
    <m/>
    <m/>
  </r>
  <r>
    <x v="0"/>
    <s v="1"/>
    <s v="Non-Nurse Practitioner"/>
    <s v="N"/>
    <x v="3"/>
    <d v="1899-12-30T14:28:00"/>
    <d v="2012-04-11T00:00:00"/>
    <d v="1899-12-30T14:22:00"/>
    <s v="3"/>
    <n v="1964"/>
    <d v="2012-04-12T00:00:00"/>
    <d v="1899-12-30T01:25:00"/>
    <d v="2012-04-12T00:00:00"/>
    <d v="1899-12-30T01:25:00"/>
    <n v="47"/>
    <x v="17"/>
    <n v="14"/>
    <n v="1"/>
    <n v="1"/>
    <d v="2012-04-11T14:28:00"/>
    <d v="2012-04-11T14:22:00"/>
    <d v="2012-04-12T01:25:00"/>
    <d v="2012-04-12T01:25:00"/>
    <n v="10.950000000069849"/>
    <n v="10.950000000069849"/>
    <m/>
    <m/>
  </r>
  <r>
    <x v="0"/>
    <s v="1"/>
    <s v="Non-Nurse Practitioner"/>
    <s v="N"/>
    <x v="3"/>
    <d v="1899-12-30T16:05:00"/>
    <d v="2012-04-11T00:00:00"/>
    <d v="1899-12-30T15:58:00"/>
    <s v="3"/>
    <n v="1990"/>
    <d v="2012-04-12T00:00:00"/>
    <d v="1899-12-30T00:49:00"/>
    <d v="2012-04-12T00:00:00"/>
    <d v="1899-12-30T00:49:00"/>
    <n v="23"/>
    <x v="13"/>
    <n v="15"/>
    <n v="0"/>
    <n v="0"/>
    <d v="2012-04-11T16:05:00"/>
    <d v="2012-04-11T15:58:00"/>
    <d v="2012-04-12T00:49:00"/>
    <d v="2012-04-12T00:49:00"/>
    <n v="8.7333333333372138"/>
    <n v="8.7333333333372138"/>
    <m/>
    <m/>
  </r>
  <r>
    <x v="0"/>
    <s v="1"/>
    <s v="Non-Nurse Practitioner"/>
    <s v="N"/>
    <x v="3"/>
    <d v="1899-12-30T17:08:00"/>
    <d v="2012-04-11T00:00:00"/>
    <d v="1899-12-30T17:03:00"/>
    <s v="3"/>
    <n v="1923"/>
    <d v="2012-04-12T00:00:00"/>
    <d v="1899-12-30T09:05:00"/>
    <d v="2012-04-12T00:00:00"/>
    <d v="1899-12-30T09:05:00"/>
    <n v="88"/>
    <x v="14"/>
    <n v="17"/>
    <n v="9"/>
    <n v="9"/>
    <d v="2012-04-11T17:08:00"/>
    <d v="2012-04-11T17:03:00"/>
    <d v="2012-04-12T09:05:00"/>
    <d v="2012-04-12T09:05:00"/>
    <n v="15.949999999953434"/>
    <n v="15.949999999953434"/>
    <m/>
    <m/>
  </r>
  <r>
    <x v="0"/>
    <s v="1"/>
    <s v="Non-Nurse Practitioner"/>
    <s v="N"/>
    <x v="3"/>
    <d v="1899-12-30T18:39:00"/>
    <d v="2012-04-11T00:00:00"/>
    <d v="1899-12-30T18:34:00"/>
    <s v="3"/>
    <n v="1959"/>
    <d v="2012-04-12T00:00:00"/>
    <d v="1899-12-30T05:30:00"/>
    <d v="2012-04-12T00:00:00"/>
    <d v="1899-12-30T05:30:00"/>
    <n v="52"/>
    <x v="15"/>
    <n v="18"/>
    <n v="5"/>
    <n v="5"/>
    <d v="2012-04-11T18:39:00"/>
    <d v="2012-04-11T18:34:00"/>
    <d v="2012-04-12T05:30:00"/>
    <d v="2012-04-12T05:30:00"/>
    <n v="10.849999999918509"/>
    <n v="10.849999999918509"/>
    <m/>
    <m/>
  </r>
  <r>
    <x v="0"/>
    <s v="1"/>
    <s v="Non-Nurse Practitioner"/>
    <s v="N"/>
    <x v="3"/>
    <d v="1899-12-30T20:57:00"/>
    <d v="2012-04-11T00:00:00"/>
    <d v="1899-12-30T20:48:00"/>
    <s v="3"/>
    <n v="1952"/>
    <d v="2012-04-12T00:00:00"/>
    <d v="1899-12-30T03:00:00"/>
    <d v="2012-04-12T00:00:00"/>
    <d v="1899-12-30T03:00:00"/>
    <n v="61"/>
    <x v="2"/>
    <n v="20"/>
    <n v="3"/>
    <n v="3"/>
    <d v="2012-04-11T20:57:00"/>
    <d v="2012-04-11T20:48:00"/>
    <d v="2012-04-12T03:00:00"/>
    <d v="2012-04-12T03:00:00"/>
    <n v="6.0499999999883585"/>
    <n v="6.0499999999883585"/>
    <m/>
    <m/>
  </r>
  <r>
    <x v="0"/>
    <s v="1"/>
    <s v="Non-Nurse Practitioner"/>
    <s v="N"/>
    <x v="3"/>
    <d v="1899-12-30T21:07:00"/>
    <d v="2012-04-11T00:00:00"/>
    <d v="1899-12-30T20:57:00"/>
    <s v="3"/>
    <n v="2005"/>
    <d v="2012-04-12T00:00:00"/>
    <d v="1899-12-30T08:49:00"/>
    <d v="2012-04-12T00:00:00"/>
    <d v="1899-12-30T08:50:00"/>
    <n v="8"/>
    <x v="16"/>
    <n v="20"/>
    <n v="8"/>
    <n v="8"/>
    <d v="2012-04-11T21:07:00"/>
    <d v="2012-04-11T20:57:00"/>
    <d v="2012-04-12T08:49:00"/>
    <d v="2012-04-12T08:50:00"/>
    <n v="11.71666666661622"/>
    <n v="11.699999999895226"/>
    <m/>
    <m/>
  </r>
  <r>
    <x v="0"/>
    <s v="1"/>
    <s v="Non-Nurse Practitioner"/>
    <s v="N"/>
    <x v="3"/>
    <d v="1899-12-30T22:11:00"/>
    <d v="2012-04-11T00:00:00"/>
    <d v="1899-12-30T22:04:00"/>
    <s v="3"/>
    <n v="2008"/>
    <d v="2012-04-12T00:00:00"/>
    <d v="1899-12-30T09:50:00"/>
    <d v="2012-04-12T00:00:00"/>
    <d v="1899-12-30T09:51:00"/>
    <n v="3"/>
    <x v="4"/>
    <n v="22"/>
    <n v="9"/>
    <n v="9"/>
    <d v="2012-04-11T22:11:00"/>
    <d v="2012-04-11T22:04:00"/>
    <d v="2012-04-12T09:50:00"/>
    <d v="2012-04-12T09:51:00"/>
    <n v="11.666666666627862"/>
    <n v="11.649999999906868"/>
    <m/>
    <m/>
  </r>
  <r>
    <x v="0"/>
    <s v="1"/>
    <s v="Non-Nurse Practitioner"/>
    <s v="N"/>
    <x v="3"/>
    <d v="1899-12-30T22:30:00"/>
    <d v="2012-04-11T00:00:00"/>
    <d v="1899-12-30T22:18:00"/>
    <s v="3"/>
    <n v="1984"/>
    <d v="2012-04-12T00:00:00"/>
    <d v="1899-12-30T10:05:00"/>
    <d v="2012-04-12T00:00:00"/>
    <d v="1899-12-30T10:12:00"/>
    <n v="28"/>
    <x v="4"/>
    <n v="22"/>
    <n v="10"/>
    <n v="10"/>
    <d v="2012-04-11T22:30:00"/>
    <d v="2012-04-11T22:18:00"/>
    <d v="2012-04-12T10:05:00"/>
    <d v="2012-04-12T10:12:00"/>
    <n v="11.700000000069849"/>
    <n v="11.583333333372138"/>
    <m/>
    <m/>
  </r>
  <r>
    <x v="0"/>
    <s v="1"/>
    <s v="Non-Nurse Practitioner"/>
    <s v="N"/>
    <x v="3"/>
    <d v="1899-12-30T22:36:00"/>
    <d v="2012-04-11T00:00:00"/>
    <d v="1899-12-30T22:32:00"/>
    <s v="3"/>
    <n v="1970"/>
    <d v="2012-04-12T00:00:00"/>
    <d v="1899-12-30T01:00:00"/>
    <d v="2012-04-12T00:00:00"/>
    <d v="1899-12-30T01:00:00"/>
    <n v="43"/>
    <x v="4"/>
    <n v="22"/>
    <n v="1"/>
    <n v="1"/>
    <d v="2012-04-11T22:36:00"/>
    <d v="2012-04-11T22:32:00"/>
    <d v="2012-04-12T01:00:00"/>
    <d v="2012-04-12T01:00:00"/>
    <n v="2.3999999999650754"/>
    <n v="2.3999999999650754"/>
    <m/>
    <m/>
  </r>
  <r>
    <x v="0"/>
    <s v="1"/>
    <s v="Non-Nurse Practitioner"/>
    <s v="N"/>
    <x v="3"/>
    <d v="1899-12-30T22:58:00"/>
    <d v="2012-04-11T00:00:00"/>
    <d v="1899-12-30T22:52:00"/>
    <s v="3"/>
    <n v="2006"/>
    <d v="2012-04-12T00:00:00"/>
    <d v="1899-12-30T11:15:00"/>
    <d v="2012-04-12T00:00:00"/>
    <d v="1899-12-30T11:15:00"/>
    <n v="5"/>
    <x v="4"/>
    <n v="22"/>
    <n v="11"/>
    <n v="11"/>
    <d v="2012-04-11T22:58:00"/>
    <d v="2012-04-11T22:52:00"/>
    <d v="2012-04-12T11:15:00"/>
    <d v="2012-04-12T11:15:00"/>
    <n v="12.28333333338378"/>
    <n v="12.28333333338378"/>
    <m/>
    <m/>
  </r>
  <r>
    <x v="0"/>
    <s v="1"/>
    <s v="Non-Nurse Practitioner"/>
    <s v="N"/>
    <x v="2"/>
    <d v="1899-12-30T00:08:00"/>
    <d v="2012-04-12T00:00:00"/>
    <d v="1899-12-30T00:01:00"/>
    <s v="3"/>
    <n v="1985"/>
    <d v="2012-04-12T00:00:00"/>
    <d v="1899-12-30T06:12:00"/>
    <d v="2012-04-12T00:00:00"/>
    <d v="1899-12-30T06:12:00"/>
    <n v="26"/>
    <x v="6"/>
    <n v="0"/>
    <n v="6"/>
    <n v="6"/>
    <d v="2012-04-12T00:08:00"/>
    <d v="2012-04-12T00:01:00"/>
    <d v="2012-04-12T06:12:00"/>
    <d v="2012-04-12T06:12:00"/>
    <n v="6.0666666665347293"/>
    <n v="6.0666666665347293"/>
    <m/>
    <m/>
  </r>
  <r>
    <x v="0"/>
    <s v="1"/>
    <s v="Non-Nurse Practitioner"/>
    <s v="N"/>
    <x v="2"/>
    <d v="1899-12-30T02:28:00"/>
    <d v="2012-04-12T00:00:00"/>
    <d v="1899-12-30T02:20:00"/>
    <s v="3"/>
    <n v="1954"/>
    <d v="2012-04-12T00:00:00"/>
    <d v="1899-12-30T15:50:00"/>
    <d v="2012-04-12T00:00:00"/>
    <d v="1899-12-30T15:50:00"/>
    <n v="59"/>
    <x v="19"/>
    <n v="2"/>
    <n v="15"/>
    <n v="15"/>
    <d v="2012-04-12T02:28:00"/>
    <d v="2012-04-12T02:20:00"/>
    <d v="2012-04-12T15:50:00"/>
    <d v="2012-04-12T15:50:00"/>
    <n v="13.366666666581295"/>
    <n v="13.366666666581295"/>
    <m/>
    <m/>
  </r>
  <r>
    <x v="0"/>
    <s v="1"/>
    <s v="Non-Nurse Practitioner"/>
    <s v="N"/>
    <x v="2"/>
    <d v="1899-12-30T03:56:00"/>
    <d v="2012-04-12T00:00:00"/>
    <d v="1899-12-30T03:48:00"/>
    <s v="3"/>
    <n v="1961"/>
    <d v="2012-04-12T00:00:00"/>
    <d v="1899-12-30T10:32:00"/>
    <d v="2012-04-12T00:00:00"/>
    <d v="1899-12-30T10:36:00"/>
    <n v="53"/>
    <x v="7"/>
    <n v="3"/>
    <n v="10"/>
    <n v="10"/>
    <d v="2012-04-12T03:56:00"/>
    <d v="2012-04-12T03:48:00"/>
    <d v="2012-04-12T10:32:00"/>
    <d v="2012-04-12T10:36:00"/>
    <n v="6.6666666665696539"/>
    <n v="6.5999999998603016"/>
    <m/>
    <m/>
  </r>
  <r>
    <x v="0"/>
    <s v="1"/>
    <s v="Non-Nurse Practitioner"/>
    <s v="N"/>
    <x v="2"/>
    <d v="1899-12-30T04:51:00"/>
    <d v="2012-04-12T00:00:00"/>
    <d v="1899-12-30T04:43:00"/>
    <s v="3"/>
    <n v="1993"/>
    <d v="2012-04-12T00:00:00"/>
    <d v="1899-12-30T15:31:00"/>
    <d v="2012-04-12T00:00:00"/>
    <d v="1899-12-30T15:32:00"/>
    <n v="20"/>
    <x v="8"/>
    <n v="4"/>
    <n v="15"/>
    <n v="15"/>
    <d v="2012-04-12T04:51:00"/>
    <d v="2012-04-12T04:43:00"/>
    <d v="2012-04-12T15:31:00"/>
    <d v="2012-04-12T15:32:00"/>
    <n v="10.683333333407063"/>
    <n v="10.666666666686069"/>
    <m/>
    <m/>
  </r>
  <r>
    <x v="0"/>
    <s v="1"/>
    <s v="Non-Nurse Practitioner"/>
    <s v="N"/>
    <x v="2"/>
    <d v="1899-12-30T07:07:00"/>
    <d v="2012-04-12T00:00:00"/>
    <d v="1899-12-30T06:59:00"/>
    <s v="3"/>
    <n v="1954"/>
    <d v="2012-04-12T00:00:00"/>
    <d v="1899-12-30T11:00:00"/>
    <d v="2012-04-12T00:00:00"/>
    <d v="1899-12-30T11:03:00"/>
    <n v="59"/>
    <x v="20"/>
    <n v="6"/>
    <n v="11"/>
    <n v="11"/>
    <d v="2012-04-12T07:07:00"/>
    <d v="2012-04-12T06:59:00"/>
    <d v="2012-04-12T11:00:00"/>
    <d v="2012-04-12T11:03:00"/>
    <n v="3.933333333407063"/>
    <n v="3.8833333334187046"/>
    <m/>
    <m/>
  </r>
  <r>
    <x v="0"/>
    <s v="1"/>
    <s v="Non-Nurse Practitioner"/>
    <s v="N"/>
    <x v="2"/>
    <d v="1899-12-30T08:05:00"/>
    <d v="2012-04-12T00:00:00"/>
    <d v="1899-12-30T07:56:00"/>
    <s v="3"/>
    <n v="2009"/>
    <d v="2012-04-12T00:00:00"/>
    <d v="1899-12-30T09:45:00"/>
    <d v="2012-04-12T00:00:00"/>
    <d v="1899-12-30T09:45:00"/>
    <n v="5"/>
    <x v="22"/>
    <n v="7"/>
    <n v="9"/>
    <n v="9"/>
    <d v="2012-04-12T08:05:00"/>
    <d v="2012-04-12T07:56:00"/>
    <d v="2012-04-12T09:45:00"/>
    <d v="2012-04-12T09:45:00"/>
    <n v="1.6666666666860692"/>
    <n v="1.6666666666860692"/>
    <m/>
    <m/>
  </r>
  <r>
    <x v="0"/>
    <s v="1"/>
    <s v="Non-Nurse Practitioner"/>
    <s v="N"/>
    <x v="2"/>
    <d v="1899-12-30T08:19:00"/>
    <d v="2012-04-12T00:00:00"/>
    <d v="1899-12-30T08:04:00"/>
    <s v="3"/>
    <n v="2003"/>
    <d v="2012-04-12T00:00:00"/>
    <d v="1899-12-30T10:57:00"/>
    <d v="2012-04-12T00:00:00"/>
    <d v="1899-12-30T10:57:00"/>
    <n v="10"/>
    <x v="22"/>
    <n v="8"/>
    <n v="10"/>
    <n v="10"/>
    <d v="2012-04-12T08:19:00"/>
    <d v="2012-04-12T08:04:00"/>
    <d v="2012-04-12T10:57:00"/>
    <d v="2012-04-12T10:57:00"/>
    <n v="2.6333333333604969"/>
    <n v="2.6333333333604969"/>
    <m/>
    <m/>
  </r>
  <r>
    <x v="0"/>
    <s v="1"/>
    <s v="Non-Nurse Practitioner"/>
    <s v="N"/>
    <x v="2"/>
    <d v="1899-12-30T08:24:00"/>
    <d v="2012-04-12T00:00:00"/>
    <d v="1899-12-30T08:16:00"/>
    <s v="3"/>
    <n v="1966"/>
    <d v="2012-04-12T00:00:00"/>
    <d v="1899-12-30T11:10:00"/>
    <d v="2012-04-12T00:00:00"/>
    <d v="1899-12-30T11:10:00"/>
    <n v="48"/>
    <x v="22"/>
    <n v="8"/>
    <n v="11"/>
    <n v="11"/>
    <d v="2012-04-12T08:24:00"/>
    <d v="2012-04-12T08:16:00"/>
    <d v="2012-04-12T11:10:00"/>
    <d v="2012-04-12T11:10:00"/>
    <n v="2.7666666667792015"/>
    <n v="2.7666666667792015"/>
    <m/>
    <m/>
  </r>
  <r>
    <x v="0"/>
    <s v="1"/>
    <s v="Non-Nurse Practitioner"/>
    <s v="N"/>
    <x v="2"/>
    <d v="1899-12-30T08:30:00"/>
    <d v="2012-04-12T00:00:00"/>
    <d v="1899-12-30T08:22:00"/>
    <s v="3"/>
    <n v="1941"/>
    <d v="2012-04-12T00:00:00"/>
    <d v="1899-12-30T15:40:00"/>
    <d v="2012-04-12T00:00:00"/>
    <d v="1899-12-30T15:40:00"/>
    <n v="73"/>
    <x v="22"/>
    <n v="8"/>
    <n v="15"/>
    <n v="15"/>
    <d v="2012-04-12T08:30:00"/>
    <d v="2012-04-12T08:22:00"/>
    <d v="2012-04-12T15:40:00"/>
    <d v="2012-04-12T15:40:00"/>
    <n v="7.1666666668024845"/>
    <n v="7.1666666668024845"/>
    <m/>
    <m/>
  </r>
  <r>
    <x v="0"/>
    <s v="1"/>
    <s v="Non-Nurse Practitioner"/>
    <s v="N"/>
    <x v="2"/>
    <d v="1899-12-30T08:34:00"/>
    <d v="2012-04-12T00:00:00"/>
    <d v="1899-12-30T08:29:00"/>
    <s v="3"/>
    <n v="1954"/>
    <d v="2012-04-12T00:00:00"/>
    <d v="1899-12-30T13:25:00"/>
    <d v="2012-04-12T00:00:00"/>
    <d v="1899-12-30T13:25:00"/>
    <n v="59"/>
    <x v="22"/>
    <n v="8"/>
    <n v="13"/>
    <n v="13"/>
    <d v="2012-04-12T08:34:00"/>
    <d v="2012-04-12T08:29:00"/>
    <d v="2012-04-12T13:25:00"/>
    <d v="2012-04-12T13:25:00"/>
    <n v="4.8500000000931323"/>
    <n v="4.8500000000931323"/>
    <m/>
    <m/>
  </r>
  <r>
    <x v="0"/>
    <s v="1"/>
    <s v="Non-Nurse Practitioner"/>
    <s v="N"/>
    <x v="2"/>
    <d v="1899-12-30T09:42:00"/>
    <d v="2012-04-12T00:00:00"/>
    <d v="1899-12-30T09:31:00"/>
    <s v="3"/>
    <n v="2010"/>
    <d v="2012-04-12T00:00:00"/>
    <d v="1899-12-30T12:03:00"/>
    <d v="2012-04-12T00:00:00"/>
    <d v="1899-12-30T12:04:00"/>
    <n v="3"/>
    <x v="3"/>
    <n v="9"/>
    <n v="12"/>
    <n v="12"/>
    <d v="2012-04-12T09:42:00"/>
    <d v="2012-04-12T09:31:00"/>
    <d v="2012-04-12T12:03:00"/>
    <d v="2012-04-12T12:04:00"/>
    <n v="2.3666666666977108"/>
    <n v="2.3499999999767169"/>
    <m/>
    <m/>
  </r>
  <r>
    <x v="0"/>
    <s v="1"/>
    <s v="Non-Nurse Practitioner"/>
    <s v="N"/>
    <x v="2"/>
    <d v="1899-12-30T10:33:00"/>
    <d v="2012-04-12T00:00:00"/>
    <d v="1899-12-30T10:26:00"/>
    <s v="3"/>
    <n v="1998"/>
    <d v="2012-04-12T00:00:00"/>
    <d v="1899-12-30T13:45:00"/>
    <d v="2012-04-12T00:00:00"/>
    <d v="1899-12-30T13:47:00"/>
    <n v="16"/>
    <x v="21"/>
    <n v="10"/>
    <n v="13"/>
    <n v="13"/>
    <d v="2012-04-12T10:33:00"/>
    <d v="2012-04-12T10:26:00"/>
    <d v="2012-04-12T13:45:00"/>
    <d v="2012-04-12T13:47:00"/>
    <n v="3.2333333333954215"/>
    <n v="3.1999999999534339"/>
    <m/>
    <m/>
  </r>
  <r>
    <x v="0"/>
    <s v="1"/>
    <s v="Non-Nurse Practitioner"/>
    <s v="N"/>
    <x v="2"/>
    <d v="1899-12-30T10:53:00"/>
    <d v="2012-04-12T00:00:00"/>
    <d v="1899-12-30T10:47:00"/>
    <s v="3"/>
    <n v="1943"/>
    <d v="2012-04-12T00:00:00"/>
    <d v="1899-12-30T14:10:00"/>
    <d v="2012-04-12T00:00:00"/>
    <d v="1899-12-30T14:10:00"/>
    <n v="69"/>
    <x v="21"/>
    <n v="10"/>
    <n v="14"/>
    <n v="14"/>
    <d v="2012-04-12T10:53:00"/>
    <d v="2012-04-12T10:47:00"/>
    <d v="2012-04-12T14:10:00"/>
    <d v="2012-04-12T14:10:00"/>
    <n v="3.28333333338378"/>
    <n v="3.28333333338378"/>
    <m/>
    <m/>
  </r>
  <r>
    <x v="0"/>
    <s v="1"/>
    <s v="Non-Nurse Practitioner"/>
    <s v="N"/>
    <x v="2"/>
    <d v="1899-12-30T11:45:00"/>
    <d v="2012-04-12T00:00:00"/>
    <d v="1899-12-30T11:35:00"/>
    <s v="3"/>
    <n v="1985"/>
    <d v="2012-04-12T00:00:00"/>
    <d v="1899-12-30T14:40:00"/>
    <d v="2012-04-12T00:00:00"/>
    <d v="1899-12-30T14:42:00"/>
    <n v="26"/>
    <x v="10"/>
    <n v="11"/>
    <n v="14"/>
    <n v="14"/>
    <d v="2012-04-12T11:45:00"/>
    <d v="2012-04-12T11:35:00"/>
    <d v="2012-04-12T14:40:00"/>
    <d v="2012-04-12T14:42:00"/>
    <n v="2.9500000000116415"/>
    <n v="2.9166666665696539"/>
    <m/>
    <m/>
  </r>
  <r>
    <x v="0"/>
    <s v="1"/>
    <s v="Non-Nurse Practitioner"/>
    <s v="N"/>
    <x v="2"/>
    <d v="1899-12-30T13:28:00"/>
    <d v="2012-04-12T00:00:00"/>
    <d v="1899-12-30T13:22:00"/>
    <s v="3"/>
    <n v="1970"/>
    <d v="2012-04-12T00:00:00"/>
    <d v="1899-12-30T16:55:00"/>
    <d v="2012-04-12T00:00:00"/>
    <d v="1899-12-30T16:55:00"/>
    <n v="44"/>
    <x v="12"/>
    <n v="13"/>
    <n v="16"/>
    <n v="16"/>
    <d v="2012-04-12T13:28:00"/>
    <d v="2012-04-12T13:22:00"/>
    <d v="2012-04-12T16:55:00"/>
    <d v="2012-04-12T16:55:00"/>
    <n v="3.4499999998952262"/>
    <n v="3.4499999998952262"/>
    <m/>
    <m/>
  </r>
  <r>
    <x v="0"/>
    <s v="1"/>
    <s v="Non-Nurse Practitioner"/>
    <s v="N"/>
    <x v="2"/>
    <d v="1899-12-30T14:00:00"/>
    <d v="2012-04-12T00:00:00"/>
    <d v="1899-12-30T13:51:00"/>
    <s v="3"/>
    <n v="1927"/>
    <d v="2012-04-12T00:00:00"/>
    <d v="1899-12-30T21:10:00"/>
    <d v="2012-04-12T00:00:00"/>
    <d v="1899-12-30T21:11:00"/>
    <n v="88"/>
    <x v="17"/>
    <n v="13"/>
    <n v="21"/>
    <n v="21"/>
    <d v="2012-04-12T14:00:00"/>
    <d v="2012-04-12T13:51:00"/>
    <d v="2012-04-12T21:10:00"/>
    <d v="2012-04-12T21:11:00"/>
    <n v="7.1833333333488554"/>
    <n v="7.1666666666278616"/>
    <m/>
    <m/>
  </r>
  <r>
    <x v="0"/>
    <s v="1"/>
    <s v="Non-Nurse Practitioner"/>
    <s v="N"/>
    <x v="2"/>
    <d v="1899-12-30T14:09:00"/>
    <d v="2012-04-12T00:00:00"/>
    <d v="1899-12-30T14:07:00"/>
    <s v="3"/>
    <n v="1981"/>
    <d v="2012-04-12T00:00:00"/>
    <d v="1899-12-30T15:15:00"/>
    <d v="2012-04-12T00:00:00"/>
    <d v="1899-12-30T15:15:00"/>
    <n v="34"/>
    <x v="17"/>
    <n v="14"/>
    <n v="15"/>
    <n v="15"/>
    <d v="2012-04-12T14:09:00"/>
    <d v="2012-04-12T14:07:00"/>
    <d v="2012-04-12T15:15:00"/>
    <d v="2012-04-12T15:15:00"/>
    <n v="1.0999999999185093"/>
    <n v="1.0999999999185093"/>
    <m/>
    <m/>
  </r>
  <r>
    <x v="0"/>
    <s v="1"/>
    <s v="Non-Nurse Practitioner"/>
    <s v="N"/>
    <x v="2"/>
    <d v="1899-12-30T14:29:00"/>
    <d v="2012-04-12T00:00:00"/>
    <d v="1899-12-30T14:20:00"/>
    <s v="3"/>
    <n v="1984"/>
    <d v="2012-04-12T00:00:00"/>
    <d v="1899-12-30T17:00:00"/>
    <d v="2012-04-12T00:00:00"/>
    <d v="1899-12-30T17:00:00"/>
    <n v="29"/>
    <x v="17"/>
    <n v="14"/>
    <n v="17"/>
    <n v="17"/>
    <d v="2012-04-12T14:29:00"/>
    <d v="2012-04-12T14:20:00"/>
    <d v="2012-04-12T17:00:00"/>
    <d v="2012-04-12T17:00:00"/>
    <n v="2.5166666666627862"/>
    <n v="2.5166666666627862"/>
    <m/>
    <m/>
  </r>
  <r>
    <x v="0"/>
    <s v="1"/>
    <s v="Non-Nurse Practitioner"/>
    <s v="N"/>
    <x v="3"/>
    <d v="1899-12-30T12:16:00"/>
    <d v="2012-04-11T00:00:00"/>
    <d v="1899-12-30T12:09:00"/>
    <s v="3"/>
    <n v="1977"/>
    <d v="2012-04-12T00:00:00"/>
    <d v="1899-12-30T01:15:00"/>
    <d v="2012-04-12T00:00:00"/>
    <d v="1899-12-30T01:15:00"/>
    <n v="38"/>
    <x v="11"/>
    <n v="12"/>
    <n v="1"/>
    <n v="1"/>
    <d v="2012-04-11T12:16:00"/>
    <d v="2012-04-11T12:09:00"/>
    <d v="2012-04-12T01:15:00"/>
    <d v="2012-04-12T01:15:00"/>
    <n v="12.983333333395422"/>
    <n v="12.983333333395422"/>
    <m/>
    <m/>
  </r>
  <r>
    <x v="0"/>
    <s v="1"/>
    <s v="Non-Nurse Practitioner"/>
    <s v="N"/>
    <x v="3"/>
    <d v="1899-12-30T14:34:00"/>
    <d v="2012-04-11T00:00:00"/>
    <d v="1899-12-30T14:27:00"/>
    <s v="3"/>
    <n v="2001"/>
    <d v="2012-04-12T00:00:00"/>
    <d v="1899-12-30T00:20:00"/>
    <d v="2012-04-12T00:00:00"/>
    <d v="1899-12-30T00:20:00"/>
    <n v="13"/>
    <x v="17"/>
    <n v="14"/>
    <n v="0"/>
    <n v="0"/>
    <d v="2012-04-11T14:34:00"/>
    <d v="2012-04-11T14:27:00"/>
    <d v="2012-04-12T00:20:00"/>
    <d v="2012-04-12T00:20:00"/>
    <n v="9.7666666667209938"/>
    <n v="9.7666666667209938"/>
    <m/>
    <m/>
  </r>
  <r>
    <x v="0"/>
    <s v="1"/>
    <s v="Non-Nurse Practitioner"/>
    <s v="N"/>
    <x v="3"/>
    <d v="1899-12-30T15:17:00"/>
    <d v="2012-04-11T00:00:00"/>
    <d v="1899-12-30T15:10:00"/>
    <s v="3"/>
    <n v="1948"/>
    <d v="2012-04-12T00:00:00"/>
    <d v="1899-12-30T01:00:00"/>
    <d v="2012-04-12T00:00:00"/>
    <d v="1899-12-30T01:00:00"/>
    <n v="64"/>
    <x v="0"/>
    <n v="15"/>
    <n v="1"/>
    <n v="1"/>
    <d v="2012-04-11T15:17:00"/>
    <d v="2012-04-11T15:10:00"/>
    <d v="2012-04-12T01:00:00"/>
    <d v="2012-04-12T01:00:00"/>
    <n v="9.7166666665580124"/>
    <n v="9.7166666665580124"/>
    <m/>
    <m/>
  </r>
  <r>
    <x v="0"/>
    <s v="1"/>
    <s v="Non-Nurse Practitioner"/>
    <s v="N"/>
    <x v="3"/>
    <d v="1899-12-30T15:42:00"/>
    <d v="2012-04-11T00:00:00"/>
    <d v="1899-12-30T15:37:00"/>
    <s v="3"/>
    <n v="1981"/>
    <d v="2012-04-12T00:00:00"/>
    <d v="1899-12-30T01:00:00"/>
    <d v="2012-04-12T00:00:00"/>
    <d v="1899-12-30T01:00:00"/>
    <n v="33"/>
    <x v="0"/>
    <n v="15"/>
    <n v="1"/>
    <n v="1"/>
    <d v="2012-04-11T15:42:00"/>
    <d v="2012-04-11T15:37:00"/>
    <d v="2012-04-12T01:00:00"/>
    <d v="2012-04-12T01:00:00"/>
    <n v="9.2999999999301508"/>
    <n v="9.2999999999301508"/>
    <m/>
    <m/>
  </r>
  <r>
    <x v="0"/>
    <s v="1"/>
    <s v="Non-Nurse Practitioner"/>
    <s v="N"/>
    <x v="3"/>
    <d v="1899-12-30T16:30:00"/>
    <d v="2012-04-11T00:00:00"/>
    <d v="1899-12-30T16:25:00"/>
    <s v="3"/>
    <n v="1988"/>
    <d v="2012-04-12T00:00:00"/>
    <d v="1899-12-30T00:07:00"/>
    <d v="2012-04-12T00:00:00"/>
    <d v="1899-12-30T00:07:00"/>
    <n v="27"/>
    <x v="13"/>
    <n v="16"/>
    <n v="0"/>
    <n v="0"/>
    <d v="2012-04-11T16:30:00"/>
    <d v="2012-04-11T16:25:00"/>
    <d v="2012-04-12T00:07:00"/>
    <d v="2012-04-12T00:07:00"/>
    <n v="7.6166666666977108"/>
    <n v="7.6166666666977108"/>
    <m/>
    <m/>
  </r>
  <r>
    <x v="0"/>
    <s v="1"/>
    <s v="Non-Nurse Practitioner"/>
    <s v="N"/>
    <x v="3"/>
    <d v="1899-12-30T22:17:00"/>
    <d v="2012-04-11T00:00:00"/>
    <d v="1899-12-30T22:09:00"/>
    <s v="3"/>
    <n v="1969"/>
    <d v="2012-04-12T00:00:00"/>
    <d v="1899-12-30T00:38:00"/>
    <d v="2012-04-12T00:00:00"/>
    <d v="1899-12-30T00:38:00"/>
    <n v="45"/>
    <x v="4"/>
    <n v="22"/>
    <n v="0"/>
    <n v="0"/>
    <d v="2012-04-11T22:17:00"/>
    <d v="2012-04-11T22:09:00"/>
    <d v="2012-04-12T00:38:00"/>
    <d v="2012-04-12T00:38:00"/>
    <n v="2.3499999999767169"/>
    <n v="2.3499999999767169"/>
    <m/>
    <m/>
  </r>
  <r>
    <x v="0"/>
    <s v="1"/>
    <s v="Non-Nurse Practitioner"/>
    <s v="N"/>
    <x v="3"/>
    <d v="1899-12-30T22:21:00"/>
    <d v="2012-04-11T00:00:00"/>
    <d v="1899-12-30T22:13:00"/>
    <s v="3"/>
    <n v="1959"/>
    <d v="2012-04-12T00:00:00"/>
    <d v="1899-12-30T00:24:00"/>
    <d v="2012-04-12T00:00:00"/>
    <d v="1899-12-30T00:24:00"/>
    <n v="56"/>
    <x v="4"/>
    <n v="22"/>
    <n v="0"/>
    <n v="0"/>
    <d v="2012-04-11T22:21:00"/>
    <d v="2012-04-11T22:13:00"/>
    <d v="2012-04-12T00:24:00"/>
    <d v="2012-04-12T00:24:00"/>
    <n v="2.0500000000465661"/>
    <n v="2.0500000000465661"/>
    <m/>
    <m/>
  </r>
  <r>
    <x v="0"/>
    <s v="1"/>
    <s v="Non-Nurse Practitioner"/>
    <s v="N"/>
    <x v="4"/>
    <d v="1899-12-30T04:13:00"/>
    <d v="2012-04-16T00:00:00"/>
    <d v="1899-12-30T04:07:00"/>
    <s v="3"/>
    <n v="1985"/>
    <d v="2012-04-16T00:00:00"/>
    <d v="1899-12-30T09:06:00"/>
    <d v="2012-04-16T00:00:00"/>
    <d v="1899-12-30T09:06:00"/>
    <n v="29"/>
    <x v="8"/>
    <n v="4"/>
    <n v="9"/>
    <n v="9"/>
    <d v="2012-04-16T04:13:00"/>
    <d v="2012-04-16T04:07:00"/>
    <d v="2012-04-16T09:06:00"/>
    <d v="2012-04-16T09:06:00"/>
    <n v="4.8833333333604969"/>
    <n v="4.8833333333604969"/>
    <m/>
    <m/>
  </r>
  <r>
    <x v="0"/>
    <s v="1"/>
    <s v="Non-Nurse Practitioner"/>
    <s v="N"/>
    <x v="4"/>
    <d v="1899-12-30T06:34:00"/>
    <d v="2012-04-16T00:00:00"/>
    <d v="1899-12-30T06:28:00"/>
    <s v="3"/>
    <n v="1948"/>
    <d v="2012-04-16T00:00:00"/>
    <d v="1899-12-30T10:30:00"/>
    <d v="2012-04-16T00:00:00"/>
    <d v="1899-12-30T10:30:00"/>
    <n v="67"/>
    <x v="9"/>
    <n v="6"/>
    <n v="10"/>
    <n v="10"/>
    <d v="2012-04-16T06:34:00"/>
    <d v="2012-04-16T06:28:00"/>
    <d v="2012-04-16T10:30:00"/>
    <d v="2012-04-16T10:30:00"/>
    <n v="3.933333333407063"/>
    <n v="3.933333333407063"/>
    <m/>
    <m/>
  </r>
  <r>
    <x v="0"/>
    <s v="1"/>
    <s v="Non-Nurse Practitioner"/>
    <s v="N"/>
    <x v="4"/>
    <d v="1899-12-30T08:47:00"/>
    <d v="2012-04-16T00:00:00"/>
    <d v="1899-12-30T08:38:00"/>
    <s v="3"/>
    <n v="1959"/>
    <d v="2012-04-16T00:00:00"/>
    <d v="1899-12-30T11:51:00"/>
    <d v="2012-04-16T00:00:00"/>
    <d v="1899-12-30T11:51:00"/>
    <n v="54"/>
    <x v="22"/>
    <n v="8"/>
    <n v="11"/>
    <n v="11"/>
    <d v="2012-04-16T08:47:00"/>
    <d v="2012-04-16T08:38:00"/>
    <d v="2012-04-16T11:51:00"/>
    <d v="2012-04-16T11:51:00"/>
    <n v="3.0666666667093523"/>
    <n v="3.0666666667093523"/>
    <m/>
    <m/>
  </r>
  <r>
    <x v="0"/>
    <s v="1"/>
    <s v="Non-Nurse Practitioner"/>
    <s v="N"/>
    <x v="4"/>
    <d v="1899-12-30T08:50:00"/>
    <d v="2012-04-16T00:00:00"/>
    <d v="1899-12-30T08:47:00"/>
    <s v="3"/>
    <n v="1955"/>
    <d v="2012-04-16T00:00:00"/>
    <d v="1899-12-30T11:40:00"/>
    <d v="2012-04-16T00:00:00"/>
    <d v="1899-12-30T11:40:00"/>
    <n v="59"/>
    <x v="22"/>
    <n v="8"/>
    <n v="11"/>
    <n v="11"/>
    <d v="2012-04-16T08:50:00"/>
    <d v="2012-04-16T08:47:00"/>
    <d v="2012-04-16T11:40:00"/>
    <d v="2012-04-16T11:40:00"/>
    <n v="2.8333333333139308"/>
    <n v="2.8333333333139308"/>
    <m/>
    <m/>
  </r>
  <r>
    <x v="0"/>
    <s v="1"/>
    <s v="Non-Nurse Practitioner"/>
    <s v="N"/>
    <x v="4"/>
    <d v="1899-12-30T08:56:00"/>
    <d v="2012-04-16T00:00:00"/>
    <d v="1899-12-30T08:48:00"/>
    <s v="3"/>
    <n v="1956"/>
    <d v="2012-04-16T00:00:00"/>
    <d v="1899-12-30T10:25:00"/>
    <d v="2012-04-16T00:00:00"/>
    <d v="1899-12-30T10:28:00"/>
    <n v="60"/>
    <x v="22"/>
    <n v="8"/>
    <n v="10"/>
    <n v="10"/>
    <d v="2012-04-16T08:56:00"/>
    <d v="2012-04-16T08:48:00"/>
    <d v="2012-04-16T10:25:00"/>
    <d v="2012-04-16T10:28:00"/>
    <n v="1.5333333334419876"/>
    <n v="1.4833333334536292"/>
    <m/>
    <m/>
  </r>
  <r>
    <x v="0"/>
    <s v="1"/>
    <s v="Non-Nurse Practitioner"/>
    <s v="N"/>
    <x v="4"/>
    <d v="1899-12-30T09:12:00"/>
    <d v="2012-04-16T00:00:00"/>
    <d v="1899-12-30T09:00:00"/>
    <s v="3"/>
    <n v="1989"/>
    <d v="2012-04-16T00:00:00"/>
    <d v="1899-12-30T10:54:00"/>
    <d v="2012-04-16T00:00:00"/>
    <d v="1899-12-30T10:54:00"/>
    <n v="27"/>
    <x v="3"/>
    <n v="9"/>
    <n v="10"/>
    <n v="10"/>
    <d v="2012-04-16T09:12:00"/>
    <d v="2012-04-16T09:00:00"/>
    <d v="2012-04-16T10:54:00"/>
    <d v="2012-04-16T10:54:00"/>
    <n v="1.7000000001280569"/>
    <n v="1.7000000001280569"/>
    <m/>
    <m/>
  </r>
  <r>
    <x v="0"/>
    <s v="1"/>
    <s v="Non-Nurse Practitioner"/>
    <s v="N"/>
    <x v="4"/>
    <d v="1899-12-30T09:46:00"/>
    <d v="2012-04-16T00:00:00"/>
    <d v="1899-12-30T09:33:00"/>
    <s v="3"/>
    <n v="1935"/>
    <d v="2012-04-16T00:00:00"/>
    <d v="1899-12-30T13:40:00"/>
    <d v="2012-04-16T00:00:00"/>
    <d v="1899-12-30T13:54:00"/>
    <n v="79"/>
    <x v="3"/>
    <n v="9"/>
    <n v="13"/>
    <n v="13"/>
    <d v="2012-04-16T09:46:00"/>
    <d v="2012-04-16T09:33:00"/>
    <d v="2012-04-16T13:40:00"/>
    <d v="2012-04-16T13:54:00"/>
    <n v="4.1333333333604969"/>
    <n v="3.8999999999650754"/>
    <m/>
    <m/>
  </r>
  <r>
    <x v="0"/>
    <s v="1"/>
    <s v="Non-Nurse Practitioner"/>
    <s v="N"/>
    <x v="4"/>
    <d v="1899-12-30T11:28:00"/>
    <d v="2012-04-16T00:00:00"/>
    <d v="1899-12-30T11:17:00"/>
    <s v="3"/>
    <n v="1927"/>
    <d v="2012-04-16T00:00:00"/>
    <d v="1899-12-30T15:28:00"/>
    <d v="2012-04-16T00:00:00"/>
    <d v="1899-12-30T15:28:00"/>
    <n v="84"/>
    <x v="10"/>
    <n v="11"/>
    <n v="15"/>
    <n v="15"/>
    <d v="2012-04-16T11:28:00"/>
    <d v="2012-04-16T11:17:00"/>
    <d v="2012-04-16T15:28:00"/>
    <d v="2012-04-16T15:28:00"/>
    <n v="3.9999999999417923"/>
    <n v="3.9999999999417923"/>
    <m/>
    <m/>
  </r>
  <r>
    <x v="0"/>
    <s v="1"/>
    <s v="Non-Nurse Practitioner"/>
    <s v="N"/>
    <x v="4"/>
    <d v="1899-12-30T11:33:00"/>
    <d v="2012-04-16T00:00:00"/>
    <d v="1899-12-30T11:24:00"/>
    <s v="3"/>
    <n v="1939"/>
    <d v="2012-04-16T00:00:00"/>
    <d v="1899-12-30T14:36:00"/>
    <d v="2012-04-16T00:00:00"/>
    <d v="1899-12-30T14:39:00"/>
    <n v="75"/>
    <x v="10"/>
    <n v="11"/>
    <n v="14"/>
    <n v="14"/>
    <d v="2012-04-16T11:33:00"/>
    <d v="2012-04-16T11:24:00"/>
    <d v="2012-04-16T14:36:00"/>
    <d v="2012-04-16T14:39:00"/>
    <n v="3.1000000001513399"/>
    <n v="3.0499999999883585"/>
    <m/>
    <m/>
  </r>
  <r>
    <x v="0"/>
    <s v="1"/>
    <s v="Non-Nurse Practitioner"/>
    <s v="N"/>
    <x v="4"/>
    <d v="1899-12-30T12:33:00"/>
    <d v="2012-04-16T00:00:00"/>
    <d v="1899-12-30T12:23:00"/>
    <s v="3"/>
    <n v="1930"/>
    <d v="2012-04-16T00:00:00"/>
    <d v="1899-12-30T17:05:00"/>
    <d v="2012-04-16T00:00:00"/>
    <d v="1899-12-30T17:09:00"/>
    <n v="83"/>
    <x v="11"/>
    <n v="12"/>
    <n v="17"/>
    <n v="17"/>
    <d v="2012-04-16T12:33:00"/>
    <d v="2012-04-16T12:23:00"/>
    <d v="2012-04-16T17:05:00"/>
    <d v="2012-04-16T17:09:00"/>
    <n v="4.5999999999767169"/>
    <n v="4.5333333332673647"/>
    <m/>
    <m/>
  </r>
  <r>
    <x v="0"/>
    <s v="1"/>
    <s v="Non-Nurse Practitioner"/>
    <s v="N"/>
    <x v="4"/>
    <d v="1899-12-30T13:32:00"/>
    <d v="2012-04-16T00:00:00"/>
    <d v="1899-12-30T13:25:00"/>
    <s v="3"/>
    <n v="1930"/>
    <d v="2012-04-16T00:00:00"/>
    <d v="1899-12-30T19:10:00"/>
    <d v="2012-04-16T00:00:00"/>
    <d v="1899-12-30T19:30:00"/>
    <n v="85"/>
    <x v="12"/>
    <n v="13"/>
    <n v="19"/>
    <n v="19"/>
    <d v="2012-04-16T13:32:00"/>
    <d v="2012-04-16T13:25:00"/>
    <d v="2012-04-16T19:10:00"/>
    <d v="2012-04-16T19:30:00"/>
    <n v="5.9666666667326353"/>
    <n v="5.6333333333604969"/>
    <m/>
    <m/>
  </r>
  <r>
    <x v="0"/>
    <s v="1"/>
    <s v="Non-Nurse Practitioner"/>
    <s v="N"/>
    <x v="4"/>
    <d v="1899-12-30T13:38:00"/>
    <d v="2012-04-16T00:00:00"/>
    <d v="1899-12-30T13:30:00"/>
    <s v="3"/>
    <n v="1982"/>
    <d v="2012-04-16T00:00:00"/>
    <d v="1899-12-30T13:40:00"/>
    <d v="2012-04-16T00:00:00"/>
    <d v="1899-12-30T13:40:00"/>
    <n v="32"/>
    <x v="12"/>
    <n v="13"/>
    <n v="13"/>
    <n v="13"/>
    <d v="2012-04-16T13:38:00"/>
    <d v="2012-04-16T13:30:00"/>
    <d v="2012-04-16T13:40:00"/>
    <d v="2012-04-16T13:40:00"/>
    <n v="3.3333333267364651E-2"/>
    <n v="3.3333333267364651E-2"/>
    <m/>
    <m/>
  </r>
  <r>
    <x v="0"/>
    <s v="1"/>
    <s v="Non-Nurse Practitioner"/>
    <s v="N"/>
    <x v="5"/>
    <d v="1899-12-30T20:49:00"/>
    <d v="2012-04-15T00:00:00"/>
    <d v="1899-12-30T20:43:00"/>
    <s v="3"/>
    <n v="1942"/>
    <d v="2012-04-16T00:00:00"/>
    <d v="1899-12-30T00:45:00"/>
    <d v="2012-04-16T00:00:00"/>
    <d v="1899-12-30T00:45:00"/>
    <n v="71"/>
    <x v="2"/>
    <n v="20"/>
    <n v="0"/>
    <n v="0"/>
    <d v="2012-04-15T20:49:00"/>
    <d v="2012-04-15T20:43:00"/>
    <d v="2012-04-16T00:45:00"/>
    <d v="2012-04-16T00:45:00"/>
    <n v="3.933333333407063"/>
    <n v="3.933333333407063"/>
    <m/>
    <m/>
  </r>
  <r>
    <x v="0"/>
    <s v="1"/>
    <s v="Non-Nurse Practitioner"/>
    <s v="N"/>
    <x v="5"/>
    <d v="1899-12-30T21:54:00"/>
    <d v="2012-04-15T00:00:00"/>
    <d v="1899-12-30T21:43:00"/>
    <s v="3"/>
    <n v="2010"/>
    <d v="2012-04-16T00:00:00"/>
    <d v="1899-12-30T00:47:00"/>
    <d v="2012-04-16T00:00:00"/>
    <d v="1899-12-30T00:49:00"/>
    <n v="2"/>
    <x v="16"/>
    <n v="21"/>
    <n v="0"/>
    <n v="0"/>
    <d v="2012-04-15T21:54:00"/>
    <d v="2012-04-15T21:43:00"/>
    <d v="2012-04-16T00:47:00"/>
    <d v="2012-04-16T00:49:00"/>
    <n v="2.9166666667442769"/>
    <n v="2.8833333333022892"/>
    <m/>
    <m/>
  </r>
  <r>
    <x v="0"/>
    <s v="1"/>
    <s v="Non-Nurse Practitioner"/>
    <s v="N"/>
    <x v="5"/>
    <d v="1899-12-30T21:58:00"/>
    <d v="2012-04-15T00:00:00"/>
    <d v="1899-12-30T21:52:00"/>
    <s v="3"/>
    <n v="1960"/>
    <d v="2012-04-16T00:00:00"/>
    <d v="1899-12-30T00:35:00"/>
    <d v="2012-04-16T00:00:00"/>
    <d v="1899-12-30T00:36:00"/>
    <n v="51"/>
    <x v="16"/>
    <n v="21"/>
    <n v="0"/>
    <n v="0"/>
    <d v="2012-04-15T21:58:00"/>
    <d v="2012-04-15T21:52:00"/>
    <d v="2012-04-16T00:35:00"/>
    <d v="2012-04-16T00:36:00"/>
    <n v="2.6333333333604969"/>
    <n v="2.6166666666395031"/>
    <m/>
    <m/>
  </r>
  <r>
    <x v="0"/>
    <s v="1"/>
    <s v="Non-Nurse Practitioner"/>
    <s v="N"/>
    <x v="5"/>
    <d v="1899-12-30T22:33:00"/>
    <d v="2012-04-15T00:00:00"/>
    <d v="1899-12-30T22:23:00"/>
    <s v="3"/>
    <n v="2007"/>
    <d v="2012-04-16T00:00:00"/>
    <d v="1899-12-30T00:28:00"/>
    <d v="2012-04-16T00:00:00"/>
    <d v="1899-12-30T00:28:00"/>
    <n v="7"/>
    <x v="4"/>
    <n v="22"/>
    <n v="0"/>
    <n v="0"/>
    <d v="2012-04-15T22:33:00"/>
    <d v="2012-04-15T22:23:00"/>
    <d v="2012-04-16T00:28:00"/>
    <d v="2012-04-16T00:28:00"/>
    <n v="1.9166666666278616"/>
    <n v="1.9166666666278616"/>
    <m/>
    <m/>
  </r>
  <r>
    <x v="0"/>
    <s v="1"/>
    <s v="Non-Nurse Practitioner"/>
    <s v="N"/>
    <x v="5"/>
    <d v="1899-12-30T23:00:00"/>
    <d v="2012-04-15T00:00:00"/>
    <d v="1899-12-30T22:47:00"/>
    <s v="3"/>
    <n v="1938"/>
    <d v="2012-04-16T00:00:00"/>
    <d v="1899-12-30T01:11:00"/>
    <d v="2012-04-16T00:00:00"/>
    <d v="1899-12-30T01:11:00"/>
    <n v="75"/>
    <x v="5"/>
    <n v="22"/>
    <n v="1"/>
    <n v="1"/>
    <d v="2012-04-15T23:00:00"/>
    <d v="2012-04-15T22:47:00"/>
    <d v="2012-04-16T01:11:00"/>
    <d v="2012-04-16T01:11:00"/>
    <n v="2.1833333332906477"/>
    <n v="2.1833333332906477"/>
    <m/>
    <m/>
  </r>
  <r>
    <x v="0"/>
    <s v="1"/>
    <s v="Non-Nurse Practitioner"/>
    <s v="N"/>
    <x v="5"/>
    <d v="1899-12-30T23:35:00"/>
    <d v="2012-04-15T00:00:00"/>
    <d v="1899-12-30T23:26:00"/>
    <s v="3"/>
    <n v="2011"/>
    <d v="2012-04-16T00:00:00"/>
    <d v="1899-12-30T01:15:00"/>
    <d v="2012-04-16T00:00:00"/>
    <d v="1899-12-30T01:15:00"/>
    <n v="5"/>
    <x v="5"/>
    <n v="23"/>
    <n v="1"/>
    <n v="1"/>
    <d v="2012-04-15T23:35:00"/>
    <d v="2012-04-15T23:26:00"/>
    <d v="2012-04-16T01:15:00"/>
    <d v="2012-04-16T01:15:00"/>
    <n v="1.6666666666860692"/>
    <n v="1.6666666666860692"/>
    <m/>
    <m/>
  </r>
  <r>
    <x v="0"/>
    <s v="1"/>
    <s v="Non-Nurse Practitioner"/>
    <s v="N"/>
    <x v="5"/>
    <d v="1899-12-30T18:30:00"/>
    <d v="2012-04-15T00:00:00"/>
    <d v="1899-12-30T18:23:00"/>
    <s v="3"/>
    <n v="1968"/>
    <d v="2012-04-16T00:00:00"/>
    <d v="1899-12-30T06:25:00"/>
    <d v="2012-04-16T00:00:00"/>
    <d v="1899-12-30T06:25:00"/>
    <n v="47"/>
    <x v="15"/>
    <n v="18"/>
    <n v="6"/>
    <n v="6"/>
    <d v="2012-04-15T18:30:00"/>
    <d v="2012-04-15T18:23:00"/>
    <d v="2012-04-16T06:25:00"/>
    <d v="2012-04-16T06:25:00"/>
    <n v="11.916666666569654"/>
    <n v="11.916666666569654"/>
    <m/>
    <m/>
  </r>
  <r>
    <x v="0"/>
    <s v="1"/>
    <s v="Non-Nurse Practitioner"/>
    <s v="N"/>
    <x v="5"/>
    <d v="1899-12-30T19:00:00"/>
    <d v="2012-04-15T00:00:00"/>
    <d v="1899-12-30T18:52:00"/>
    <s v="3"/>
    <n v="1963"/>
    <d v="2012-04-16T00:00:00"/>
    <d v="1899-12-30T08:20:00"/>
    <d v="2012-04-16T00:00:00"/>
    <d v="1899-12-30T08:22:00"/>
    <n v="52"/>
    <x v="1"/>
    <n v="18"/>
    <n v="8"/>
    <n v="8"/>
    <d v="2012-04-15T19:00:00"/>
    <d v="2012-04-15T18:52:00"/>
    <d v="2012-04-16T08:20:00"/>
    <d v="2012-04-16T08:22:00"/>
    <n v="13.366666666755918"/>
    <n v="13.333333333313931"/>
    <m/>
    <m/>
  </r>
  <r>
    <x v="0"/>
    <s v="1"/>
    <s v="Non-Nurse Practitioner"/>
    <s v="N"/>
    <x v="5"/>
    <d v="1899-12-30T19:42:00"/>
    <d v="2012-04-15T00:00:00"/>
    <d v="1899-12-30T19:37:00"/>
    <s v="3"/>
    <n v="1942"/>
    <d v="2012-04-16T00:00:00"/>
    <d v="1899-12-30T01:40:00"/>
    <d v="2012-04-16T00:00:00"/>
    <d v="1899-12-30T01:40:00"/>
    <n v="73"/>
    <x v="1"/>
    <n v="19"/>
    <n v="1"/>
    <n v="1"/>
    <d v="2012-04-15T19:42:00"/>
    <d v="2012-04-15T19:37:00"/>
    <d v="2012-04-16T01:40:00"/>
    <d v="2012-04-16T01:40:00"/>
    <n v="5.9666666667326353"/>
    <n v="5.9666666667326353"/>
    <m/>
    <m/>
  </r>
  <r>
    <x v="0"/>
    <s v="1"/>
    <s v="Non-Nurse Practitioner"/>
    <s v="N"/>
    <x v="5"/>
    <d v="1899-12-30T19:46:00"/>
    <d v="2012-04-15T00:00:00"/>
    <d v="1899-12-30T19:41:00"/>
    <s v="3"/>
    <n v="1965"/>
    <d v="2012-04-16T00:00:00"/>
    <d v="1899-12-30T09:37:00"/>
    <d v="2012-04-16T00:00:00"/>
    <d v="1899-12-30T09:37:00"/>
    <n v="48"/>
    <x v="1"/>
    <n v="19"/>
    <n v="9"/>
    <n v="9"/>
    <d v="2012-04-15T19:46:00"/>
    <d v="2012-04-15T19:41:00"/>
    <d v="2012-04-16T09:37:00"/>
    <d v="2012-04-16T09:37:00"/>
    <n v="13.849999999918509"/>
    <n v="13.849999999918509"/>
    <m/>
    <m/>
  </r>
  <r>
    <x v="0"/>
    <s v="1"/>
    <s v="Non-Nurse Practitioner"/>
    <s v="N"/>
    <x v="5"/>
    <d v="1899-12-30T20:13:00"/>
    <d v="2012-04-15T00:00:00"/>
    <d v="1899-12-30T20:06:00"/>
    <s v="3"/>
    <n v="1957"/>
    <d v="2012-04-16T00:00:00"/>
    <d v="1899-12-30T03:45:00"/>
    <d v="2012-04-16T00:00:00"/>
    <d v="1899-12-30T03:45:00"/>
    <n v="54"/>
    <x v="2"/>
    <n v="20"/>
    <n v="3"/>
    <n v="3"/>
    <d v="2012-04-15T20:13:00"/>
    <d v="2012-04-15T20:06:00"/>
    <d v="2012-04-16T03:45:00"/>
    <d v="2012-04-16T03:45:00"/>
    <n v="7.5333333332673647"/>
    <n v="7.5333333332673647"/>
    <m/>
    <m/>
  </r>
  <r>
    <x v="0"/>
    <s v="1"/>
    <s v="Non-Nurse Practitioner"/>
    <s v="N"/>
    <x v="5"/>
    <d v="1899-12-30T20:26:00"/>
    <d v="2012-04-15T00:00:00"/>
    <d v="1899-12-30T20:19:00"/>
    <s v="3"/>
    <n v="1988"/>
    <d v="2012-04-16T00:00:00"/>
    <d v="1899-12-30T09:20:00"/>
    <d v="2012-04-16T00:00:00"/>
    <d v="1899-12-30T09:20:00"/>
    <n v="24"/>
    <x v="2"/>
    <n v="20"/>
    <n v="9"/>
    <n v="9"/>
    <d v="2012-04-15T20:26:00"/>
    <d v="2012-04-15T20:19:00"/>
    <d v="2012-04-16T09:20:00"/>
    <d v="2012-04-16T09:20:00"/>
    <n v="12.899999999965075"/>
    <n v="12.899999999965075"/>
    <m/>
    <m/>
  </r>
  <r>
    <x v="0"/>
    <s v="1"/>
    <s v="Non-Nurse Practitioner"/>
    <s v="N"/>
    <x v="5"/>
    <d v="1899-12-30T20:55:00"/>
    <d v="2012-04-15T00:00:00"/>
    <d v="1899-12-30T20:47:00"/>
    <s v="3"/>
    <n v="1951"/>
    <d v="2012-04-16T00:00:00"/>
    <d v="1899-12-30T08:53:00"/>
    <d v="2012-04-16T00:00:00"/>
    <d v="1899-12-30T08:53:00"/>
    <n v="63"/>
    <x v="2"/>
    <n v="20"/>
    <n v="8"/>
    <n v="8"/>
    <d v="2012-04-15T20:55:00"/>
    <d v="2012-04-15T20:47:00"/>
    <d v="2012-04-16T08:53:00"/>
    <d v="2012-04-16T08:53:00"/>
    <n v="11.966666666558012"/>
    <n v="11.966666666558012"/>
    <m/>
    <m/>
  </r>
  <r>
    <x v="0"/>
    <s v="1"/>
    <s v="Non-Nurse Practitioner"/>
    <s v="N"/>
    <x v="5"/>
    <d v="1899-12-30T21:39:00"/>
    <d v="2012-04-15T00:00:00"/>
    <d v="1899-12-30T21:23:00"/>
    <s v="3"/>
    <n v="2011"/>
    <d v="2012-04-16T00:00:00"/>
    <d v="1899-12-30T00:08:00"/>
    <d v="2012-04-16T00:00:00"/>
    <d v="1899-12-30T00:09:00"/>
    <n v="4"/>
    <x v="16"/>
    <n v="21"/>
    <n v="0"/>
    <n v="0"/>
    <d v="2012-04-15T21:39:00"/>
    <d v="2012-04-15T21:23:00"/>
    <d v="2012-04-16T00:08:00"/>
    <d v="2012-04-16T00:09:00"/>
    <n v="2.4999999999417923"/>
    <n v="2.4833333333954215"/>
    <m/>
    <m/>
  </r>
  <r>
    <x v="0"/>
    <s v="1"/>
    <s v="Non-Nurse Practitioner"/>
    <s v="N"/>
    <x v="5"/>
    <d v="1899-12-30T22:53:00"/>
    <d v="2012-04-15T00:00:00"/>
    <d v="1899-12-30T22:45:00"/>
    <s v="3"/>
    <n v="1969"/>
    <d v="2012-04-16T00:00:00"/>
    <d v="1899-12-30T04:50:00"/>
    <d v="2012-04-16T00:00:00"/>
    <d v="1899-12-30T04:52:00"/>
    <n v="44"/>
    <x v="4"/>
    <n v="22"/>
    <n v="4"/>
    <n v="4"/>
    <d v="2012-04-15T22:53:00"/>
    <d v="2012-04-15T22:45:00"/>
    <d v="2012-04-16T04:50:00"/>
    <d v="2012-04-16T04:52:00"/>
    <n v="5.9833333332790062"/>
    <n v="5.9500000000116415"/>
    <m/>
    <m/>
  </r>
  <r>
    <x v="0"/>
    <s v="1"/>
    <s v="Non-Nurse Practitioner"/>
    <s v="N"/>
    <x v="4"/>
    <d v="1899-12-30T00:06:00"/>
    <d v="2012-04-15T00:00:00"/>
    <d v="1899-12-30T23:58:00"/>
    <s v="3"/>
    <n v="2010"/>
    <d v="2012-04-16T00:00:00"/>
    <d v="1899-12-30T02:48:00"/>
    <d v="2012-04-16T00:00:00"/>
    <d v="1899-12-30T02:48:00"/>
    <n v="1"/>
    <x v="6"/>
    <n v="23"/>
    <n v="2"/>
    <n v="2"/>
    <d v="2012-04-16T00:06:00"/>
    <d v="2012-04-15T23:58:00"/>
    <d v="2012-04-16T02:48:00"/>
    <d v="2012-04-16T02:48:00"/>
    <n v="2.7000000000698492"/>
    <n v="2.7000000000698492"/>
    <m/>
    <m/>
  </r>
  <r>
    <x v="0"/>
    <s v="1"/>
    <s v="Non-Nurse Practitioner"/>
    <s v="N"/>
    <x v="4"/>
    <d v="1899-12-30T01:16:00"/>
    <d v="2012-04-16T00:00:00"/>
    <d v="1899-12-30T01:08:00"/>
    <s v="3"/>
    <n v="1985"/>
    <d v="2012-04-16T00:00:00"/>
    <d v="1899-12-30T04:13:00"/>
    <d v="2012-04-16T00:00:00"/>
    <d v="1899-12-30T04:13:00"/>
    <n v="27"/>
    <x v="18"/>
    <n v="1"/>
    <n v="4"/>
    <n v="4"/>
    <d v="2012-04-16T01:16:00"/>
    <d v="2012-04-16T01:08:00"/>
    <d v="2012-04-16T04:13:00"/>
    <d v="2012-04-16T04:13:00"/>
    <n v="2.9500000000116415"/>
    <n v="2.9500000000116415"/>
    <m/>
    <m/>
  </r>
  <r>
    <x v="0"/>
    <s v="1"/>
    <s v="Non-Nurse Practitioner"/>
    <s v="N"/>
    <x v="4"/>
    <d v="1899-12-30T01:40:00"/>
    <d v="2012-04-16T00:00:00"/>
    <d v="1899-12-30T01:28:00"/>
    <s v="3"/>
    <n v="1972"/>
    <d v="2012-04-16T00:00:00"/>
    <d v="1899-12-30T06:10:00"/>
    <d v="2012-04-16T00:00:00"/>
    <d v="1899-12-30T06:10:00"/>
    <n v="41"/>
    <x v="18"/>
    <n v="1"/>
    <n v="6"/>
    <n v="6"/>
    <d v="2012-04-16T01:40:00"/>
    <d v="2012-04-16T01:28:00"/>
    <d v="2012-04-16T06:10:00"/>
    <d v="2012-04-16T06:10:00"/>
    <n v="4.5"/>
    <n v="4.5"/>
    <m/>
    <m/>
  </r>
  <r>
    <x v="0"/>
    <s v="1"/>
    <s v="Non-Nurse Practitioner"/>
    <s v="N"/>
    <x v="4"/>
    <d v="1899-12-30T03:07:00"/>
    <d v="2012-04-16T00:00:00"/>
    <d v="1899-12-30T03:04:00"/>
    <s v="3"/>
    <n v="2011"/>
    <d v="2012-04-16T00:00:00"/>
    <d v="1899-12-30T05:35:00"/>
    <d v="2012-04-16T00:00:00"/>
    <d v="1899-12-30T05:51:00"/>
    <n v="3"/>
    <x v="7"/>
    <n v="3"/>
    <n v="5"/>
    <n v="5"/>
    <d v="2012-04-16T03:07:00"/>
    <d v="2012-04-16T03:04:00"/>
    <d v="2012-04-16T05:35:00"/>
    <d v="2012-04-16T05:51:00"/>
    <n v="2.7333333333372138"/>
    <n v="2.4666666666744277"/>
    <m/>
    <m/>
  </r>
  <r>
    <x v="0"/>
    <s v="1"/>
    <s v="Non-Nurse Practitioner"/>
    <s v="N"/>
    <x v="4"/>
    <d v="1899-12-30T05:56:00"/>
    <d v="2012-04-16T00:00:00"/>
    <d v="1899-12-30T05:42:00"/>
    <s v="3"/>
    <n v="1984"/>
    <d v="2012-04-16T00:00:00"/>
    <d v="1899-12-30T09:58:00"/>
    <d v="2012-04-16T00:00:00"/>
    <d v="1899-12-30T09:58:00"/>
    <n v="30"/>
    <x v="23"/>
    <n v="5"/>
    <n v="9"/>
    <n v="9"/>
    <d v="2012-04-16T05:56:00"/>
    <d v="2012-04-16T05:42:00"/>
    <d v="2012-04-16T09:58:00"/>
    <d v="2012-04-16T09:58:00"/>
    <n v="4.03333333338378"/>
    <n v="4.03333333338378"/>
    <m/>
    <m/>
  </r>
  <r>
    <x v="0"/>
    <s v="1"/>
    <s v="Non-Nurse Practitioner"/>
    <s v="N"/>
    <x v="4"/>
    <d v="1899-12-30T04:18:00"/>
    <d v="2012-04-16T00:00:00"/>
    <d v="1899-12-30T04:10:00"/>
    <s v="3"/>
    <n v="1945"/>
    <d v="2012-04-16T00:00:00"/>
    <d v="1899-12-30T18:48:00"/>
    <d v="2012-04-16T00:00:00"/>
    <d v="1899-12-30T19:16:00"/>
    <n v="67"/>
    <x v="8"/>
    <n v="4"/>
    <n v="18"/>
    <n v="19"/>
    <d v="2012-04-16T04:18:00"/>
    <d v="2012-04-16T04:10:00"/>
    <d v="2012-04-16T18:48:00"/>
    <d v="2012-04-16T19:16:00"/>
    <n v="14.966666666558012"/>
    <n v="14.499999999941792"/>
    <m/>
    <m/>
  </r>
  <r>
    <x v="0"/>
    <s v="1"/>
    <s v="Non-Nurse Practitioner"/>
    <s v="N"/>
    <x v="4"/>
    <d v="1899-12-30T05:45:00"/>
    <d v="2012-04-16T00:00:00"/>
    <d v="1899-12-30T05:37:00"/>
    <s v="3"/>
    <n v="2006"/>
    <d v="2012-04-16T00:00:00"/>
    <d v="1899-12-30T09:27:00"/>
    <d v="2012-04-16T00:00:00"/>
    <d v="1899-12-30T09:30:00"/>
    <n v="8"/>
    <x v="23"/>
    <n v="5"/>
    <n v="9"/>
    <n v="9"/>
    <d v="2012-04-16T05:45:00"/>
    <d v="2012-04-16T05:37:00"/>
    <d v="2012-04-16T09:27:00"/>
    <d v="2012-04-16T09:30:00"/>
    <n v="3.75"/>
    <n v="3.7000000000116415"/>
    <m/>
    <m/>
  </r>
  <r>
    <x v="0"/>
    <s v="1"/>
    <s v="Non-Nurse Practitioner"/>
    <s v="N"/>
    <x v="4"/>
    <d v="1899-12-30T05:51:00"/>
    <d v="2012-04-16T00:00:00"/>
    <d v="1899-12-30T05:39:00"/>
    <s v="3"/>
    <n v="1915"/>
    <d v="2012-04-16T00:00:00"/>
    <d v="1899-12-30T15:45:00"/>
    <d v="2012-04-16T00:00:00"/>
    <d v="1899-12-30T15:45:00"/>
    <n v="99"/>
    <x v="23"/>
    <n v="5"/>
    <n v="15"/>
    <n v="15"/>
    <d v="2012-04-16T05:51:00"/>
    <d v="2012-04-16T05:39:00"/>
    <d v="2012-04-16T15:45:00"/>
    <d v="2012-04-16T15:45:00"/>
    <n v="9.8999999999650754"/>
    <n v="9.8999999999650754"/>
    <m/>
    <m/>
  </r>
  <r>
    <x v="0"/>
    <s v="1"/>
    <s v="Non-Nurse Practitioner"/>
    <s v="N"/>
    <x v="4"/>
    <d v="1899-12-30T09:04:00"/>
    <d v="2012-04-16T00:00:00"/>
    <d v="1899-12-30T08:55:00"/>
    <s v="3"/>
    <n v="1942"/>
    <d v="2012-04-16T00:00:00"/>
    <d v="1899-12-30T11:48:00"/>
    <d v="2012-04-16T00:00:00"/>
    <d v="1899-12-30T11:48:00"/>
    <n v="71"/>
    <x v="3"/>
    <n v="8"/>
    <n v="11"/>
    <n v="11"/>
    <d v="2012-04-16T09:04:00"/>
    <d v="2012-04-16T08:55:00"/>
    <d v="2012-04-16T11:48:00"/>
    <d v="2012-04-16T11:48:00"/>
    <n v="2.7333333333372138"/>
    <n v="2.7333333333372138"/>
    <m/>
    <m/>
  </r>
  <r>
    <x v="0"/>
    <s v="1"/>
    <s v="Non-Nurse Practitioner"/>
    <s v="N"/>
    <x v="4"/>
    <d v="1899-12-30T09:26:00"/>
    <d v="2012-04-16T00:00:00"/>
    <d v="1899-12-30T09:19:00"/>
    <s v="3"/>
    <n v="1992"/>
    <d v="2012-04-16T00:00:00"/>
    <d v="1899-12-30T11:59:00"/>
    <d v="2012-04-16T00:00:00"/>
    <d v="1899-12-30T12:01:00"/>
    <n v="22"/>
    <x v="3"/>
    <n v="9"/>
    <n v="11"/>
    <n v="12"/>
    <d v="2012-04-16T09:26:00"/>
    <d v="2012-04-16T09:19:00"/>
    <d v="2012-04-16T11:59:00"/>
    <d v="2012-04-16T12:01:00"/>
    <n v="2.5833333333721384"/>
    <n v="2.5499999999301508"/>
    <m/>
    <m/>
  </r>
  <r>
    <x v="0"/>
    <s v="1"/>
    <s v="Non-Nurse Practitioner"/>
    <s v="N"/>
    <x v="4"/>
    <d v="1899-12-30T09:31:00"/>
    <d v="2012-04-16T00:00:00"/>
    <d v="1899-12-30T09:23:00"/>
    <s v="3"/>
    <n v="1979"/>
    <d v="2012-04-16T00:00:00"/>
    <d v="1899-12-30T13:00:00"/>
    <d v="2012-04-16T00:00:00"/>
    <d v="1899-12-30T13:00:00"/>
    <n v="35"/>
    <x v="3"/>
    <n v="9"/>
    <n v="13"/>
    <n v="13"/>
    <d v="2012-04-16T09:31:00"/>
    <d v="2012-04-16T09:23:00"/>
    <d v="2012-04-16T13:00:00"/>
    <d v="2012-04-16T13:00:00"/>
    <n v="3.4833333333372138"/>
    <n v="3.4833333333372138"/>
    <m/>
    <m/>
  </r>
  <r>
    <x v="0"/>
    <s v="1"/>
    <s v="Non-Nurse Practitioner"/>
    <s v="N"/>
    <x v="4"/>
    <d v="1899-12-30T09:38:00"/>
    <d v="2012-04-16T00:00:00"/>
    <d v="1899-12-30T09:28:00"/>
    <s v="3"/>
    <n v="1941"/>
    <d v="2012-04-16T00:00:00"/>
    <d v="1899-12-30T17:40:00"/>
    <d v="2012-04-16T00:00:00"/>
    <d v="1899-12-30T17:53:00"/>
    <n v="73"/>
    <x v="3"/>
    <n v="9"/>
    <n v="17"/>
    <n v="17"/>
    <d v="2012-04-16T09:38:00"/>
    <d v="2012-04-16T09:28:00"/>
    <d v="2012-04-16T17:40:00"/>
    <d v="2012-04-16T17:53:00"/>
    <n v="8.25"/>
    <n v="8.0333333333255723"/>
    <m/>
    <m/>
  </r>
  <r>
    <x v="0"/>
    <s v="1"/>
    <s v="Non-Nurse Practitioner"/>
    <s v="N"/>
    <x v="4"/>
    <d v="1899-12-30T10:02:00"/>
    <d v="2012-04-16T00:00:00"/>
    <d v="1899-12-30T09:46:00"/>
    <s v="3"/>
    <n v="1974"/>
    <d v="2012-04-16T00:00:00"/>
    <d v="1899-12-30T15:50:00"/>
    <d v="2012-04-16T00:00:00"/>
    <d v="1899-12-30T16:43:00"/>
    <n v="38"/>
    <x v="21"/>
    <n v="9"/>
    <n v="15"/>
    <n v="16"/>
    <d v="2012-04-16T10:02:00"/>
    <d v="2012-04-16T09:46:00"/>
    <d v="2012-04-16T15:50:00"/>
    <d v="2012-04-16T16:43:00"/>
    <n v="6.6833333332906477"/>
    <n v="5.7999999998719431"/>
    <m/>
    <m/>
  </r>
  <r>
    <x v="0"/>
    <s v="1"/>
    <s v="Non-Nurse Practitioner"/>
    <s v="N"/>
    <x v="4"/>
    <d v="1899-12-30T10:05:00"/>
    <d v="2012-04-16T00:00:00"/>
    <d v="1899-12-30T10:00:00"/>
    <s v="3"/>
    <n v="1956"/>
    <d v="2012-04-16T00:00:00"/>
    <d v="1899-12-30T11:30:00"/>
    <d v="2012-04-16T00:00:00"/>
    <d v="1899-12-30T12:42:00"/>
    <n v="57"/>
    <x v="21"/>
    <n v="10"/>
    <n v="11"/>
    <n v="12"/>
    <d v="2012-04-16T10:05:00"/>
    <d v="2012-04-16T10:00:00"/>
    <d v="2012-04-16T11:30:00"/>
    <d v="2012-04-16T12:42:00"/>
    <n v="2.6166666666395031"/>
    <n v="1.4166666665696539"/>
    <m/>
    <m/>
  </r>
  <r>
    <x v="0"/>
    <s v="1"/>
    <s v="Non-Nurse Practitioner"/>
    <s v="N"/>
    <x v="4"/>
    <d v="1899-12-30T11:46:00"/>
    <d v="2012-04-16T00:00:00"/>
    <d v="1899-12-30T11:37:00"/>
    <s v="3"/>
    <n v="1932"/>
    <d v="2012-04-16T00:00:00"/>
    <d v="1899-12-30T17:20:00"/>
    <d v="2012-04-16T00:00:00"/>
    <d v="1899-12-30T17:24:00"/>
    <n v="80"/>
    <x v="10"/>
    <n v="11"/>
    <n v="17"/>
    <n v="17"/>
    <d v="2012-04-16T11:46:00"/>
    <d v="2012-04-16T11:37:00"/>
    <d v="2012-04-16T17:20:00"/>
    <d v="2012-04-16T17:24:00"/>
    <n v="5.6333333333604969"/>
    <n v="5.5666666666511446"/>
    <m/>
    <m/>
  </r>
  <r>
    <x v="0"/>
    <s v="1"/>
    <s v="Non-Nurse Practitioner"/>
    <s v="N"/>
    <x v="4"/>
    <d v="1899-12-30T12:52:00"/>
    <d v="2012-04-16T00:00:00"/>
    <d v="1899-12-30T12:43:00"/>
    <s v="3"/>
    <n v="1991"/>
    <d v="2012-04-16T00:00:00"/>
    <d v="1899-12-30T16:00:00"/>
    <d v="2012-04-16T00:00:00"/>
    <d v="1899-12-30T16:13:00"/>
    <n v="24"/>
    <x v="11"/>
    <n v="12"/>
    <n v="16"/>
    <n v="16"/>
    <d v="2012-04-16T12:52:00"/>
    <d v="2012-04-16T12:43:00"/>
    <d v="2012-04-16T16:00:00"/>
    <d v="2012-04-16T16:13:00"/>
    <n v="3.3499999999185093"/>
    <n v="3.1333333332440816"/>
    <m/>
    <m/>
  </r>
  <r>
    <x v="0"/>
    <s v="1"/>
    <s v="Non-Nurse Practitioner"/>
    <s v="N"/>
    <x v="4"/>
    <d v="1899-12-30T13:20:00"/>
    <d v="2012-04-16T00:00:00"/>
    <d v="1899-12-30T13:12:00"/>
    <s v="3"/>
    <n v="2010"/>
    <d v="2012-04-16T00:00:00"/>
    <d v="1899-12-30T14:45:00"/>
    <d v="2012-04-16T00:00:00"/>
    <d v="1899-12-30T14:45:00"/>
    <n v="3"/>
    <x v="12"/>
    <n v="13"/>
    <n v="14"/>
    <n v="14"/>
    <d v="2012-04-16T13:20:00"/>
    <d v="2012-04-16T13:12:00"/>
    <d v="2012-04-16T14:45:00"/>
    <d v="2012-04-16T14:45:00"/>
    <n v="1.4166666667442769"/>
    <n v="1.4166666667442769"/>
    <m/>
    <m/>
  </r>
  <r>
    <x v="0"/>
    <s v="1"/>
    <s v="Non-Nurse Practitioner"/>
    <s v="N"/>
    <x v="5"/>
    <d v="1899-12-30T08:07:00"/>
    <d v="2012-04-15T00:00:00"/>
    <d v="1899-12-30T08:01:00"/>
    <s v="3"/>
    <n v="1941"/>
    <d v="2012-04-16T00:00:00"/>
    <d v="1899-12-30T01:20:00"/>
    <d v="2012-04-16T00:00:00"/>
    <d v="1899-12-30T01:20:00"/>
    <n v="73"/>
    <x v="22"/>
    <n v="8"/>
    <n v="1"/>
    <n v="1"/>
    <d v="2012-04-15T08:07:00"/>
    <d v="2012-04-15T08:01:00"/>
    <d v="2012-04-16T01:20:00"/>
    <d v="2012-04-16T01:20:00"/>
    <n v="17.216666666732635"/>
    <n v="17.216666666732635"/>
    <m/>
    <m/>
  </r>
  <r>
    <x v="0"/>
    <s v="1"/>
    <s v="Non-Nurse Practitioner"/>
    <s v="N"/>
    <x v="4"/>
    <d v="1899-12-30T11:38:00"/>
    <d v="2012-04-16T00:00:00"/>
    <d v="1899-12-30T11:30:00"/>
    <s v="3"/>
    <n v="1957"/>
    <d v="2012-04-16T00:00:00"/>
    <d v="1899-12-30T19:05:00"/>
    <d v="2012-04-16T00:00:00"/>
    <d v="1899-12-30T19:20:00"/>
    <n v="55"/>
    <x v="10"/>
    <n v="11"/>
    <n v="19"/>
    <n v="19"/>
    <d v="2012-04-16T11:38:00"/>
    <d v="2012-04-16T11:30:00"/>
    <d v="2012-04-16T19:05:00"/>
    <d v="2012-04-16T19:20:00"/>
    <n v="7.6999999999534339"/>
    <n v="7.4500000000116415"/>
    <m/>
    <m/>
  </r>
  <r>
    <x v="0"/>
    <s v="1"/>
    <s v="Non-Nurse Practitioner"/>
    <s v="N"/>
    <x v="4"/>
    <d v="1899-12-30T13:27:00"/>
    <d v="2012-04-16T00:00:00"/>
    <d v="1899-12-30T13:20:00"/>
    <s v="3"/>
    <n v="1950"/>
    <d v="2012-04-16T00:00:00"/>
    <d v="1899-12-30T22:00:00"/>
    <d v="2012-04-16T00:00:00"/>
    <d v="1899-12-30T22:01:00"/>
    <n v="62"/>
    <x v="12"/>
    <n v="13"/>
    <n v="22"/>
    <n v="22"/>
    <d v="2012-04-16T13:27:00"/>
    <d v="2012-04-16T13:20:00"/>
    <d v="2012-04-16T22:00:00"/>
    <d v="2012-04-16T22:01:00"/>
    <n v="8.5666666666511446"/>
    <n v="8.5499999999301508"/>
    <m/>
    <m/>
  </r>
  <r>
    <x v="0"/>
    <s v="1"/>
    <s v="Non-Nurse Practitioner"/>
    <s v="N"/>
    <x v="4"/>
    <d v="1899-12-30T13:46:00"/>
    <d v="2012-04-16T00:00:00"/>
    <d v="1899-12-30T13:40:00"/>
    <s v="3"/>
    <n v="1985"/>
    <d v="2012-04-16T00:00:00"/>
    <d v="1899-12-30T18:00:00"/>
    <d v="2012-04-16T00:00:00"/>
    <d v="1899-12-30T18:33:00"/>
    <n v="26"/>
    <x v="12"/>
    <n v="13"/>
    <n v="18"/>
    <n v="18"/>
    <d v="2012-04-16T13:46:00"/>
    <d v="2012-04-16T13:40:00"/>
    <d v="2012-04-16T18:00:00"/>
    <d v="2012-04-16T18:33:00"/>
    <n v="4.78333333338378"/>
    <n v="4.2333333333372138"/>
    <m/>
    <m/>
  </r>
  <r>
    <x v="0"/>
    <s v="1"/>
    <s v="Non-Nurse Practitioner"/>
    <s v="N"/>
    <x v="4"/>
    <d v="1899-12-30T14:45:00"/>
    <d v="2012-04-16T00:00:00"/>
    <d v="1899-12-30T14:38:00"/>
    <s v="3"/>
    <n v="1989"/>
    <d v="2012-04-16T00:00:00"/>
    <d v="1899-12-30T16:15:00"/>
    <d v="2012-04-16T00:00:00"/>
    <d v="1899-12-30T16:15:00"/>
    <n v="22"/>
    <x v="17"/>
    <n v="14"/>
    <n v="16"/>
    <n v="16"/>
    <d v="2012-04-16T14:45:00"/>
    <d v="2012-04-16T14:38:00"/>
    <d v="2012-04-16T16:15:00"/>
    <d v="2012-04-16T16:15:00"/>
    <n v="1.5"/>
    <n v="1.5"/>
    <m/>
    <m/>
  </r>
  <r>
    <x v="0"/>
    <s v="1"/>
    <s v="Non-Nurse Practitioner"/>
    <s v="N"/>
    <x v="4"/>
    <d v="1899-12-30T15:17:00"/>
    <d v="2012-04-16T00:00:00"/>
    <d v="1899-12-30T15:12:00"/>
    <s v="3"/>
    <n v="1975"/>
    <d v="2012-04-16T00:00:00"/>
    <d v="1899-12-30T17:15:00"/>
    <d v="2012-04-16T00:00:00"/>
    <d v="1899-12-30T17:21:00"/>
    <n v="36"/>
    <x v="0"/>
    <n v="15"/>
    <n v="17"/>
    <n v="17"/>
    <d v="2012-04-16T15:17:00"/>
    <d v="2012-04-16T15:12:00"/>
    <d v="2012-04-16T17:15:00"/>
    <d v="2012-04-16T17:21:00"/>
    <n v="2.066666666592937"/>
    <n v="1.96666666661622"/>
    <m/>
    <m/>
  </r>
  <r>
    <x v="0"/>
    <s v="1"/>
    <s v="Non-Nurse Practitioner"/>
    <s v="N"/>
    <x v="4"/>
    <d v="1899-12-30T16:28:00"/>
    <d v="2012-04-16T00:00:00"/>
    <d v="1899-12-30T16:22:00"/>
    <s v="3"/>
    <n v="1999"/>
    <d v="2012-04-16T00:00:00"/>
    <d v="1899-12-30T17:41:00"/>
    <d v="2012-04-16T00:00:00"/>
    <d v="1899-12-30T17:42:00"/>
    <n v="14"/>
    <x v="13"/>
    <n v="16"/>
    <n v="17"/>
    <n v="17"/>
    <d v="2012-04-16T16:28:00"/>
    <d v="2012-04-16T16:22:00"/>
    <d v="2012-04-16T17:41:00"/>
    <d v="2012-04-16T17:42:00"/>
    <n v="1.2333333333372138"/>
    <n v="1.21666666661622"/>
    <m/>
    <m/>
  </r>
  <r>
    <x v="0"/>
    <s v="1"/>
    <s v="Non-Nurse Practitioner"/>
    <s v="N"/>
    <x v="4"/>
    <d v="1899-12-30T17:04:00"/>
    <d v="2012-04-16T00:00:00"/>
    <d v="1899-12-30T16:57:00"/>
    <s v="3"/>
    <n v="1957"/>
    <d v="2012-04-16T00:00:00"/>
    <d v="1899-12-30T23:00:00"/>
    <d v="2012-04-16T00:00:00"/>
    <d v="1899-12-30T23:42:00"/>
    <n v="58"/>
    <x v="14"/>
    <n v="16"/>
    <n v="23"/>
    <n v="23"/>
    <d v="2012-04-16T17:04:00"/>
    <d v="2012-04-16T16:57:00"/>
    <d v="2012-04-16T23:00:00"/>
    <d v="2012-04-16T23:42:00"/>
    <n v="6.6333333334769122"/>
    <n v="5.9333333334652707"/>
    <m/>
    <m/>
  </r>
  <r>
    <x v="0"/>
    <s v="1"/>
    <s v="Non-Nurse Practitioner"/>
    <s v="N"/>
    <x v="4"/>
    <d v="1899-12-30T18:24:00"/>
    <d v="2012-04-16T00:00:00"/>
    <d v="1899-12-30T18:17:00"/>
    <s v="3"/>
    <n v="2009"/>
    <d v="2012-04-16T00:00:00"/>
    <d v="1899-12-30T19:45:00"/>
    <d v="2012-04-16T00:00:00"/>
    <d v="1899-12-30T19:47:00"/>
    <n v="5"/>
    <x v="15"/>
    <n v="18"/>
    <n v="19"/>
    <n v="19"/>
    <d v="2012-04-16T18:24:00"/>
    <d v="2012-04-16T18:17:00"/>
    <d v="2012-04-16T19:45:00"/>
    <d v="2012-04-16T19:47:00"/>
    <n v="1.3833333333022892"/>
    <n v="1.3499999998603016"/>
    <m/>
    <m/>
  </r>
  <r>
    <x v="0"/>
    <s v="1"/>
    <s v="Non-Nurse Practitioner"/>
    <s v="N"/>
    <x v="4"/>
    <d v="1899-12-30T19:10:00"/>
    <d v="2012-04-16T00:00:00"/>
    <d v="1899-12-30T19:04:00"/>
    <s v="3"/>
    <n v="1970"/>
    <d v="2012-04-16T00:00:00"/>
    <d v="1899-12-30T20:03:00"/>
    <d v="2012-04-16T00:00:00"/>
    <d v="1899-12-30T20:19:00"/>
    <n v="42"/>
    <x v="1"/>
    <n v="19"/>
    <n v="20"/>
    <n v="20"/>
    <d v="2012-04-16T19:10:00"/>
    <d v="2012-04-16T19:04:00"/>
    <d v="2012-04-16T20:03:00"/>
    <d v="2012-04-16T20:19:00"/>
    <n v="1.1500000000814907"/>
    <n v="0.88333333341870457"/>
    <m/>
    <m/>
  </r>
  <r>
    <x v="0"/>
    <s v="1"/>
    <s v="Non-Nurse Practitioner"/>
    <s v="N"/>
    <x v="4"/>
    <d v="1899-12-30T21:19:00"/>
    <d v="2012-04-16T00:00:00"/>
    <d v="1899-12-30T21:10:00"/>
    <s v="3"/>
    <n v="2007"/>
    <d v="2012-04-16T00:00:00"/>
    <d v="1899-12-30T23:23:00"/>
    <d v="2012-04-16T00:00:00"/>
    <d v="1899-12-30T23:23:00"/>
    <n v="8"/>
    <x v="16"/>
    <n v="21"/>
    <n v="23"/>
    <n v="23"/>
    <d v="2012-04-16T21:19:00"/>
    <d v="2012-04-16T21:10:00"/>
    <d v="2012-04-16T23:23:00"/>
    <d v="2012-04-16T23:23:00"/>
    <n v="2.0666666667675599"/>
    <n v="2.0666666667675599"/>
    <m/>
    <m/>
  </r>
  <r>
    <x v="0"/>
    <s v="1"/>
    <s v="Non-Nurse Practitioner"/>
    <s v="N"/>
    <x v="4"/>
    <d v="1899-12-30T05:38:00"/>
    <d v="2012-04-16T00:00:00"/>
    <d v="1899-12-30T05:31:00"/>
    <s v="3"/>
    <n v="2004"/>
    <d v="2012-04-16T00:00:00"/>
    <d v="1899-12-30T09:10:00"/>
    <d v="2012-04-16T00:00:00"/>
    <d v="1899-12-30T09:10:00"/>
    <n v="11"/>
    <x v="23"/>
    <n v="5"/>
    <n v="9"/>
    <n v="9"/>
    <d v="2012-04-16T05:38:00"/>
    <d v="2012-04-16T05:31:00"/>
    <d v="2012-04-16T09:10:00"/>
    <d v="2012-04-16T09:10:00"/>
    <n v="3.5333333333255723"/>
    <n v="3.5333333333255723"/>
    <m/>
    <m/>
  </r>
  <r>
    <x v="0"/>
    <s v="1"/>
    <s v="Non-Nurse Practitioner"/>
    <s v="N"/>
    <x v="4"/>
    <d v="1899-12-30T10:14:00"/>
    <d v="2012-04-16T00:00:00"/>
    <d v="1899-12-30T10:05:00"/>
    <s v="3"/>
    <n v="1932"/>
    <d v="2012-04-16T00:00:00"/>
    <d v="1899-12-30T18:40:00"/>
    <d v="2012-04-16T00:00:00"/>
    <d v="1899-12-30T19:03:00"/>
    <n v="82"/>
    <x v="21"/>
    <n v="10"/>
    <n v="18"/>
    <n v="19"/>
    <d v="2012-04-16T10:14:00"/>
    <d v="2012-04-16T10:05:00"/>
    <d v="2012-04-16T18:40:00"/>
    <d v="2012-04-16T19:03:00"/>
    <n v="8.816666666592937"/>
    <n v="8.433333333407063"/>
    <m/>
    <m/>
  </r>
  <r>
    <x v="0"/>
    <s v="1"/>
    <s v="Non-Nurse Practitioner"/>
    <s v="N"/>
    <x v="4"/>
    <d v="1899-12-30T10:40:00"/>
    <d v="2012-04-16T00:00:00"/>
    <d v="1899-12-30T10:34:00"/>
    <s v="3"/>
    <n v="1965"/>
    <d v="2012-04-16T00:00:00"/>
    <d v="1899-12-30T23:30:00"/>
    <d v="2012-04-16T00:00:00"/>
    <d v="1899-12-30T23:30:00"/>
    <n v="48"/>
    <x v="21"/>
    <n v="10"/>
    <n v="23"/>
    <n v="23"/>
    <d v="2012-04-16T10:40:00"/>
    <d v="2012-04-16T10:34:00"/>
    <d v="2012-04-16T23:30:00"/>
    <d v="2012-04-16T23:30:00"/>
    <n v="12.833333333255723"/>
    <n v="12.833333333255723"/>
    <m/>
    <m/>
  </r>
  <r>
    <x v="0"/>
    <s v="1"/>
    <s v="Non-Nurse Practitioner"/>
    <s v="N"/>
    <x v="4"/>
    <d v="1899-12-30T10:48:00"/>
    <d v="2012-04-16T00:00:00"/>
    <d v="1899-12-30T10:39:00"/>
    <s v="3"/>
    <n v="1986"/>
    <d v="2012-04-16T00:00:00"/>
    <d v="1899-12-30T20:20:00"/>
    <d v="2012-04-16T00:00:00"/>
    <d v="1899-12-30T20:21:00"/>
    <n v="29"/>
    <x v="21"/>
    <n v="10"/>
    <n v="20"/>
    <n v="20"/>
    <d v="2012-04-16T10:48:00"/>
    <d v="2012-04-16T10:39:00"/>
    <d v="2012-04-16T20:20:00"/>
    <d v="2012-04-16T20:21:00"/>
    <n v="9.5500000000465661"/>
    <n v="9.5333333333255723"/>
    <m/>
    <m/>
  </r>
  <r>
    <x v="0"/>
    <s v="1"/>
    <s v="Non-Nurse Practitioner"/>
    <s v="N"/>
    <x v="4"/>
    <d v="1899-12-30T11:18:00"/>
    <d v="2012-04-16T00:00:00"/>
    <d v="1899-12-30T11:10:00"/>
    <s v="3"/>
    <n v="1925"/>
    <d v="2012-04-16T00:00:00"/>
    <d v="1899-12-30T19:05:00"/>
    <d v="2012-04-16T00:00:00"/>
    <d v="1899-12-30T19:13:00"/>
    <n v="89"/>
    <x v="10"/>
    <n v="11"/>
    <n v="19"/>
    <n v="19"/>
    <d v="2012-04-16T11:18:00"/>
    <d v="2012-04-16T11:10:00"/>
    <d v="2012-04-16T19:05:00"/>
    <d v="2012-04-16T19:13:00"/>
    <n v="7.9166666666278616"/>
    <n v="7.78333333338378"/>
    <m/>
    <m/>
  </r>
  <r>
    <x v="0"/>
    <s v="1"/>
    <s v="Non-Nurse Practitioner"/>
    <s v="N"/>
    <x v="4"/>
    <d v="1899-12-30T12:21:00"/>
    <d v="2012-04-16T00:00:00"/>
    <d v="1899-12-30T12:10:00"/>
    <s v="3"/>
    <n v="1929"/>
    <d v="2012-04-16T00:00:00"/>
    <d v="1899-12-30T17:45:00"/>
    <d v="2012-04-16T00:00:00"/>
    <d v="1899-12-30T17:45:00"/>
    <n v="87"/>
    <x v="11"/>
    <n v="12"/>
    <n v="17"/>
    <n v="17"/>
    <d v="2012-04-16T12:21:00"/>
    <d v="2012-04-16T12:10:00"/>
    <d v="2012-04-16T17:45:00"/>
    <d v="2012-04-16T17:45:00"/>
    <n v="5.4000000001396984"/>
    <n v="5.4000000001396984"/>
    <m/>
    <m/>
  </r>
  <r>
    <x v="0"/>
    <s v="1"/>
    <s v="Non-Nurse Practitioner"/>
    <s v="N"/>
    <x v="4"/>
    <d v="1899-12-30T12:59:00"/>
    <d v="2012-04-16T00:00:00"/>
    <d v="1899-12-30T12:48:00"/>
    <s v="3"/>
    <n v="1994"/>
    <d v="2012-04-16T00:00:00"/>
    <d v="1899-12-30T20:45:00"/>
    <d v="2012-04-16T00:00:00"/>
    <d v="1899-12-30T20:45:00"/>
    <n v="17"/>
    <x v="11"/>
    <n v="12"/>
    <n v="20"/>
    <n v="20"/>
    <d v="2012-04-16T12:59:00"/>
    <d v="2012-04-16T12:48:00"/>
    <d v="2012-04-16T20:45:00"/>
    <d v="2012-04-16T20:45:00"/>
    <n v="7.7666666666627862"/>
    <n v="7.7666666666627862"/>
    <m/>
    <m/>
  </r>
  <r>
    <x v="0"/>
    <s v="1"/>
    <s v="Non-Nurse Practitioner"/>
    <s v="N"/>
    <x v="4"/>
    <d v="1899-12-30T17:48:00"/>
    <d v="2012-04-16T00:00:00"/>
    <d v="1899-12-30T17:39:00"/>
    <s v="3"/>
    <n v="1955"/>
    <d v="2012-04-16T00:00:00"/>
    <d v="1899-12-30T21:00:00"/>
    <d v="2012-04-16T00:00:00"/>
    <d v="1899-12-30T21:24:00"/>
    <n v="60"/>
    <x v="14"/>
    <n v="17"/>
    <n v="21"/>
    <n v="21"/>
    <d v="2012-04-16T17:48:00"/>
    <d v="2012-04-16T17:39:00"/>
    <d v="2012-04-16T21:00:00"/>
    <d v="2012-04-16T21:24:00"/>
    <n v="3.6000000000349246"/>
    <n v="3.1999999999534339"/>
    <m/>
    <m/>
  </r>
  <r>
    <x v="0"/>
    <s v="1"/>
    <s v="Non-Nurse Practitioner"/>
    <s v="N"/>
    <x v="4"/>
    <d v="1899-12-30T19:58:00"/>
    <d v="2012-04-16T00:00:00"/>
    <d v="1899-12-30T19:49:00"/>
    <s v="3"/>
    <n v="1990"/>
    <d v="2012-04-16T00:00:00"/>
    <d v="1899-12-30T23:20:00"/>
    <d v="2012-04-16T00:00:00"/>
    <d v="1899-12-30T23:20:00"/>
    <n v="24"/>
    <x v="1"/>
    <n v="19"/>
    <n v="23"/>
    <n v="23"/>
    <d v="2012-04-16T19:58:00"/>
    <d v="2012-04-16T19:49:00"/>
    <d v="2012-04-16T23:20:00"/>
    <d v="2012-04-16T23:20:00"/>
    <n v="3.3666666666395031"/>
    <n v="3.3666666666395031"/>
    <m/>
    <m/>
  </r>
  <r>
    <x v="0"/>
    <s v="1"/>
    <s v="Non-Nurse Practitioner"/>
    <s v="N"/>
    <x v="4"/>
    <d v="1899-12-30T20:55:00"/>
    <d v="2012-04-16T00:00:00"/>
    <d v="1899-12-30T20:48:00"/>
    <s v="3"/>
    <n v="1995"/>
    <d v="2012-04-16T00:00:00"/>
    <d v="1899-12-30T22:54:00"/>
    <d v="2012-04-16T00:00:00"/>
    <d v="1899-12-30T23:07:00"/>
    <n v="18"/>
    <x v="2"/>
    <n v="20"/>
    <n v="22"/>
    <n v="23"/>
    <d v="2012-04-16T20:55:00"/>
    <d v="2012-04-16T20:48:00"/>
    <d v="2012-04-16T22:54:00"/>
    <d v="2012-04-16T23:07:00"/>
    <n v="2.1999999998370185"/>
    <n v="1.9833333333372138"/>
    <m/>
    <m/>
  </r>
  <r>
    <x v="0"/>
    <s v="1"/>
    <s v="Non-Nurse Practitioner"/>
    <s v="N"/>
    <x v="1"/>
    <d v="1899-12-30T21:19:00"/>
    <d v="2012-04-14T00:00:00"/>
    <d v="1899-12-30T21:10:00"/>
    <s v="3"/>
    <n v="1951"/>
    <d v="2012-04-14T00:00:00"/>
    <d v="1899-12-30T23:55:00"/>
    <d v="2012-04-16T00:00:00"/>
    <d v="1899-12-30T12:58:00"/>
    <n v="63"/>
    <x v="16"/>
    <n v="21"/>
    <n v="23"/>
    <n v="12"/>
    <d v="2012-04-14T21:19:00"/>
    <d v="2012-04-14T21:10:00"/>
    <d v="2012-04-14T23:55:00"/>
    <d v="2012-04-16T12:58:00"/>
    <n v="39.650000000023283"/>
    <n v="2.6000000000931323"/>
    <m/>
    <m/>
  </r>
  <r>
    <x v="0"/>
    <s v="1"/>
    <s v="Non-Nurse Practitioner"/>
    <s v="N"/>
    <x v="5"/>
    <d v="1899-12-30T17:41:00"/>
    <d v="2012-04-15T00:00:00"/>
    <d v="1899-12-30T17:33:00"/>
    <s v="3"/>
    <n v="1933"/>
    <d v="2012-04-15T00:00:00"/>
    <d v="1899-12-30T23:38:00"/>
    <d v="2012-04-16T00:00:00"/>
    <d v="1899-12-30T01:22:00"/>
    <n v="80"/>
    <x v="14"/>
    <n v="17"/>
    <n v="23"/>
    <n v="1"/>
    <d v="2012-04-15T17:41:00"/>
    <d v="2012-04-15T17:33:00"/>
    <d v="2012-04-15T23:38:00"/>
    <d v="2012-04-16T01:22:00"/>
    <n v="7.6833333332324401"/>
    <n v="5.9500000000116415"/>
    <m/>
    <m/>
  </r>
  <r>
    <x v="0"/>
    <s v="1"/>
    <s v="Non-Nurse Practitioner"/>
    <s v="N"/>
    <x v="3"/>
    <d v="1899-12-30T00:50:00"/>
    <d v="2012-04-11T00:00:00"/>
    <d v="1899-12-30T00:43:00"/>
    <s v="3"/>
    <n v="1976"/>
    <d v="2012-04-11T00:00:00"/>
    <d v="1899-12-30T10:25:00"/>
    <d v="2012-04-11T00:00:00"/>
    <d v="1899-12-30T10:25:00"/>
    <n v="36"/>
    <x v="6"/>
    <n v="0"/>
    <n v="10"/>
    <n v="10"/>
    <d v="2012-04-11T00:50:00"/>
    <d v="2012-04-11T00:43:00"/>
    <d v="2012-04-11T10:25:00"/>
    <d v="2012-04-11T10:25:00"/>
    <n v="9.5833333334885538"/>
    <n v="9.5833333334885538"/>
    <m/>
    <m/>
  </r>
  <r>
    <x v="0"/>
    <s v="1"/>
    <s v="Non-Nurse Practitioner"/>
    <s v="N"/>
    <x v="3"/>
    <d v="1899-12-30T02:32:00"/>
    <d v="2012-04-11T00:00:00"/>
    <d v="1899-12-30T02:22:00"/>
    <s v="3"/>
    <n v="1985"/>
    <d v="2012-04-11T00:00:00"/>
    <d v="1899-12-30T10:15:00"/>
    <d v="2012-04-11T00:00:00"/>
    <d v="1899-12-30T10:15:00"/>
    <n v="31"/>
    <x v="19"/>
    <n v="2"/>
    <n v="10"/>
    <n v="10"/>
    <d v="2012-04-11T02:32:00"/>
    <d v="2012-04-11T02:22:00"/>
    <d v="2012-04-11T10:15:00"/>
    <d v="2012-04-11T10:15:00"/>
    <n v="7.7166666666744277"/>
    <n v="7.7166666666744277"/>
    <m/>
    <m/>
  </r>
  <r>
    <x v="0"/>
    <s v="1"/>
    <s v="Non-Nurse Practitioner"/>
    <s v="N"/>
    <x v="3"/>
    <d v="1899-12-30T04:04:00"/>
    <d v="2012-04-11T00:00:00"/>
    <d v="1899-12-30T03:51:00"/>
    <s v="3"/>
    <n v="1968"/>
    <d v="2012-04-11T00:00:00"/>
    <d v="1899-12-30T11:45:00"/>
    <d v="2012-04-11T00:00:00"/>
    <d v="1899-12-30T11:45:00"/>
    <n v="47"/>
    <x v="8"/>
    <n v="3"/>
    <n v="11"/>
    <n v="11"/>
    <d v="2012-04-11T04:04:00"/>
    <d v="2012-04-11T03:51:00"/>
    <d v="2012-04-11T11:45:00"/>
    <d v="2012-04-11T11:45:00"/>
    <n v="7.683333333407063"/>
    <n v="7.683333333407063"/>
    <m/>
    <m/>
  </r>
  <r>
    <x v="0"/>
    <s v="1"/>
    <s v="Non-Nurse Practitioner"/>
    <s v="N"/>
    <x v="3"/>
    <d v="1899-12-30T04:13:00"/>
    <d v="2012-04-11T00:00:00"/>
    <d v="1899-12-30T04:05:00"/>
    <s v="3"/>
    <n v="1994"/>
    <d v="2012-04-11T00:00:00"/>
    <d v="1899-12-30T11:55:00"/>
    <d v="2012-04-11T00:00:00"/>
    <d v="1899-12-30T11:55:00"/>
    <n v="21"/>
    <x v="8"/>
    <n v="4"/>
    <n v="11"/>
    <n v="11"/>
    <d v="2012-04-11T04:13:00"/>
    <d v="2012-04-11T04:05:00"/>
    <d v="2012-04-11T11:55:00"/>
    <d v="2012-04-11T11:55:00"/>
    <n v="7.7000000001280569"/>
    <n v="7.7000000001280569"/>
    <m/>
    <m/>
  </r>
  <r>
    <x v="0"/>
    <s v="1"/>
    <s v="Non-Nurse Practitioner"/>
    <s v="N"/>
    <x v="3"/>
    <d v="1899-12-30T09:19:00"/>
    <d v="2012-04-11T00:00:00"/>
    <d v="1899-12-30T09:09:00"/>
    <s v="3"/>
    <n v="1969"/>
    <d v="2012-04-11T00:00:00"/>
    <d v="1899-12-30T14:05:00"/>
    <d v="2012-04-11T00:00:00"/>
    <d v="1899-12-30T14:05:00"/>
    <n v="46"/>
    <x v="3"/>
    <n v="9"/>
    <n v="14"/>
    <n v="14"/>
    <d v="2012-04-11T09:19:00"/>
    <d v="2012-04-11T09:09:00"/>
    <d v="2012-04-11T14:05:00"/>
    <d v="2012-04-11T14:05:00"/>
    <n v="4.7666666666627862"/>
    <n v="4.7666666666627862"/>
    <m/>
    <m/>
  </r>
  <r>
    <x v="0"/>
    <s v="1"/>
    <s v="Non-Nurse Practitioner"/>
    <s v="N"/>
    <x v="3"/>
    <d v="1899-12-30T09:31:00"/>
    <d v="2012-04-11T00:00:00"/>
    <d v="1899-12-30T09:21:00"/>
    <s v="3"/>
    <n v="1986"/>
    <d v="2012-04-11T00:00:00"/>
    <d v="1899-12-30T14:42:00"/>
    <d v="2012-04-11T00:00:00"/>
    <d v="1899-12-30T14:42:00"/>
    <n v="29"/>
    <x v="3"/>
    <n v="9"/>
    <n v="14"/>
    <n v="14"/>
    <d v="2012-04-11T09:31:00"/>
    <d v="2012-04-11T09:21:00"/>
    <d v="2012-04-11T14:42:00"/>
    <d v="2012-04-11T14:42:00"/>
    <n v="5.1833333334652707"/>
    <n v="5.1833333334652707"/>
    <m/>
    <m/>
  </r>
  <r>
    <x v="0"/>
    <s v="1"/>
    <s v="Non-Nurse Practitioner"/>
    <s v="N"/>
    <x v="3"/>
    <d v="1899-12-30T10:19:00"/>
    <d v="2012-04-11T00:00:00"/>
    <d v="1899-12-30T10:11:00"/>
    <s v="3"/>
    <n v="1981"/>
    <d v="2012-04-11T00:00:00"/>
    <d v="1899-12-30T14:50:00"/>
    <d v="2012-04-11T00:00:00"/>
    <d v="1899-12-30T14:50:00"/>
    <n v="31"/>
    <x v="21"/>
    <n v="10"/>
    <n v="14"/>
    <n v="14"/>
    <d v="2012-04-11T10:19:00"/>
    <d v="2012-04-11T10:11:00"/>
    <d v="2012-04-11T14:50:00"/>
    <d v="2012-04-11T14:50:00"/>
    <n v="4.5166666667209938"/>
    <n v="4.5166666667209938"/>
    <m/>
    <m/>
  </r>
  <r>
    <x v="0"/>
    <s v="1"/>
    <s v="Non-Nurse Practitioner"/>
    <s v="N"/>
    <x v="3"/>
    <d v="1899-12-30T11:43:00"/>
    <d v="2012-04-11T00:00:00"/>
    <d v="1899-12-30T11:36:00"/>
    <s v="3"/>
    <n v="1945"/>
    <d v="2012-04-11T00:00:00"/>
    <d v="1899-12-30T16:40:00"/>
    <d v="2012-04-11T00:00:00"/>
    <d v="1899-12-30T16:40:00"/>
    <n v="69"/>
    <x v="10"/>
    <n v="11"/>
    <n v="16"/>
    <n v="16"/>
    <d v="2012-04-11T11:43:00"/>
    <d v="2012-04-11T11:36:00"/>
    <d v="2012-04-11T16:40:00"/>
    <d v="2012-04-11T16:40:00"/>
    <n v="4.9500000000698492"/>
    <n v="4.9500000000698492"/>
    <m/>
    <m/>
  </r>
  <r>
    <x v="0"/>
    <s v="1"/>
    <s v="Non-Nurse Practitioner"/>
    <s v="N"/>
    <x v="0"/>
    <d v="1899-12-30T10:29:00"/>
    <d v="2012-04-13T00:00:00"/>
    <d v="1899-12-30T10:22:00"/>
    <s v="3"/>
    <n v="2000"/>
    <d v="2012-04-13T00:00:00"/>
    <d v="1899-12-30T20:10:00"/>
    <d v="2012-04-13T00:00:00"/>
    <d v="1899-12-30T20:10:00"/>
    <n v="13"/>
    <x v="21"/>
    <n v="10"/>
    <n v="20"/>
    <n v="20"/>
    <d v="2012-04-13T10:29:00"/>
    <d v="2012-04-13T10:22:00"/>
    <d v="2012-04-13T20:10:00"/>
    <d v="2012-04-13T20:10:00"/>
    <n v="9.6833333334652707"/>
    <n v="9.6833333334652707"/>
    <m/>
    <m/>
  </r>
  <r>
    <x v="0"/>
    <s v="1"/>
    <s v="Non-Nurse Practitioner"/>
    <s v="N"/>
    <x v="0"/>
    <d v="1899-12-30T13:05:00"/>
    <d v="2012-04-13T00:00:00"/>
    <d v="1899-12-30T12:59:00"/>
    <s v="3"/>
    <n v="1959"/>
    <d v="2012-04-13T00:00:00"/>
    <d v="1899-12-30T17:35:00"/>
    <d v="2012-04-13T00:00:00"/>
    <d v="1899-12-30T17:35:00"/>
    <n v="57"/>
    <x v="12"/>
    <n v="12"/>
    <n v="17"/>
    <n v="17"/>
    <d v="2012-04-13T13:05:00"/>
    <d v="2012-04-13T12:59:00"/>
    <d v="2012-04-13T17:35:00"/>
    <d v="2012-04-13T17:35:00"/>
    <n v="4.5"/>
    <n v="4.5"/>
    <m/>
    <m/>
  </r>
  <r>
    <x v="0"/>
    <s v="1"/>
    <s v="Non-Nurse Practitioner"/>
    <s v="N"/>
    <x v="0"/>
    <d v="1899-12-30T13:28:00"/>
    <d v="2012-04-13T00:00:00"/>
    <d v="1899-12-30T13:20:00"/>
    <s v="3"/>
    <n v="1939"/>
    <d v="2012-04-13T00:00:00"/>
    <d v="1899-12-30T19:46:00"/>
    <d v="2012-04-13T00:00:00"/>
    <d v="1899-12-30T19:46:00"/>
    <n v="76"/>
    <x v="12"/>
    <n v="13"/>
    <n v="19"/>
    <n v="19"/>
    <d v="2012-04-13T13:28:00"/>
    <d v="2012-04-13T13:20:00"/>
    <d v="2012-04-13T19:46:00"/>
    <d v="2012-04-13T19:46:00"/>
    <n v="6.2999999999301508"/>
    <n v="6.2999999999301508"/>
    <m/>
    <m/>
  </r>
  <r>
    <x v="0"/>
    <s v="1"/>
    <s v="Non-Nurse Practitioner"/>
    <s v="N"/>
    <x v="0"/>
    <d v="1899-12-30T18:11:00"/>
    <d v="2012-04-13T00:00:00"/>
    <d v="1899-12-30T18:04:00"/>
    <s v="3"/>
    <n v="2006"/>
    <d v="2012-04-13T00:00:00"/>
    <d v="1899-12-30T22:07:00"/>
    <d v="2012-04-13T00:00:00"/>
    <d v="1899-12-30T22:07:00"/>
    <n v="8"/>
    <x v="15"/>
    <n v="18"/>
    <n v="22"/>
    <n v="22"/>
    <d v="2012-04-13T18:11:00"/>
    <d v="2012-04-13T18:04:00"/>
    <d v="2012-04-13T22:07:00"/>
    <d v="2012-04-13T22:07:00"/>
    <n v="3.9333333332324401"/>
    <n v="3.9333333332324401"/>
    <m/>
    <m/>
  </r>
  <r>
    <x v="0"/>
    <s v="1"/>
    <s v="Non-Nurse Practitioner"/>
    <s v="N"/>
    <x v="0"/>
    <d v="1899-12-30T20:11:00"/>
    <d v="2012-04-13T00:00:00"/>
    <d v="1899-12-30T20:00:00"/>
    <s v="3"/>
    <n v="2009"/>
    <d v="2012-04-13T00:00:00"/>
    <d v="1899-12-30T23:23:00"/>
    <d v="2012-04-13T00:00:00"/>
    <d v="1899-12-30T23:23:00"/>
    <n v="5"/>
    <x v="2"/>
    <n v="20"/>
    <n v="23"/>
    <n v="23"/>
    <d v="2012-04-13T20:11:00"/>
    <d v="2012-04-13T20:00:00"/>
    <d v="2012-04-13T23:23:00"/>
    <d v="2012-04-13T23:23:00"/>
    <n v="3.2000000001280569"/>
    <n v="3.2000000001280569"/>
    <m/>
    <m/>
  </r>
  <r>
    <x v="0"/>
    <s v="1"/>
    <s v="Non-Nurse Practitioner"/>
    <s v="N"/>
    <x v="6"/>
    <d v="1899-12-30T03:55:00"/>
    <d v="2012-04-17T00:00:00"/>
    <d v="1899-12-30T03:45:00"/>
    <s v="3"/>
    <n v="1978"/>
    <d v="2012-04-17T00:00:00"/>
    <d v="1899-12-30T08:20:00"/>
    <d v="2012-04-17T00:00:00"/>
    <d v="1899-12-30T08:20:00"/>
    <n v="36"/>
    <x v="7"/>
    <n v="3"/>
    <n v="8"/>
    <n v="8"/>
    <d v="2012-04-17T03:55:00"/>
    <d v="2012-04-17T03:45:00"/>
    <d v="2012-04-17T08:20:00"/>
    <d v="2012-04-17T08:20:00"/>
    <n v="4.4166666665696539"/>
    <n v="4.4166666665696539"/>
    <m/>
    <m/>
  </r>
  <r>
    <x v="0"/>
    <s v="1"/>
    <s v="Non-Nurse Practitioner"/>
    <s v="N"/>
    <x v="6"/>
    <d v="1899-12-30T04:42:00"/>
    <d v="2012-04-17T00:00:00"/>
    <d v="1899-12-30T04:33:00"/>
    <s v="3"/>
    <n v="1972"/>
    <d v="2012-04-17T00:00:00"/>
    <d v="1899-12-30T10:50:00"/>
    <d v="2012-04-17T00:00:00"/>
    <d v="1899-12-30T10:50:00"/>
    <n v="41"/>
    <x v="8"/>
    <n v="4"/>
    <n v="10"/>
    <n v="10"/>
    <d v="2012-04-17T04:42:00"/>
    <d v="2012-04-17T04:33:00"/>
    <d v="2012-04-17T10:50:00"/>
    <d v="2012-04-17T10:50:00"/>
    <n v="6.1333333334187046"/>
    <n v="6.1333333334187046"/>
    <m/>
    <m/>
  </r>
  <r>
    <x v="0"/>
    <s v="1"/>
    <s v="Non-Nurse Practitioner"/>
    <s v="N"/>
    <x v="6"/>
    <d v="1899-12-30T05:01:00"/>
    <d v="2012-04-17T00:00:00"/>
    <d v="1899-12-30T04:52:00"/>
    <s v="3"/>
    <n v="1984"/>
    <d v="2012-04-17T00:00:00"/>
    <d v="1899-12-30T09:10:00"/>
    <d v="2012-04-17T00:00:00"/>
    <d v="1899-12-30T09:10:00"/>
    <n v="30"/>
    <x v="23"/>
    <n v="4"/>
    <n v="9"/>
    <n v="9"/>
    <d v="2012-04-17T05:01:00"/>
    <d v="2012-04-17T04:52:00"/>
    <d v="2012-04-17T09:10:00"/>
    <d v="2012-04-17T09:10:00"/>
    <n v="4.1500000000814907"/>
    <n v="4.1500000000814907"/>
    <m/>
    <m/>
  </r>
  <r>
    <x v="0"/>
    <s v="1"/>
    <s v="Non-Nurse Practitioner"/>
    <s v="N"/>
    <x v="6"/>
    <d v="1899-12-30T05:44:00"/>
    <d v="2012-04-17T00:00:00"/>
    <d v="1899-12-30T05:36:00"/>
    <s v="3"/>
    <n v="1976"/>
    <d v="2012-04-17T00:00:00"/>
    <d v="1899-12-30T09:45:00"/>
    <d v="2012-04-17T00:00:00"/>
    <d v="1899-12-30T09:45:00"/>
    <n v="36"/>
    <x v="23"/>
    <n v="5"/>
    <n v="9"/>
    <n v="9"/>
    <d v="2012-04-17T05:44:00"/>
    <d v="2012-04-17T05:36:00"/>
    <d v="2012-04-17T09:45:00"/>
    <d v="2012-04-17T09:45:00"/>
    <n v="4.0166666666627862"/>
    <n v="4.0166666666627862"/>
    <m/>
    <m/>
  </r>
  <r>
    <x v="0"/>
    <s v="1"/>
    <s v="Non-Nurse Practitioner"/>
    <s v="N"/>
    <x v="6"/>
    <d v="1899-12-30T07:30:00"/>
    <d v="2012-04-17T00:00:00"/>
    <d v="1899-12-30T07:25:00"/>
    <s v="3"/>
    <n v="1957"/>
    <d v="2012-04-17T00:00:00"/>
    <d v="1899-12-30T09:00:00"/>
    <d v="2012-04-17T00:00:00"/>
    <d v="1899-12-30T09:00:00"/>
    <n v="56"/>
    <x v="20"/>
    <n v="7"/>
    <n v="9"/>
    <n v="9"/>
    <d v="2012-04-17T07:30:00"/>
    <d v="2012-04-17T07:25:00"/>
    <d v="2012-04-17T09:00:00"/>
    <d v="2012-04-17T09:00:00"/>
    <n v="1.5"/>
    <n v="1.5"/>
    <m/>
    <m/>
  </r>
  <r>
    <x v="0"/>
    <s v="1"/>
    <s v="Non-Nurse Practitioner"/>
    <s v="N"/>
    <x v="6"/>
    <d v="1899-12-30T07:53:00"/>
    <d v="2012-04-17T00:00:00"/>
    <d v="1899-12-30T07:46:00"/>
    <s v="3"/>
    <n v="1994"/>
    <d v="2012-04-17T00:00:00"/>
    <d v="1899-12-30T13:35:00"/>
    <d v="2012-04-17T00:00:00"/>
    <d v="1899-12-30T13:48:00"/>
    <n v="21"/>
    <x v="20"/>
    <n v="7"/>
    <n v="13"/>
    <n v="13"/>
    <d v="2012-04-17T07:53:00"/>
    <d v="2012-04-17T07:46:00"/>
    <d v="2012-04-17T13:35:00"/>
    <d v="2012-04-17T13:48:00"/>
    <n v="5.9166666665696539"/>
    <n v="5.6999999998952262"/>
    <m/>
    <m/>
  </r>
  <r>
    <x v="0"/>
    <s v="1"/>
    <s v="Non-Nurse Practitioner"/>
    <s v="N"/>
    <x v="6"/>
    <d v="1899-12-30T08:57:00"/>
    <d v="2012-04-17T00:00:00"/>
    <d v="1899-12-30T08:51:00"/>
    <s v="3"/>
    <n v="1966"/>
    <d v="2012-04-17T00:00:00"/>
    <d v="1899-12-30T09:55:00"/>
    <d v="2012-04-17T00:00:00"/>
    <d v="1899-12-30T09:59:00"/>
    <n v="47"/>
    <x v="22"/>
    <n v="8"/>
    <n v="9"/>
    <n v="9"/>
    <d v="2012-04-17T08:57:00"/>
    <d v="2012-04-17T08:51:00"/>
    <d v="2012-04-17T09:55:00"/>
    <d v="2012-04-17T09:59:00"/>
    <n v="1.03333333338378"/>
    <n v="0.96666666667442769"/>
    <m/>
    <m/>
  </r>
  <r>
    <x v="0"/>
    <s v="1"/>
    <s v="Non-Nurse Practitioner"/>
    <s v="N"/>
    <x v="6"/>
    <d v="1899-12-30T09:50:00"/>
    <d v="2012-04-17T00:00:00"/>
    <d v="1899-12-30T09:42:00"/>
    <s v="3"/>
    <n v="2010"/>
    <d v="2012-04-17T00:00:00"/>
    <d v="1899-12-30T11:00:00"/>
    <d v="2012-04-17T00:00:00"/>
    <d v="1899-12-30T11:04:00"/>
    <n v="3"/>
    <x v="3"/>
    <n v="9"/>
    <n v="11"/>
    <n v="11"/>
    <d v="2012-04-17T09:50:00"/>
    <d v="2012-04-17T09:42:00"/>
    <d v="2012-04-17T11:00:00"/>
    <d v="2012-04-17T11:04:00"/>
    <n v="1.2333333333372138"/>
    <n v="1.1666666668024845"/>
    <m/>
    <m/>
  </r>
  <r>
    <x v="0"/>
    <s v="1"/>
    <s v="Non-Nurse Practitioner"/>
    <s v="N"/>
    <x v="6"/>
    <d v="1899-12-30T09:56:00"/>
    <d v="2012-04-17T00:00:00"/>
    <d v="1899-12-30T09:48:00"/>
    <s v="3"/>
    <n v="2009"/>
    <d v="2012-04-17T00:00:00"/>
    <d v="1899-12-30T16:45:00"/>
    <d v="2012-04-17T00:00:00"/>
    <d v="1899-12-30T16:48:00"/>
    <n v="7"/>
    <x v="3"/>
    <n v="9"/>
    <n v="16"/>
    <n v="16"/>
    <d v="2012-04-17T09:56:00"/>
    <d v="2012-04-17T09:48:00"/>
    <d v="2012-04-17T16:45:00"/>
    <d v="2012-04-17T16:48:00"/>
    <n v="6.8666666665230878"/>
    <n v="6.8166666665347293"/>
    <m/>
    <m/>
  </r>
  <r>
    <x v="0"/>
    <s v="1"/>
    <s v="Non-Nurse Practitioner"/>
    <s v="N"/>
    <x v="6"/>
    <d v="1899-12-30T10:48:00"/>
    <d v="2012-04-17T00:00:00"/>
    <d v="1899-12-30T10:40:00"/>
    <s v="3"/>
    <n v="2002"/>
    <d v="2012-04-17T00:00:00"/>
    <d v="1899-12-30T15:20:00"/>
    <d v="2012-04-17T00:00:00"/>
    <d v="1899-12-30T15:20:00"/>
    <n v="10"/>
    <x v="21"/>
    <n v="10"/>
    <n v="15"/>
    <n v="15"/>
    <d v="2012-04-17T10:48:00"/>
    <d v="2012-04-17T10:40:00"/>
    <d v="2012-04-17T15:20:00"/>
    <d v="2012-04-17T15:20:00"/>
    <n v="4.5333333334419876"/>
    <n v="4.5333333334419876"/>
    <m/>
    <m/>
  </r>
  <r>
    <x v="0"/>
    <s v="1"/>
    <s v="Non-Nurse Practitioner"/>
    <s v="N"/>
    <x v="6"/>
    <d v="1899-12-30T10:52:00"/>
    <d v="2012-04-17T00:00:00"/>
    <d v="1899-12-30T10:44:00"/>
    <s v="3"/>
    <n v="1938"/>
    <d v="2012-04-17T00:00:00"/>
    <d v="1899-12-30T13:30:00"/>
    <d v="2012-04-17T00:00:00"/>
    <d v="1899-12-30T13:34:00"/>
    <n v="74"/>
    <x v="21"/>
    <n v="10"/>
    <n v="13"/>
    <n v="13"/>
    <d v="2012-04-17T10:52:00"/>
    <d v="2012-04-17T10:44:00"/>
    <d v="2012-04-17T13:30:00"/>
    <d v="2012-04-17T13:34:00"/>
    <n v="2.7000000000698492"/>
    <n v="2.6333333333604969"/>
    <m/>
    <m/>
  </r>
  <r>
    <x v="0"/>
    <s v="1"/>
    <s v="Non-Nurse Practitioner"/>
    <s v="N"/>
    <x v="6"/>
    <d v="1899-12-30T11:27:00"/>
    <d v="2012-04-17T00:00:00"/>
    <d v="1899-12-30T11:18:00"/>
    <s v="3"/>
    <n v="1930"/>
    <d v="2012-04-17T00:00:00"/>
    <d v="1899-12-30T16:40:00"/>
    <d v="2012-04-17T00:00:00"/>
    <d v="1899-12-30T20:08:00"/>
    <n v="81"/>
    <x v="10"/>
    <n v="11"/>
    <n v="16"/>
    <n v="20"/>
    <d v="2012-04-17T11:27:00"/>
    <d v="2012-04-17T11:18:00"/>
    <d v="2012-04-17T16:40:00"/>
    <d v="2012-04-17T20:08:00"/>
    <n v="8.6833333333488554"/>
    <n v="5.2166666667326353"/>
    <m/>
    <m/>
  </r>
  <r>
    <x v="0"/>
    <s v="1"/>
    <s v="Non-Nurse Practitioner"/>
    <s v="N"/>
    <x v="6"/>
    <d v="1899-12-30T12:01:00"/>
    <d v="2012-04-17T00:00:00"/>
    <d v="1899-12-30T11:53:00"/>
    <s v="3"/>
    <n v="2009"/>
    <d v="2012-04-17T00:00:00"/>
    <d v="1899-12-30T16:35:00"/>
    <d v="2012-04-17T00:00:00"/>
    <d v="1899-12-30T16:35:00"/>
    <n v="4"/>
    <x v="11"/>
    <n v="11"/>
    <n v="16"/>
    <n v="16"/>
    <d v="2012-04-17T12:01:00"/>
    <d v="2012-04-17T11:53:00"/>
    <d v="2012-04-17T16:35:00"/>
    <d v="2012-04-17T16:35:00"/>
    <n v="4.5666666665347293"/>
    <n v="4.5666666665347293"/>
    <m/>
    <m/>
  </r>
  <r>
    <x v="0"/>
    <s v="1"/>
    <s v="Non-Nurse Practitioner"/>
    <s v="N"/>
    <x v="6"/>
    <d v="1899-12-30T12:11:00"/>
    <d v="2012-04-17T00:00:00"/>
    <d v="1899-12-30T12:05:00"/>
    <s v="3"/>
    <n v="1968"/>
    <d v="2012-04-17T00:00:00"/>
    <d v="1899-12-30T15:40:00"/>
    <d v="2012-04-17T00:00:00"/>
    <d v="1899-12-30T15:41:00"/>
    <n v="44"/>
    <x v="11"/>
    <n v="12"/>
    <n v="15"/>
    <n v="15"/>
    <d v="2012-04-17T12:11:00"/>
    <d v="2012-04-17T12:05:00"/>
    <d v="2012-04-17T15:40:00"/>
    <d v="2012-04-17T15:41:00"/>
    <n v="3.4999999998835847"/>
    <n v="3.4833333333372138"/>
    <m/>
    <m/>
  </r>
  <r>
    <x v="0"/>
    <s v="1"/>
    <s v="Non-Nurse Practitioner"/>
    <s v="N"/>
    <x v="6"/>
    <d v="1899-12-30T12:15:00"/>
    <d v="2012-04-17T00:00:00"/>
    <d v="1899-12-30T12:00:00"/>
    <s v="3"/>
    <n v="1994"/>
    <d v="2012-04-17T00:00:00"/>
    <d v="1899-12-30T16:37:00"/>
    <d v="2012-04-17T00:00:00"/>
    <d v="1899-12-30T16:38:00"/>
    <n v="21"/>
    <x v="11"/>
    <n v="12"/>
    <n v="16"/>
    <n v="16"/>
    <d v="2012-04-17T12:15:00"/>
    <d v="2012-04-17T12:00:00"/>
    <d v="2012-04-17T16:37:00"/>
    <d v="2012-04-17T16:38:00"/>
    <n v="4.3833333334769122"/>
    <n v="4.3666666667559184"/>
    <m/>
    <m/>
  </r>
  <r>
    <x v="0"/>
    <s v="1"/>
    <s v="Non-Nurse Practitioner"/>
    <s v="N"/>
    <x v="6"/>
    <d v="1899-12-30T12:28:00"/>
    <d v="2012-04-17T00:00:00"/>
    <d v="1899-12-30T12:19:00"/>
    <s v="3"/>
    <n v="1959"/>
    <d v="2012-04-17T00:00:00"/>
    <d v="1899-12-30T15:45:00"/>
    <d v="2012-04-17T00:00:00"/>
    <d v="1899-12-30T16:52:00"/>
    <n v="53"/>
    <x v="11"/>
    <n v="12"/>
    <n v="15"/>
    <n v="16"/>
    <d v="2012-04-17T12:28:00"/>
    <d v="2012-04-17T12:19:00"/>
    <d v="2012-04-17T15:45:00"/>
    <d v="2012-04-17T16:52:00"/>
    <n v="4.4000000000232831"/>
    <n v="3.28333333338378"/>
    <m/>
    <m/>
  </r>
  <r>
    <x v="0"/>
    <s v="1"/>
    <s v="Non-Nurse Practitioner"/>
    <s v="N"/>
    <x v="6"/>
    <d v="1899-12-30T13:55:00"/>
    <d v="2012-04-17T00:00:00"/>
    <d v="1899-12-30T13:45:00"/>
    <s v="3"/>
    <n v="1982"/>
    <d v="2012-04-17T00:00:00"/>
    <d v="1899-12-30T14:00:00"/>
    <d v="2012-04-17T00:00:00"/>
    <d v="1899-12-30T14:45:00"/>
    <n v="33"/>
    <x v="12"/>
    <n v="13"/>
    <n v="14"/>
    <n v="14"/>
    <d v="2012-04-17T13:55:00"/>
    <d v="2012-04-17T13:45:00"/>
    <d v="2012-04-17T14:00:00"/>
    <d v="2012-04-17T14:45:00"/>
    <n v="0.8333333334303461"/>
    <n v="8.3333333430346102E-2"/>
    <m/>
    <m/>
  </r>
  <r>
    <x v="0"/>
    <s v="1"/>
    <s v="Non-Nurse Practitioner"/>
    <s v="N"/>
    <x v="0"/>
    <d v="1899-12-30T02:01:00"/>
    <d v="2012-04-13T00:00:00"/>
    <d v="1899-12-30T01:52:00"/>
    <s v="3"/>
    <n v="1968"/>
    <d v="2012-04-13T00:00:00"/>
    <d v="1899-12-30T13:41:00"/>
    <d v="2012-04-13T00:00:00"/>
    <d v="1899-12-30T13:41:00"/>
    <n v="44"/>
    <x v="19"/>
    <n v="1"/>
    <n v="13"/>
    <n v="13"/>
    <d v="2012-04-13T02:01:00"/>
    <d v="2012-04-13T01:52:00"/>
    <d v="2012-04-13T13:41:00"/>
    <d v="2012-04-13T13:41:00"/>
    <n v="11.666666666802485"/>
    <n v="11.666666666802485"/>
    <m/>
    <m/>
  </r>
  <r>
    <x v="0"/>
    <s v="1"/>
    <s v="Non-Nurse Practitioner"/>
    <s v="N"/>
    <x v="0"/>
    <d v="1899-12-30T06:40:00"/>
    <d v="2012-04-13T00:00:00"/>
    <d v="1899-12-30T06:25:00"/>
    <s v="3"/>
    <n v="1980"/>
    <d v="2012-04-13T00:00:00"/>
    <d v="1899-12-30T08:22:00"/>
    <d v="2012-04-13T00:00:00"/>
    <d v="1899-12-30T08:22:00"/>
    <n v="34"/>
    <x v="9"/>
    <n v="6"/>
    <n v="8"/>
    <n v="8"/>
    <d v="2012-04-13T06:40:00"/>
    <d v="2012-04-13T06:25:00"/>
    <d v="2012-04-13T08:22:00"/>
    <d v="2012-04-13T08:22:00"/>
    <n v="1.6999999999534339"/>
    <n v="1.6999999999534339"/>
    <m/>
    <m/>
  </r>
  <r>
    <x v="0"/>
    <s v="1"/>
    <s v="Non-Nurse Practitioner"/>
    <s v="N"/>
    <x v="0"/>
    <d v="1899-12-30T07:01:00"/>
    <d v="2012-04-13T00:00:00"/>
    <d v="1899-12-30T06:49:00"/>
    <s v="3"/>
    <n v="1972"/>
    <d v="2012-04-13T00:00:00"/>
    <d v="1899-12-30T14:45:00"/>
    <d v="2012-04-13T00:00:00"/>
    <d v="1899-12-30T14:45:00"/>
    <n v="42"/>
    <x v="20"/>
    <n v="6"/>
    <n v="14"/>
    <n v="14"/>
    <d v="2012-04-13T07:01:00"/>
    <d v="2012-04-13T06:49:00"/>
    <d v="2012-04-13T14:45:00"/>
    <d v="2012-04-13T14:45:00"/>
    <n v="7.7333333333954215"/>
    <n v="7.7333333333954215"/>
    <m/>
    <m/>
  </r>
  <r>
    <x v="0"/>
    <s v="1"/>
    <s v="Non-Nurse Practitioner"/>
    <s v="N"/>
    <x v="0"/>
    <d v="1899-12-30T07:38:00"/>
    <d v="2012-04-13T00:00:00"/>
    <d v="1899-12-30T07:30:00"/>
    <s v="3"/>
    <n v="1972"/>
    <d v="2012-04-13T00:00:00"/>
    <d v="1899-12-30T13:36:00"/>
    <d v="2012-04-13T00:00:00"/>
    <d v="1899-12-30T13:36:00"/>
    <n v="39"/>
    <x v="20"/>
    <n v="7"/>
    <n v="13"/>
    <n v="13"/>
    <d v="2012-04-13T07:38:00"/>
    <d v="2012-04-13T07:30:00"/>
    <d v="2012-04-13T13:36:00"/>
    <d v="2012-04-13T13:36:00"/>
    <n v="5.9666666665580124"/>
    <n v="5.9666666665580124"/>
    <m/>
    <m/>
  </r>
  <r>
    <x v="0"/>
    <s v="1"/>
    <s v="Non-Nurse Practitioner"/>
    <s v="N"/>
    <x v="0"/>
    <d v="1899-12-30T07:59:00"/>
    <d v="2012-04-13T00:00:00"/>
    <d v="1899-12-30T07:52:00"/>
    <s v="3"/>
    <n v="1961"/>
    <d v="2012-04-13T00:00:00"/>
    <d v="1899-12-30T10:59:00"/>
    <d v="2012-04-13T00:00:00"/>
    <d v="1899-12-30T11:00:00"/>
    <n v="52"/>
    <x v="20"/>
    <n v="7"/>
    <n v="10"/>
    <n v="11"/>
    <d v="2012-04-13T07:59:00"/>
    <d v="2012-04-13T07:52:00"/>
    <d v="2012-04-13T10:59:00"/>
    <d v="2012-04-13T11:00:00"/>
    <n v="3.0166666667209938"/>
    <n v="3"/>
    <m/>
    <m/>
  </r>
  <r>
    <x v="0"/>
    <s v="1"/>
    <s v="Non-Nurse Practitioner"/>
    <s v="N"/>
    <x v="0"/>
    <d v="1899-12-30T10:33:00"/>
    <d v="2012-04-13T00:00:00"/>
    <d v="1899-12-30T10:27:00"/>
    <s v="3"/>
    <n v="1989"/>
    <d v="2012-04-13T00:00:00"/>
    <d v="1899-12-30T14:30:00"/>
    <d v="2012-04-13T00:00:00"/>
    <d v="1899-12-30T14:30:00"/>
    <n v="23"/>
    <x v="21"/>
    <n v="10"/>
    <n v="14"/>
    <n v="14"/>
    <d v="2012-04-13T10:33:00"/>
    <d v="2012-04-13T10:27:00"/>
    <d v="2012-04-13T14:30:00"/>
    <d v="2012-04-13T14:30:00"/>
    <n v="3.9499999999534339"/>
    <n v="3.9499999999534339"/>
    <m/>
    <m/>
  </r>
  <r>
    <x v="0"/>
    <s v="1"/>
    <s v="Non-Nurse Practitioner"/>
    <s v="N"/>
    <x v="0"/>
    <d v="1899-12-30T11:52:00"/>
    <d v="2012-04-13T00:00:00"/>
    <d v="1899-12-30T11:45:00"/>
    <s v="3"/>
    <n v="1969"/>
    <d v="2012-04-13T00:00:00"/>
    <d v="1899-12-30T12:52:00"/>
    <d v="2012-04-13T00:00:00"/>
    <d v="1899-12-30T12:52:00"/>
    <n v="46"/>
    <x v="10"/>
    <n v="11"/>
    <n v="12"/>
    <n v="12"/>
    <d v="2012-04-13T11:52:00"/>
    <d v="2012-04-13T11:45:00"/>
    <d v="2012-04-13T12:52:00"/>
    <d v="2012-04-13T12:52:00"/>
    <n v="1.0000000001164153"/>
    <n v="1.0000000001164153"/>
    <m/>
    <m/>
  </r>
  <r>
    <x v="0"/>
    <s v="1"/>
    <s v="Non-Nurse Practitioner"/>
    <s v="N"/>
    <x v="6"/>
    <d v="1899-12-30T04:35:00"/>
    <d v="2012-04-17T00:00:00"/>
    <d v="1899-12-30T04:25:00"/>
    <s v="3"/>
    <n v="1962"/>
    <d v="2012-04-17T00:00:00"/>
    <d v="1899-12-30T09:15:00"/>
    <d v="2012-04-17T00:00:00"/>
    <d v="1899-12-30T09:19:00"/>
    <n v="50"/>
    <x v="8"/>
    <n v="4"/>
    <n v="9"/>
    <n v="9"/>
    <d v="2012-04-17T04:35:00"/>
    <d v="2012-04-17T04:25:00"/>
    <d v="2012-04-17T09:15:00"/>
    <d v="2012-04-17T09:19:00"/>
    <n v="4.7333333333954215"/>
    <n v="4.6666666666860692"/>
    <m/>
    <m/>
  </r>
  <r>
    <x v="0"/>
    <s v="1"/>
    <s v="Non-Nurse Practitioner"/>
    <s v="N"/>
    <x v="6"/>
    <d v="1899-12-30T06:14:00"/>
    <d v="2012-04-17T00:00:00"/>
    <d v="1899-12-30T05:53:00"/>
    <s v="3"/>
    <n v="1949"/>
    <d v="2012-04-17T00:00:00"/>
    <d v="1899-12-30T11:58:00"/>
    <d v="2012-04-17T00:00:00"/>
    <d v="1899-12-30T14:35:00"/>
    <n v="62"/>
    <x v="9"/>
    <n v="5"/>
    <n v="11"/>
    <n v="14"/>
    <d v="2012-04-17T06:14:00"/>
    <d v="2012-04-17T05:53:00"/>
    <d v="2012-04-17T11:58:00"/>
    <d v="2012-04-17T14:35:00"/>
    <n v="8.3499999999767169"/>
    <n v="5.7333333333372138"/>
    <m/>
    <m/>
  </r>
  <r>
    <x v="0"/>
    <s v="1"/>
    <s v="Non-Nurse Practitioner"/>
    <s v="N"/>
    <x v="6"/>
    <d v="1899-12-30T08:46:00"/>
    <d v="2012-04-17T00:00:00"/>
    <d v="1899-12-30T08:40:00"/>
    <s v="3"/>
    <n v="1950"/>
    <d v="2012-04-17T00:00:00"/>
    <d v="1899-12-30T11:45:00"/>
    <d v="2012-04-17T00:00:00"/>
    <d v="1899-12-30T11:49:00"/>
    <n v="63"/>
    <x v="22"/>
    <n v="8"/>
    <n v="11"/>
    <n v="11"/>
    <d v="2012-04-17T08:46:00"/>
    <d v="2012-04-17T08:40:00"/>
    <d v="2012-04-17T11:45:00"/>
    <d v="2012-04-17T11:49:00"/>
    <n v="3.0499999999883585"/>
    <n v="2.9833333334536292"/>
    <m/>
    <m/>
  </r>
  <r>
    <x v="0"/>
    <s v="1"/>
    <s v="Non-Nurse Practitioner"/>
    <s v="N"/>
    <x v="6"/>
    <d v="1899-12-30T09:27:00"/>
    <d v="2012-04-17T00:00:00"/>
    <d v="1899-12-30T09:22:00"/>
    <s v="3"/>
    <n v="1973"/>
    <d v="2012-04-17T00:00:00"/>
    <d v="1899-12-30T14:45:00"/>
    <d v="2012-04-17T00:00:00"/>
    <d v="1899-12-30T14:45:00"/>
    <n v="40"/>
    <x v="3"/>
    <n v="9"/>
    <n v="14"/>
    <n v="14"/>
    <d v="2012-04-17T09:27:00"/>
    <d v="2012-04-17T09:22:00"/>
    <d v="2012-04-17T14:45:00"/>
    <d v="2012-04-17T14:45:00"/>
    <n v="5.2999999999883585"/>
    <n v="5.2999999999883585"/>
    <m/>
    <m/>
  </r>
  <r>
    <x v="0"/>
    <s v="1"/>
    <s v="Non-Nurse Practitioner"/>
    <s v="N"/>
    <x v="6"/>
    <d v="1899-12-30T09:43:00"/>
    <d v="2012-04-17T00:00:00"/>
    <d v="1899-12-30T09:36:00"/>
    <s v="3"/>
    <n v="2001"/>
    <d v="2012-04-17T00:00:00"/>
    <d v="1899-12-30T12:00:00"/>
    <d v="2012-04-17T00:00:00"/>
    <d v="1899-12-30T14:57:00"/>
    <n v="12"/>
    <x v="3"/>
    <n v="9"/>
    <n v="12"/>
    <n v="14"/>
    <d v="2012-04-17T09:43:00"/>
    <d v="2012-04-17T09:36:00"/>
    <d v="2012-04-17T12:00:00"/>
    <d v="2012-04-17T14:57:00"/>
    <n v="5.2333333332790062"/>
    <n v="2.2833333332673647"/>
    <m/>
    <m/>
  </r>
  <r>
    <x v="0"/>
    <s v="1"/>
    <s v="Non-Nurse Practitioner"/>
    <s v="N"/>
    <x v="6"/>
    <d v="1899-12-30T10:19:00"/>
    <d v="2012-04-17T00:00:00"/>
    <d v="1899-12-30T10:13:00"/>
    <s v="3"/>
    <n v="1974"/>
    <d v="2012-04-17T00:00:00"/>
    <d v="1899-12-30T18:15:00"/>
    <d v="2012-04-17T00:00:00"/>
    <d v="1899-12-30T18:16:00"/>
    <n v="39"/>
    <x v="21"/>
    <n v="10"/>
    <n v="18"/>
    <n v="18"/>
    <d v="2012-04-17T10:19:00"/>
    <d v="2012-04-17T10:13:00"/>
    <d v="2012-04-17T18:15:00"/>
    <d v="2012-04-17T18:16:00"/>
    <n v="7.9500000000698492"/>
    <n v="7.9333333333488554"/>
    <m/>
    <m/>
  </r>
  <r>
    <x v="0"/>
    <s v="1"/>
    <s v="Non-Nurse Practitioner"/>
    <s v="N"/>
    <x v="6"/>
    <d v="1899-12-30T11:00:00"/>
    <d v="2012-04-17T00:00:00"/>
    <d v="1899-12-30T10:50:00"/>
    <s v="3"/>
    <n v="1924"/>
    <d v="2012-04-17T00:00:00"/>
    <d v="1899-12-30T19:20:00"/>
    <d v="2012-04-18T00:00:00"/>
    <d v="1899-12-30T10:50:00"/>
    <n v="87"/>
    <x v="10"/>
    <n v="10"/>
    <n v="19"/>
    <n v="10"/>
    <d v="2012-04-17T11:00:00"/>
    <d v="2012-04-17T10:50:00"/>
    <d v="2012-04-17T19:20:00"/>
    <d v="2012-04-18T10:50:00"/>
    <n v="23.833333333313931"/>
    <n v="8.3333333332557231"/>
    <m/>
    <m/>
  </r>
  <r>
    <x v="0"/>
    <s v="1"/>
    <s v="Non-Nurse Practitioner"/>
    <s v="N"/>
    <x v="6"/>
    <d v="1899-12-30T11:04:00"/>
    <d v="2012-04-17T00:00:00"/>
    <d v="1899-12-30T10:57:00"/>
    <s v="3"/>
    <n v="1987"/>
    <d v="2012-04-17T00:00:00"/>
    <d v="1899-12-30T16:05:00"/>
    <d v="2012-04-17T00:00:00"/>
    <d v="1899-12-30T16:06:00"/>
    <n v="27"/>
    <x v="10"/>
    <n v="10"/>
    <n v="16"/>
    <n v="16"/>
    <d v="2012-04-17T11:04:00"/>
    <d v="2012-04-17T10:57:00"/>
    <d v="2012-04-17T16:05:00"/>
    <d v="2012-04-17T16:06:00"/>
    <n v="5.0333333333255723"/>
    <n v="5.0166666667792015"/>
    <m/>
    <m/>
  </r>
  <r>
    <x v="0"/>
    <s v="1"/>
    <s v="Non-Nurse Practitioner"/>
    <s v="N"/>
    <x v="6"/>
    <d v="1899-12-30T11:33:00"/>
    <d v="2012-04-17T00:00:00"/>
    <d v="1899-12-30T11:26:00"/>
    <s v="3"/>
    <n v="1991"/>
    <d v="2012-04-17T00:00:00"/>
    <d v="1899-12-30T17:15:00"/>
    <d v="2012-04-17T00:00:00"/>
    <d v="1899-12-30T17:18:00"/>
    <n v="21"/>
    <x v="10"/>
    <n v="11"/>
    <n v="17"/>
    <n v="17"/>
    <d v="2012-04-17T11:33:00"/>
    <d v="2012-04-17T11:26:00"/>
    <d v="2012-04-17T17:15:00"/>
    <d v="2012-04-17T17:18:00"/>
    <n v="5.7500000000582077"/>
    <n v="5.7000000000698492"/>
    <m/>
    <m/>
  </r>
  <r>
    <x v="0"/>
    <s v="1"/>
    <s v="Non-Nurse Practitioner"/>
    <s v="N"/>
    <x v="6"/>
    <d v="1899-12-30T11:47:00"/>
    <d v="2012-04-17T00:00:00"/>
    <d v="1899-12-30T11:39:00"/>
    <s v="3"/>
    <n v="1938"/>
    <d v="2012-04-18T00:00:00"/>
    <d v="1899-12-30T02:00:00"/>
    <d v="2012-04-18T00:00:00"/>
    <d v="1899-12-30T02:00:00"/>
    <n v="74"/>
    <x v="10"/>
    <n v="11"/>
    <n v="2"/>
    <n v="2"/>
    <d v="2012-04-17T11:47:00"/>
    <d v="2012-04-17T11:39:00"/>
    <d v="2012-04-18T02:00:00"/>
    <d v="2012-04-18T02:00:00"/>
    <n v="14.216666666732635"/>
    <n v="14.216666666732635"/>
    <m/>
    <m/>
  </r>
  <r>
    <x v="0"/>
    <s v="1"/>
    <s v="Non-Nurse Practitioner"/>
    <s v="N"/>
    <x v="6"/>
    <d v="1899-12-30T21:55:00"/>
    <d v="2012-04-17T00:00:00"/>
    <d v="1899-12-30T21:48:00"/>
    <s v="3"/>
    <n v="1938"/>
    <d v="2012-04-18T00:00:00"/>
    <d v="1899-12-30T13:10:00"/>
    <d v="2012-04-18T00:00:00"/>
    <d v="1899-12-30T13:10:00"/>
    <n v="75"/>
    <x v="16"/>
    <n v="21"/>
    <n v="13"/>
    <n v="13"/>
    <d v="2012-04-17T21:55:00"/>
    <d v="2012-04-17T21:48:00"/>
    <d v="2012-04-18T13:10:00"/>
    <d v="2012-04-18T13:10:00"/>
    <n v="15.249999999941792"/>
    <n v="15.249999999941792"/>
    <m/>
    <m/>
  </r>
  <r>
    <x v="0"/>
    <s v="1"/>
    <s v="Non-Nurse Practitioner"/>
    <s v="N"/>
    <x v="3"/>
    <d v="1899-12-30T00:56:00"/>
    <d v="2012-04-11T00:00:00"/>
    <d v="1899-12-30T00:49:00"/>
    <s v="3"/>
    <n v="1999"/>
    <d v="2012-04-11T00:00:00"/>
    <d v="1899-12-30T09:15:00"/>
    <d v="2012-04-11T00:00:00"/>
    <d v="1899-12-30T09:45:00"/>
    <n v="14"/>
    <x v="6"/>
    <n v="0"/>
    <n v="9"/>
    <n v="9"/>
    <d v="2012-04-11T00:56:00"/>
    <d v="2012-04-11T00:49:00"/>
    <d v="2012-04-11T09:15:00"/>
    <d v="2012-04-11T09:45:00"/>
    <n v="8.816666666592937"/>
    <n v="8.3166666665347293"/>
    <m/>
    <m/>
  </r>
  <r>
    <x v="0"/>
    <s v="1"/>
    <s v="Non-Nurse Practitioner"/>
    <s v="N"/>
    <x v="3"/>
    <d v="1899-12-30T06:32:00"/>
    <d v="2012-04-11T00:00:00"/>
    <d v="1899-12-30T06:17:00"/>
    <s v="3"/>
    <n v="1945"/>
    <d v="2012-04-11T00:00:00"/>
    <d v="1899-12-30T15:21:00"/>
    <d v="2012-04-11T00:00:00"/>
    <d v="1899-12-30T15:21:00"/>
    <n v="69"/>
    <x v="9"/>
    <n v="6"/>
    <n v="15"/>
    <n v="15"/>
    <d v="2012-04-11T06:32:00"/>
    <d v="2012-04-11T06:17:00"/>
    <d v="2012-04-11T15:21:00"/>
    <d v="2012-04-11T15:21:00"/>
    <n v="8.816666666592937"/>
    <n v="8.816666666592937"/>
    <m/>
    <m/>
  </r>
  <r>
    <x v="0"/>
    <s v="1"/>
    <s v="Non-Nurse Practitioner"/>
    <s v="N"/>
    <x v="3"/>
    <d v="1899-12-30T09:03:00"/>
    <d v="2012-04-11T00:00:00"/>
    <d v="1899-12-30T08:59:00"/>
    <s v="3"/>
    <n v="1984"/>
    <d v="2012-04-11T00:00:00"/>
    <d v="1899-12-30T12:30:00"/>
    <d v="2012-04-11T00:00:00"/>
    <d v="1899-12-30T12:30:00"/>
    <n v="28"/>
    <x v="3"/>
    <n v="8"/>
    <n v="12"/>
    <n v="12"/>
    <d v="2012-04-11T09:03:00"/>
    <d v="2012-04-11T08:59:00"/>
    <d v="2012-04-11T12:30:00"/>
    <d v="2012-04-11T12:30:00"/>
    <n v="3.4500000000698492"/>
    <n v="3.4500000000698492"/>
    <m/>
    <m/>
  </r>
  <r>
    <x v="0"/>
    <s v="1"/>
    <s v="Non-Nurse Practitioner"/>
    <s v="N"/>
    <x v="3"/>
    <d v="1899-12-30T09:41:00"/>
    <d v="2012-04-11T00:00:00"/>
    <d v="1899-12-30T09:36:00"/>
    <s v="3"/>
    <n v="1981"/>
    <d v="2012-04-11T00:00:00"/>
    <d v="1899-12-30T10:53:00"/>
    <d v="2012-04-11T00:00:00"/>
    <d v="1899-12-30T10:54:00"/>
    <n v="34"/>
    <x v="3"/>
    <n v="9"/>
    <n v="10"/>
    <n v="10"/>
    <d v="2012-04-11T09:41:00"/>
    <d v="2012-04-11T09:36:00"/>
    <d v="2012-04-11T10:53:00"/>
    <d v="2012-04-11T10:54:00"/>
    <n v="1.216666666790843"/>
    <n v="1.2000000000698492"/>
    <m/>
    <m/>
  </r>
  <r>
    <x v="0"/>
    <s v="1"/>
    <s v="Non-Nurse Practitioner"/>
    <s v="N"/>
    <x v="3"/>
    <d v="1899-12-30T12:45:00"/>
    <d v="2012-04-11T00:00:00"/>
    <d v="1899-12-30T12:37:00"/>
    <s v="3"/>
    <n v="2000"/>
    <d v="2012-04-11T00:00:00"/>
    <d v="1899-12-30T18:43:00"/>
    <d v="2012-04-11T00:00:00"/>
    <d v="1899-12-30T18:49:00"/>
    <n v="12"/>
    <x v="11"/>
    <n v="12"/>
    <n v="18"/>
    <n v="18"/>
    <d v="2012-04-11T12:45:00"/>
    <d v="2012-04-11T12:37:00"/>
    <d v="2012-04-11T18:43:00"/>
    <d v="2012-04-11T18:49:00"/>
    <n v="6.0666666667093523"/>
    <n v="5.9666666667326353"/>
    <m/>
    <m/>
  </r>
  <r>
    <x v="0"/>
    <s v="1"/>
    <s v="Non-Nurse Practitioner"/>
    <s v="N"/>
    <x v="5"/>
    <d v="1899-12-30T10:42:00"/>
    <d v="2012-04-15T00:00:00"/>
    <d v="1899-12-30T10:34:00"/>
    <s v="3"/>
    <n v="1935"/>
    <d v="2012-04-15T00:00:00"/>
    <d v="1899-12-30T17:05:00"/>
    <d v="2012-04-15T00:00:00"/>
    <d v="1899-12-30T17:09:00"/>
    <n v="80"/>
    <x v="21"/>
    <n v="10"/>
    <n v="17"/>
    <n v="17"/>
    <d v="2012-04-15T10:42:00"/>
    <d v="2012-04-15T10:34:00"/>
    <d v="2012-04-15T17:05:00"/>
    <d v="2012-04-15T17:09:00"/>
    <n v="6.4500000000698492"/>
    <n v="6.3833333333604969"/>
    <m/>
    <m/>
  </r>
  <r>
    <x v="0"/>
    <s v="1"/>
    <s v="Non-Nurse Practitioner"/>
    <s v="N"/>
    <x v="5"/>
    <d v="1899-12-30T12:05:00"/>
    <d v="2012-04-15T00:00:00"/>
    <d v="1899-12-30T11:56:00"/>
    <s v="3"/>
    <n v="1929"/>
    <d v="2012-04-15T00:00:00"/>
    <d v="1899-12-30T18:45:00"/>
    <d v="2012-04-15T00:00:00"/>
    <d v="1899-12-30T20:10:00"/>
    <n v="84"/>
    <x v="11"/>
    <n v="11"/>
    <n v="18"/>
    <n v="20"/>
    <d v="2012-04-15T12:05:00"/>
    <d v="2012-04-15T11:56:00"/>
    <d v="2012-04-15T18:45:00"/>
    <d v="2012-04-15T20:10:00"/>
    <n v="8.0833333334885538"/>
    <n v="6.6666666667442769"/>
    <m/>
    <m/>
  </r>
  <r>
    <x v="0"/>
    <s v="1"/>
    <s v="Non-Nurse Practitioner"/>
    <s v="N"/>
    <x v="5"/>
    <d v="1899-12-30T13:52:00"/>
    <d v="2012-04-15T00:00:00"/>
    <d v="1899-12-30T13:45:00"/>
    <s v="3"/>
    <n v="1964"/>
    <d v="2012-04-15T00:00:00"/>
    <d v="1899-12-30T16:05:00"/>
    <d v="2012-04-15T00:00:00"/>
    <d v="1899-12-30T16:05:00"/>
    <n v="52"/>
    <x v="12"/>
    <n v="13"/>
    <n v="16"/>
    <n v="16"/>
    <d v="2012-04-15T13:52:00"/>
    <d v="2012-04-15T13:45:00"/>
    <d v="2012-04-15T16:05:00"/>
    <d v="2012-04-15T16:05:00"/>
    <n v="2.2166666667326353"/>
    <n v="2.2166666667326353"/>
    <m/>
    <m/>
  </r>
  <r>
    <x v="0"/>
    <s v="1"/>
    <s v="Non-Nurse Practitioner"/>
    <s v="N"/>
    <x v="5"/>
    <d v="1899-12-30T14:02:00"/>
    <d v="2012-04-15T00:00:00"/>
    <d v="1899-12-30T13:51:00"/>
    <s v="3"/>
    <n v="2009"/>
    <d v="2012-04-15T00:00:00"/>
    <d v="1899-12-30T16:03:00"/>
    <d v="2012-04-15T00:00:00"/>
    <d v="1899-12-30T16:03:00"/>
    <n v="5"/>
    <x v="17"/>
    <n v="13"/>
    <n v="16"/>
    <n v="16"/>
    <d v="2012-04-15T14:02:00"/>
    <d v="2012-04-15T13:51:00"/>
    <d v="2012-04-15T16:03:00"/>
    <d v="2012-04-15T16:03:00"/>
    <n v="2.0166666666045785"/>
    <n v="2.0166666666045785"/>
    <m/>
    <m/>
  </r>
  <r>
    <x v="0"/>
    <s v="1"/>
    <s v="Non-Nurse Practitioner"/>
    <s v="N"/>
    <x v="5"/>
    <d v="1899-12-30T14:44:00"/>
    <d v="2012-04-15T00:00:00"/>
    <d v="1899-12-30T14:36:00"/>
    <s v="3"/>
    <n v="1968"/>
    <d v="2012-04-15T00:00:00"/>
    <d v="1899-12-30T21:18:00"/>
    <d v="2012-04-15T00:00:00"/>
    <d v="1899-12-30T21:18:00"/>
    <n v="45"/>
    <x v="17"/>
    <n v="14"/>
    <n v="21"/>
    <n v="21"/>
    <d v="2012-04-15T14:44:00"/>
    <d v="2012-04-15T14:36:00"/>
    <d v="2012-04-15T21:18:00"/>
    <d v="2012-04-15T21:18:00"/>
    <n v="6.566666666592937"/>
    <n v="6.566666666592937"/>
    <m/>
    <m/>
  </r>
  <r>
    <x v="0"/>
    <s v="1"/>
    <s v="Non-Nurse Practitioner"/>
    <s v="N"/>
    <x v="5"/>
    <d v="1899-12-30T15:50:00"/>
    <d v="2012-04-15T00:00:00"/>
    <d v="1899-12-30T15:43:00"/>
    <s v="3"/>
    <n v="1938"/>
    <d v="2012-04-15T00:00:00"/>
    <d v="1899-12-30T16:33:00"/>
    <d v="2012-04-15T00:00:00"/>
    <d v="1899-12-30T16:33:00"/>
    <n v="76"/>
    <x v="0"/>
    <n v="15"/>
    <n v="16"/>
    <n v="16"/>
    <d v="2012-04-15T15:50:00"/>
    <d v="2012-04-15T15:43:00"/>
    <d v="2012-04-15T16:33:00"/>
    <d v="2012-04-15T16:33:00"/>
    <n v="0.71666666673263535"/>
    <n v="0.71666666673263535"/>
    <m/>
    <m/>
  </r>
  <r>
    <x v="0"/>
    <s v="1"/>
    <s v="Non-Nurse Practitioner"/>
    <s v="N"/>
    <x v="5"/>
    <d v="1899-12-30T16:40:00"/>
    <d v="2012-04-15T00:00:00"/>
    <d v="1899-12-30T16:34:00"/>
    <s v="3"/>
    <n v="1985"/>
    <d v="2012-04-15T00:00:00"/>
    <d v="1899-12-30T20:19:00"/>
    <d v="2012-04-15T00:00:00"/>
    <d v="1899-12-30T20:20:00"/>
    <n v="27"/>
    <x v="13"/>
    <n v="16"/>
    <n v="20"/>
    <n v="20"/>
    <d v="2012-04-15T16:40:00"/>
    <d v="2012-04-15T16:34:00"/>
    <d v="2012-04-15T20:19:00"/>
    <d v="2012-04-15T20:20:00"/>
    <n v="3.6666666665696539"/>
    <n v="3.6500000000232831"/>
    <m/>
    <m/>
  </r>
  <r>
    <x v="0"/>
    <s v="1"/>
    <s v="Non-Nurse Practitioner"/>
    <s v="N"/>
    <x v="5"/>
    <d v="1899-12-30T17:57:00"/>
    <d v="2012-04-15T00:00:00"/>
    <d v="1899-12-30T17:51:00"/>
    <s v="3"/>
    <n v="1990"/>
    <d v="2012-04-15T00:00:00"/>
    <d v="1899-12-30T18:40:00"/>
    <d v="2012-04-15T00:00:00"/>
    <d v="1899-12-30T19:14:00"/>
    <n v="24"/>
    <x v="14"/>
    <n v="17"/>
    <n v="18"/>
    <n v="19"/>
    <d v="2012-04-15T17:57:00"/>
    <d v="2012-04-15T17:51:00"/>
    <d v="2012-04-15T18:40:00"/>
    <d v="2012-04-15T19:14:00"/>
    <n v="1.2833333333255723"/>
    <n v="0.71666666673263535"/>
    <m/>
    <m/>
  </r>
  <r>
    <x v="0"/>
    <s v="1"/>
    <s v="Non-Nurse Practitioner"/>
    <s v="N"/>
    <x v="5"/>
    <d v="1899-12-30T18:08:00"/>
    <d v="2012-04-15T00:00:00"/>
    <d v="1899-12-30T17:55:00"/>
    <s v="3"/>
    <n v="1997"/>
    <d v="2012-04-15T00:00:00"/>
    <d v="1899-12-30T19:42:00"/>
    <d v="2012-04-15T00:00:00"/>
    <d v="1899-12-30T19:42:00"/>
    <n v="15"/>
    <x v="15"/>
    <n v="17"/>
    <n v="19"/>
    <n v="19"/>
    <d v="2012-04-15T18:08:00"/>
    <d v="2012-04-15T17:55:00"/>
    <d v="2012-04-15T19:42:00"/>
    <d v="2012-04-15T19:42:00"/>
    <n v="1.5666666665347293"/>
    <n v="1.5666666665347293"/>
    <m/>
    <m/>
  </r>
  <r>
    <x v="0"/>
    <s v="1"/>
    <s v="Non-Nurse Practitioner"/>
    <s v="N"/>
    <x v="5"/>
    <d v="1899-12-30T18:24:00"/>
    <d v="2012-04-15T00:00:00"/>
    <d v="1899-12-30T18:13:00"/>
    <s v="3"/>
    <n v="2009"/>
    <d v="2012-04-15T00:00:00"/>
    <d v="1899-12-30T21:20:00"/>
    <d v="2012-04-15T00:00:00"/>
    <d v="1899-12-30T21:20:00"/>
    <n v="7"/>
    <x v="15"/>
    <n v="18"/>
    <n v="21"/>
    <n v="21"/>
    <d v="2012-04-15T18:24:00"/>
    <d v="2012-04-15T18:13:00"/>
    <d v="2012-04-15T21:20:00"/>
    <d v="2012-04-15T21:20:00"/>
    <n v="2.9333333332906477"/>
    <n v="2.9333333332906477"/>
    <m/>
    <m/>
  </r>
  <r>
    <x v="0"/>
    <s v="1"/>
    <s v="Non-Nurse Practitioner"/>
    <s v="N"/>
    <x v="5"/>
    <d v="1899-12-30T19:12:00"/>
    <d v="2012-04-15T00:00:00"/>
    <d v="1899-12-30T19:06:00"/>
    <s v="3"/>
    <n v="1947"/>
    <d v="2012-04-15T00:00:00"/>
    <d v="1899-12-30T19:42:00"/>
    <d v="2012-04-15T00:00:00"/>
    <d v="1899-12-30T19:42:00"/>
    <n v="65"/>
    <x v="1"/>
    <n v="19"/>
    <n v="19"/>
    <n v="19"/>
    <d v="2012-04-15T19:12:00"/>
    <d v="2012-04-15T19:06:00"/>
    <d v="2012-04-15T19:42:00"/>
    <d v="2012-04-15T19:42:00"/>
    <n v="0.49999999988358468"/>
    <n v="0.49999999988358468"/>
    <m/>
    <m/>
  </r>
  <r>
    <x v="0"/>
    <s v="1"/>
    <s v="Non-Nurse Practitioner"/>
    <s v="N"/>
    <x v="5"/>
    <d v="1899-12-30T19:27:00"/>
    <d v="2012-04-15T00:00:00"/>
    <d v="1899-12-30T19:21:00"/>
    <s v="3"/>
    <n v="1963"/>
    <d v="2012-04-15T00:00:00"/>
    <d v="1899-12-30T21:24:00"/>
    <d v="2012-04-15T00:00:00"/>
    <d v="1899-12-30T21:34:00"/>
    <n v="48"/>
    <x v="1"/>
    <n v="19"/>
    <n v="21"/>
    <n v="21"/>
    <d v="2012-04-15T19:27:00"/>
    <d v="2012-04-15T19:21:00"/>
    <d v="2012-04-15T21:24:00"/>
    <d v="2012-04-15T21:34:00"/>
    <n v="2.1166666665812954"/>
    <n v="1.9500000000698492"/>
    <m/>
    <m/>
  </r>
  <r>
    <x v="0"/>
    <s v="1"/>
    <s v="Non-Nurse Practitioner"/>
    <s v="N"/>
    <x v="5"/>
    <d v="1899-12-30T21:16:00"/>
    <d v="2012-04-15T00:00:00"/>
    <d v="1899-12-30T21:05:00"/>
    <s v="3"/>
    <n v="1968"/>
    <d v="2012-04-15T00:00:00"/>
    <d v="1899-12-30T23:50:00"/>
    <d v="2012-04-15T00:00:00"/>
    <d v="1899-12-30T23:50:00"/>
    <n v="44"/>
    <x v="16"/>
    <n v="21"/>
    <n v="23"/>
    <n v="23"/>
    <d v="2012-04-15T21:16:00"/>
    <d v="2012-04-15T21:05:00"/>
    <d v="2012-04-15T23:50:00"/>
    <d v="2012-04-15T23:50:00"/>
    <n v="2.5666666666511446"/>
    <n v="2.5666666666511446"/>
    <m/>
    <m/>
  </r>
  <r>
    <x v="0"/>
    <s v="1"/>
    <s v="Non-Nurse Practitioner"/>
    <s v="N"/>
    <x v="3"/>
    <d v="1899-12-30T13:06:00"/>
    <d v="2012-04-11T00:00:00"/>
    <d v="1899-12-30T13:01:00"/>
    <s v="3"/>
    <n v="1975"/>
    <d v="2012-04-11T00:00:00"/>
    <d v="1899-12-30T19:23:00"/>
    <d v="2012-04-11T00:00:00"/>
    <d v="1899-12-30T19:23:00"/>
    <n v="39"/>
    <x v="12"/>
    <n v="13"/>
    <n v="19"/>
    <n v="19"/>
    <d v="2012-04-11T13:06:00"/>
    <d v="2012-04-11T13:01:00"/>
    <d v="2012-04-11T19:23:00"/>
    <d v="2012-04-11T19:23:00"/>
    <n v="6.28333333338378"/>
    <n v="6.28333333338378"/>
    <m/>
    <m/>
  </r>
  <r>
    <x v="0"/>
    <s v="1"/>
    <s v="Non-Nurse Practitioner"/>
    <s v="N"/>
    <x v="3"/>
    <d v="1899-12-30T13:41:00"/>
    <d v="2012-04-11T00:00:00"/>
    <d v="1899-12-30T13:35:00"/>
    <s v="3"/>
    <n v="1979"/>
    <d v="2012-04-11T00:00:00"/>
    <d v="1899-12-30T23:30:00"/>
    <d v="2012-04-11T00:00:00"/>
    <d v="1899-12-30T23:30:00"/>
    <n v="32"/>
    <x v="12"/>
    <n v="13"/>
    <n v="23"/>
    <n v="23"/>
    <d v="2012-04-11T13:41:00"/>
    <d v="2012-04-11T13:35:00"/>
    <d v="2012-04-11T23:30:00"/>
    <d v="2012-04-11T23:30:00"/>
    <n v="9.8166666665347293"/>
    <n v="9.8166666665347293"/>
    <m/>
    <m/>
  </r>
  <r>
    <x v="0"/>
    <s v="1"/>
    <s v="Non-Nurse Practitioner"/>
    <s v="N"/>
    <x v="3"/>
    <d v="1899-12-30T13:48:00"/>
    <d v="2012-04-11T00:00:00"/>
    <d v="1899-12-30T13:41:00"/>
    <s v="3"/>
    <n v="1986"/>
    <d v="2012-04-11T00:00:00"/>
    <d v="1899-12-30T21:40:00"/>
    <d v="2012-04-11T00:00:00"/>
    <d v="1899-12-30T21:40:00"/>
    <n v="29"/>
    <x v="12"/>
    <n v="13"/>
    <n v="21"/>
    <n v="21"/>
    <d v="2012-04-11T13:48:00"/>
    <d v="2012-04-11T13:41:00"/>
    <d v="2012-04-11T21:40:00"/>
    <d v="2012-04-11T21:40:00"/>
    <n v="7.8666666668141261"/>
    <n v="7.8666666668141261"/>
    <m/>
    <m/>
  </r>
  <r>
    <x v="0"/>
    <s v="1"/>
    <s v="Non-Nurse Practitioner"/>
    <s v="N"/>
    <x v="3"/>
    <d v="1899-12-30T14:00:00"/>
    <d v="2012-04-11T00:00:00"/>
    <d v="1899-12-30T13:51:00"/>
    <s v="3"/>
    <n v="1998"/>
    <d v="2012-04-11T00:00:00"/>
    <d v="1899-12-30T19:15:00"/>
    <d v="2012-04-11T00:00:00"/>
    <d v="1899-12-30T19:17:00"/>
    <n v="16"/>
    <x v="17"/>
    <n v="13"/>
    <n v="19"/>
    <n v="19"/>
    <d v="2012-04-11T14:00:00"/>
    <d v="2012-04-11T13:51:00"/>
    <d v="2012-04-11T19:15:00"/>
    <d v="2012-04-11T19:17:00"/>
    <n v="5.2833333332673647"/>
    <n v="5.25"/>
    <m/>
    <m/>
  </r>
  <r>
    <x v="0"/>
    <s v="1"/>
    <s v="Non-Nurse Practitioner"/>
    <s v="N"/>
    <x v="3"/>
    <d v="1899-12-30T14:53:00"/>
    <d v="2012-04-11T00:00:00"/>
    <d v="1899-12-30T14:51:00"/>
    <s v="3"/>
    <n v="1951"/>
    <d v="2012-04-11T00:00:00"/>
    <d v="1899-12-30T21:23:00"/>
    <d v="2012-04-11T00:00:00"/>
    <d v="1899-12-30T21:23:00"/>
    <n v="62"/>
    <x v="17"/>
    <n v="14"/>
    <n v="21"/>
    <n v="21"/>
    <d v="2012-04-11T14:53:00"/>
    <d v="2012-04-11T14:51:00"/>
    <d v="2012-04-11T21:23:00"/>
    <d v="2012-04-11T21:23:00"/>
    <n v="6.5000000000582077"/>
    <n v="6.5000000000582077"/>
    <m/>
    <m/>
  </r>
  <r>
    <x v="0"/>
    <s v="1"/>
    <s v="Non-Nurse Practitioner"/>
    <s v="N"/>
    <x v="3"/>
    <d v="1899-12-30T15:34:00"/>
    <d v="2012-04-11T00:00:00"/>
    <d v="1899-12-30T15:27:00"/>
    <s v="3"/>
    <n v="1983"/>
    <d v="2012-04-11T00:00:00"/>
    <d v="1899-12-30T21:05:00"/>
    <d v="2012-04-11T00:00:00"/>
    <d v="1899-12-30T21:10:00"/>
    <n v="31"/>
    <x v="0"/>
    <n v="15"/>
    <n v="21"/>
    <n v="21"/>
    <d v="2012-04-11T15:34:00"/>
    <d v="2012-04-11T15:27:00"/>
    <d v="2012-04-11T21:05:00"/>
    <d v="2012-04-11T21:10:00"/>
    <n v="5.6000000000931323"/>
    <n v="5.5166666666627862"/>
    <m/>
    <m/>
  </r>
  <r>
    <x v="0"/>
    <s v="1"/>
    <s v="Non-Nurse Practitioner"/>
    <s v="N"/>
    <x v="3"/>
    <d v="1899-12-30T16:08:00"/>
    <d v="2012-04-11T00:00:00"/>
    <d v="1899-12-30T16:03:00"/>
    <s v="3"/>
    <n v="1984"/>
    <d v="2012-04-11T00:00:00"/>
    <d v="1899-12-30T23:03:00"/>
    <d v="2012-04-11T00:00:00"/>
    <d v="1899-12-30T23:03:00"/>
    <n v="30"/>
    <x v="13"/>
    <n v="16"/>
    <n v="23"/>
    <n v="23"/>
    <d v="2012-04-11T16:08:00"/>
    <d v="2012-04-11T16:03:00"/>
    <d v="2012-04-11T23:03:00"/>
    <d v="2012-04-11T23:03:00"/>
    <n v="6.9166666666860692"/>
    <n v="6.9166666666860692"/>
    <m/>
    <m/>
  </r>
  <r>
    <x v="0"/>
    <s v="1"/>
    <s v="Non-Nurse Practitioner"/>
    <s v="N"/>
    <x v="3"/>
    <d v="1899-12-30T16:12:00"/>
    <d v="2012-04-11T00:00:00"/>
    <d v="1899-12-30T16:07:00"/>
    <s v="3"/>
    <n v="1986"/>
    <d v="2012-04-11T00:00:00"/>
    <d v="1899-12-30T22:05:00"/>
    <d v="2012-04-11T00:00:00"/>
    <d v="1899-12-30T22:05:00"/>
    <n v="29"/>
    <x v="13"/>
    <n v="16"/>
    <n v="22"/>
    <n v="22"/>
    <d v="2012-04-11T16:12:00"/>
    <d v="2012-04-11T16:07:00"/>
    <d v="2012-04-11T22:05:00"/>
    <d v="2012-04-11T22:05:00"/>
    <n v="5.8833333333022892"/>
    <n v="5.8833333333022892"/>
    <m/>
    <m/>
  </r>
  <r>
    <x v="0"/>
    <s v="1"/>
    <s v="Non-Nurse Practitioner"/>
    <s v="N"/>
    <x v="3"/>
    <d v="1899-12-30T16:41:00"/>
    <d v="2012-04-11T00:00:00"/>
    <d v="1899-12-30T16:38:00"/>
    <s v="3"/>
    <n v="2010"/>
    <d v="2012-04-11T00:00:00"/>
    <d v="1899-12-30T20:20:00"/>
    <d v="2012-04-11T00:00:00"/>
    <d v="1899-12-30T20:20:00"/>
    <n v="3"/>
    <x v="13"/>
    <n v="16"/>
    <n v="20"/>
    <n v="20"/>
    <d v="2012-04-11T16:41:00"/>
    <d v="2012-04-11T16:38:00"/>
    <d v="2012-04-11T20:20:00"/>
    <d v="2012-04-11T20:20:00"/>
    <n v="3.6499999998486601"/>
    <n v="3.6499999998486601"/>
    <m/>
    <m/>
  </r>
  <r>
    <x v="0"/>
    <s v="1"/>
    <s v="Non-Nurse Practitioner"/>
    <s v="N"/>
    <x v="3"/>
    <d v="1899-12-30T16:43:00"/>
    <d v="2012-04-11T00:00:00"/>
    <d v="1899-12-30T16:36:00"/>
    <s v="3"/>
    <n v="2004"/>
    <d v="2012-04-11T00:00:00"/>
    <d v="1899-12-30T21:25:00"/>
    <d v="2012-04-11T00:00:00"/>
    <d v="1899-12-30T21:25:00"/>
    <n v="11"/>
    <x v="13"/>
    <n v="16"/>
    <n v="21"/>
    <n v="21"/>
    <d v="2012-04-11T16:43:00"/>
    <d v="2012-04-11T16:36:00"/>
    <d v="2012-04-11T21:25:00"/>
    <d v="2012-04-11T21:25:00"/>
    <n v="4.6999999999534339"/>
    <n v="4.6999999999534339"/>
    <m/>
    <m/>
  </r>
  <r>
    <x v="0"/>
    <s v="1"/>
    <s v="Non-Nurse Practitioner"/>
    <s v="N"/>
    <x v="3"/>
    <d v="1899-12-30T17:45:00"/>
    <d v="2012-04-11T00:00:00"/>
    <d v="1899-12-30T17:37:00"/>
    <s v="3"/>
    <n v="2009"/>
    <d v="2012-04-11T00:00:00"/>
    <d v="1899-12-30T22:15:00"/>
    <d v="2012-04-11T00:00:00"/>
    <d v="1899-12-30T22:15:00"/>
    <n v="5"/>
    <x v="14"/>
    <n v="17"/>
    <n v="22"/>
    <n v="22"/>
    <d v="2012-04-11T17:45:00"/>
    <d v="2012-04-11T17:37:00"/>
    <d v="2012-04-11T22:15:00"/>
    <d v="2012-04-11T22:15:00"/>
    <n v="4.5"/>
    <n v="4.5"/>
    <m/>
    <m/>
  </r>
  <r>
    <x v="0"/>
    <s v="1"/>
    <s v="Non-Nurse Practitioner"/>
    <s v="N"/>
    <x v="3"/>
    <d v="1899-12-30T20:01:00"/>
    <d v="2012-04-11T00:00:00"/>
    <d v="1899-12-30T19:55:00"/>
    <s v="3"/>
    <n v="1997"/>
    <d v="2012-04-11T00:00:00"/>
    <d v="1899-12-30T23:23:00"/>
    <d v="2012-04-11T00:00:00"/>
    <d v="1899-12-30T23:23:00"/>
    <n v="16"/>
    <x v="2"/>
    <n v="19"/>
    <n v="23"/>
    <n v="23"/>
    <d v="2012-04-11T20:01:00"/>
    <d v="2012-04-11T19:55:00"/>
    <d v="2012-04-11T23:23:00"/>
    <d v="2012-04-11T23:23:00"/>
    <n v="3.3666666668141261"/>
    <n v="3.3666666668141261"/>
    <m/>
    <m/>
  </r>
  <r>
    <x v="0"/>
    <s v="1"/>
    <s v="Non-Nurse Practitioner"/>
    <s v="N"/>
    <x v="3"/>
    <d v="1899-12-30T20:10:00"/>
    <d v="2012-04-11T00:00:00"/>
    <d v="1899-12-30T20:01:00"/>
    <s v="3"/>
    <n v="2009"/>
    <d v="2012-04-11T00:00:00"/>
    <d v="1899-12-30T22:50:00"/>
    <d v="2012-04-11T00:00:00"/>
    <d v="1899-12-30T23:54:00"/>
    <n v="5"/>
    <x v="2"/>
    <n v="20"/>
    <n v="22"/>
    <n v="23"/>
    <d v="2012-04-11T20:10:00"/>
    <d v="2012-04-11T20:01:00"/>
    <d v="2012-04-11T22:50:00"/>
    <d v="2012-04-11T23:54:00"/>
    <n v="3.7333333332790062"/>
    <n v="2.6666666666278616"/>
    <m/>
    <m/>
  </r>
  <r>
    <x v="0"/>
    <s v="1"/>
    <s v="Non-Nurse Practitioner"/>
    <s v="N"/>
    <x v="2"/>
    <d v="1899-12-30T20:38:00"/>
    <d v="2012-04-12T00:00:00"/>
    <d v="1899-12-30T20:31:00"/>
    <s v="3"/>
    <n v="1994"/>
    <d v="2012-04-12T00:00:00"/>
    <d v="1899-12-30T23:50:00"/>
    <d v="2012-04-13T00:00:00"/>
    <d v="1899-12-30T00:09:00"/>
    <n v="17"/>
    <x v="2"/>
    <n v="20"/>
    <n v="23"/>
    <n v="0"/>
    <d v="2012-04-12T20:38:00"/>
    <d v="2012-04-12T20:31:00"/>
    <d v="2012-04-12T23:50:00"/>
    <d v="2012-04-13T00:09:00"/>
    <n v="3.5166666666045785"/>
    <n v="3.1999999999534339"/>
    <m/>
    <m/>
  </r>
  <r>
    <x v="0"/>
    <s v="1"/>
    <s v="Non-Nurse Practitioner"/>
    <s v="N"/>
    <x v="1"/>
    <d v="1899-12-30T21:43:00"/>
    <d v="2012-04-14T00:00:00"/>
    <d v="1899-12-30T21:36:00"/>
    <s v="3"/>
    <n v="1939"/>
    <d v="2012-04-15T00:00:00"/>
    <d v="1899-12-30T02:16:00"/>
    <d v="2012-04-15T00:00:00"/>
    <d v="1899-12-30T02:16:00"/>
    <n v="74"/>
    <x v="16"/>
    <n v="21"/>
    <n v="2"/>
    <n v="2"/>
    <d v="2012-04-14T21:43:00"/>
    <d v="2012-04-14T21:36:00"/>
    <d v="2012-04-15T02:16:00"/>
    <d v="2012-04-15T02:16:00"/>
    <n v="4.5499999999883585"/>
    <n v="4.5499999999883585"/>
    <m/>
    <m/>
  </r>
  <r>
    <x v="0"/>
    <s v="1"/>
    <s v="Non-Nurse Practitioner"/>
    <s v="N"/>
    <x v="1"/>
    <d v="1899-12-30T21:53:00"/>
    <d v="2012-04-14T00:00:00"/>
    <d v="1899-12-30T21:47:00"/>
    <s v="3"/>
    <n v="1981"/>
    <d v="2012-04-15T00:00:00"/>
    <d v="1899-12-30T08:23:00"/>
    <d v="2012-04-15T00:00:00"/>
    <d v="1899-12-30T08:23:00"/>
    <n v="31"/>
    <x v="16"/>
    <n v="21"/>
    <n v="8"/>
    <n v="8"/>
    <d v="2012-04-14T21:53:00"/>
    <d v="2012-04-14T21:47:00"/>
    <d v="2012-04-15T08:23:00"/>
    <d v="2012-04-15T08:23:00"/>
    <n v="10.5"/>
    <n v="10.5"/>
    <m/>
    <m/>
  </r>
  <r>
    <x v="0"/>
    <s v="1"/>
    <s v="Non-Nurse Practitioner"/>
    <s v="N"/>
    <x v="1"/>
    <d v="1899-12-30T22:21:00"/>
    <d v="2012-04-14T00:00:00"/>
    <d v="1899-12-30T22:12:00"/>
    <s v="3"/>
    <n v="1957"/>
    <d v="2012-04-15T00:00:00"/>
    <d v="1899-12-30T02:10:00"/>
    <d v="2012-04-15T00:00:00"/>
    <d v="1899-12-30T02:10:00"/>
    <n v="57"/>
    <x v="4"/>
    <n v="22"/>
    <n v="2"/>
    <n v="2"/>
    <d v="2012-04-14T22:21:00"/>
    <d v="2012-04-14T22:12:00"/>
    <d v="2012-04-15T02:10:00"/>
    <d v="2012-04-15T02:10:00"/>
    <n v="3.8166666667093523"/>
    <n v="3.8166666667093523"/>
    <m/>
    <m/>
  </r>
  <r>
    <x v="0"/>
    <s v="1"/>
    <s v="Non-Nurse Practitioner"/>
    <s v="N"/>
    <x v="5"/>
    <d v="1899-12-30T07:33:00"/>
    <d v="2012-04-15T00:00:00"/>
    <d v="1899-12-30T07:22:00"/>
    <s v="3"/>
    <n v="1970"/>
    <d v="2012-04-15T00:00:00"/>
    <d v="1899-12-30T12:12:00"/>
    <d v="2012-04-15T00:00:00"/>
    <d v="1899-12-30T12:12:00"/>
    <n v="43"/>
    <x v="20"/>
    <n v="7"/>
    <n v="12"/>
    <n v="12"/>
    <d v="2012-04-15T07:33:00"/>
    <d v="2012-04-15T07:22:00"/>
    <d v="2012-04-15T12:12:00"/>
    <d v="2012-04-15T12:12:00"/>
    <n v="4.6499999999650754"/>
    <n v="4.6499999999650754"/>
    <m/>
    <m/>
  </r>
  <r>
    <x v="0"/>
    <s v="1"/>
    <s v="Non-Nurse Practitioner"/>
    <s v="N"/>
    <x v="5"/>
    <d v="1899-12-30T11:57:00"/>
    <d v="2012-04-15T00:00:00"/>
    <d v="1899-12-30T11:50:00"/>
    <s v="3"/>
    <n v="1969"/>
    <d v="2012-04-15T00:00:00"/>
    <d v="1899-12-30T17:25:00"/>
    <d v="2012-04-15T00:00:00"/>
    <d v="1899-12-30T17:25:00"/>
    <n v="42"/>
    <x v="10"/>
    <n v="11"/>
    <n v="17"/>
    <n v="17"/>
    <d v="2012-04-15T11:57:00"/>
    <d v="2012-04-15T11:50:00"/>
    <d v="2012-04-15T17:25:00"/>
    <d v="2012-04-15T17:25:00"/>
    <n v="5.4666666666744277"/>
    <n v="5.4666666666744277"/>
    <m/>
    <m/>
  </r>
  <r>
    <x v="0"/>
    <s v="1"/>
    <s v="Non-Nurse Practitioner"/>
    <s v="N"/>
    <x v="5"/>
    <d v="1899-12-30T12:17:00"/>
    <d v="2012-04-15T00:00:00"/>
    <d v="1899-12-30T12:08:00"/>
    <s v="3"/>
    <n v="1977"/>
    <d v="2012-04-15T00:00:00"/>
    <d v="1899-12-30T18:50:00"/>
    <d v="2012-04-15T00:00:00"/>
    <d v="1899-12-30T18:50:00"/>
    <n v="36"/>
    <x v="11"/>
    <n v="12"/>
    <n v="18"/>
    <n v="18"/>
    <d v="2012-04-15T12:17:00"/>
    <d v="2012-04-15T12:08:00"/>
    <d v="2012-04-15T18:50:00"/>
    <d v="2012-04-15T18:50:00"/>
    <n v="6.5499999998719431"/>
    <n v="6.5499999998719431"/>
    <m/>
    <m/>
  </r>
  <r>
    <x v="0"/>
    <s v="1"/>
    <s v="Non-Nurse Practitioner"/>
    <s v="N"/>
    <x v="5"/>
    <d v="1899-12-30T13:24:00"/>
    <d v="2012-04-15T00:00:00"/>
    <d v="1899-12-30T13:16:00"/>
    <s v="3"/>
    <n v="1936"/>
    <d v="2012-04-15T00:00:00"/>
    <d v="1899-12-30T21:00:00"/>
    <d v="2012-04-15T00:00:00"/>
    <d v="1899-12-30T21:00:00"/>
    <n v="76"/>
    <x v="12"/>
    <n v="13"/>
    <n v="21"/>
    <n v="21"/>
    <d v="2012-04-15T13:24:00"/>
    <d v="2012-04-15T13:16:00"/>
    <d v="2012-04-15T21:00:00"/>
    <d v="2012-04-15T21:00:00"/>
    <n v="7.5999999999767169"/>
    <n v="7.5999999999767169"/>
    <m/>
    <m/>
  </r>
  <r>
    <x v="0"/>
    <s v="1"/>
    <s v="Non-Nurse Practitioner"/>
    <s v="N"/>
    <x v="5"/>
    <d v="1899-12-30T15:14:00"/>
    <d v="2012-04-15T00:00:00"/>
    <d v="1899-12-30T15:06:00"/>
    <s v="3"/>
    <n v="1987"/>
    <d v="2012-04-15T00:00:00"/>
    <d v="1899-12-30T20:47:00"/>
    <d v="2012-04-15T00:00:00"/>
    <d v="1899-12-30T20:47:00"/>
    <n v="27"/>
    <x v="0"/>
    <n v="15"/>
    <n v="20"/>
    <n v="20"/>
    <d v="2012-04-15T15:14:00"/>
    <d v="2012-04-15T15:06:00"/>
    <d v="2012-04-15T20:47:00"/>
    <d v="2012-04-15T20:47:00"/>
    <n v="5.5499999999301508"/>
    <n v="5.5499999999301508"/>
    <m/>
    <m/>
  </r>
  <r>
    <x v="0"/>
    <s v="1"/>
    <s v="Non-Nurse Practitioner"/>
    <s v="N"/>
    <x v="5"/>
    <d v="1899-12-30T16:16:00"/>
    <d v="2012-04-15T00:00:00"/>
    <d v="1899-12-30T16:07:00"/>
    <s v="3"/>
    <n v="1998"/>
    <d v="2012-04-15T00:00:00"/>
    <d v="1899-12-30T20:21:00"/>
    <d v="2012-04-15T00:00:00"/>
    <d v="1899-12-30T20:21:00"/>
    <n v="16"/>
    <x v="13"/>
    <n v="16"/>
    <n v="20"/>
    <n v="20"/>
    <d v="2012-04-15T16:16:00"/>
    <d v="2012-04-15T16:07:00"/>
    <d v="2012-04-15T20:21:00"/>
    <d v="2012-04-15T20:21:00"/>
    <n v="4.0833333333721384"/>
    <n v="4.0833333333721384"/>
    <m/>
    <m/>
  </r>
  <r>
    <x v="0"/>
    <s v="1"/>
    <s v="Non-Nurse Practitioner"/>
    <s v="N"/>
    <x v="5"/>
    <d v="1899-12-30T16:35:00"/>
    <d v="2012-04-15T00:00:00"/>
    <d v="1899-12-30T16:24:00"/>
    <s v="3"/>
    <n v="2010"/>
    <d v="2012-04-15T00:00:00"/>
    <d v="1899-12-30T17:15:00"/>
    <d v="2012-04-15T00:00:00"/>
    <d v="1899-12-30T17:15:00"/>
    <n v="2"/>
    <x v="13"/>
    <n v="16"/>
    <n v="17"/>
    <n v="17"/>
    <d v="2012-04-15T16:35:00"/>
    <d v="2012-04-15T16:24:00"/>
    <d v="2012-04-15T17:15:00"/>
    <d v="2012-04-15T17:15:00"/>
    <n v="0.66666666674427688"/>
    <n v="0.66666666674427688"/>
    <m/>
    <m/>
  </r>
  <r>
    <x v="0"/>
    <s v="1"/>
    <s v="Non-Nurse Practitioner"/>
    <s v="N"/>
    <x v="6"/>
    <d v="1899-12-30T19:17:00"/>
    <d v="2012-04-17T00:00:00"/>
    <d v="1899-12-30T19:05:00"/>
    <s v="3"/>
    <n v="1961"/>
    <d v="2012-04-18T00:00:00"/>
    <d v="1899-12-30T02:46:00"/>
    <d v="2012-04-18T00:00:00"/>
    <d v="1899-12-30T02:48:00"/>
    <n v="51"/>
    <x v="1"/>
    <n v="19"/>
    <n v="2"/>
    <n v="2"/>
    <d v="2012-04-17T19:17:00"/>
    <d v="2012-04-17T19:05:00"/>
    <d v="2012-04-18T02:46:00"/>
    <d v="2012-04-18T02:48:00"/>
    <n v="7.5166666667209938"/>
    <n v="7.4833333332790062"/>
    <m/>
    <m/>
  </r>
  <r>
    <x v="0"/>
    <s v="1"/>
    <s v="Non-Nurse Practitioner"/>
    <s v="N"/>
    <x v="6"/>
    <d v="1899-12-30T19:48:00"/>
    <d v="2012-04-17T00:00:00"/>
    <d v="1899-12-30T19:37:00"/>
    <s v="3"/>
    <n v="1941"/>
    <d v="2012-04-18T00:00:00"/>
    <d v="1899-12-30T09:25:00"/>
    <d v="2012-04-19T00:00:00"/>
    <d v="1899-12-30T00:10:00"/>
    <n v="71"/>
    <x v="1"/>
    <n v="19"/>
    <n v="9"/>
    <n v="0"/>
    <d v="2012-04-17T19:48:00"/>
    <d v="2012-04-17T19:37:00"/>
    <d v="2012-04-18T09:25:00"/>
    <d v="2012-04-19T00:10:00"/>
    <n v="28.366666666755918"/>
    <n v="13.616666666697711"/>
    <m/>
    <m/>
  </r>
  <r>
    <x v="0"/>
    <s v="1"/>
    <s v="Non-Nurse Practitioner"/>
    <s v="N"/>
    <x v="6"/>
    <d v="1899-12-30T20:09:00"/>
    <d v="2012-04-17T00:00:00"/>
    <d v="1899-12-30T19:56:00"/>
    <s v="3"/>
    <n v="2006"/>
    <d v="2012-04-18T00:00:00"/>
    <d v="1899-12-30T08:25:00"/>
    <d v="2012-04-18T00:00:00"/>
    <d v="1899-12-30T08:28:00"/>
    <n v="7"/>
    <x v="2"/>
    <n v="19"/>
    <n v="8"/>
    <n v="8"/>
    <d v="2012-04-17T20:09:00"/>
    <d v="2012-04-17T19:56:00"/>
    <d v="2012-04-18T08:25:00"/>
    <d v="2012-04-18T08:28:00"/>
    <n v="12.316666666651145"/>
    <n v="12.266666666662786"/>
    <m/>
    <m/>
  </r>
  <r>
    <x v="0"/>
    <s v="1"/>
    <s v="Non-Nurse Practitioner"/>
    <s v="N"/>
    <x v="6"/>
    <d v="1899-12-30T20:58:00"/>
    <d v="2012-04-17T00:00:00"/>
    <d v="1899-12-30T20:40:00"/>
    <s v="3"/>
    <n v="1946"/>
    <d v="2012-04-18T00:00:00"/>
    <d v="1899-12-30T03:11:00"/>
    <d v="2012-04-18T00:00:00"/>
    <d v="1899-12-30T03:11:00"/>
    <n v="67"/>
    <x v="2"/>
    <n v="20"/>
    <n v="3"/>
    <n v="3"/>
    <d v="2012-04-17T20:58:00"/>
    <d v="2012-04-17T20:40:00"/>
    <d v="2012-04-18T03:11:00"/>
    <d v="2012-04-18T03:11:00"/>
    <n v="6.2166666666744277"/>
    <n v="6.2166666666744277"/>
    <m/>
    <m/>
  </r>
  <r>
    <x v="0"/>
    <s v="1"/>
    <s v="Non-Nurse Practitioner"/>
    <s v="N"/>
    <x v="6"/>
    <d v="1899-12-30T21:08:00"/>
    <d v="2012-04-17T00:00:00"/>
    <d v="1899-12-30T20:51:00"/>
    <s v="3"/>
    <n v="1954"/>
    <d v="2012-04-18T00:00:00"/>
    <d v="1899-12-30T03:20:00"/>
    <d v="2012-04-18T00:00:00"/>
    <d v="1899-12-30T03:20:00"/>
    <n v="60"/>
    <x v="16"/>
    <n v="20"/>
    <n v="3"/>
    <n v="3"/>
    <d v="2012-04-17T21:08:00"/>
    <d v="2012-04-17T20:51:00"/>
    <d v="2012-04-18T03:20:00"/>
    <d v="2012-04-18T03:20:00"/>
    <n v="6.1999999999534339"/>
    <n v="6.1999999999534339"/>
    <m/>
    <m/>
  </r>
  <r>
    <x v="0"/>
    <s v="1"/>
    <s v="Non-Nurse Practitioner"/>
    <s v="N"/>
    <x v="6"/>
    <d v="1899-12-30T21:12:00"/>
    <d v="2012-04-17T00:00:00"/>
    <d v="1899-12-30T20:57:00"/>
    <s v="3"/>
    <n v="1958"/>
    <d v="2012-04-18T00:00:00"/>
    <d v="1899-12-30T08:30:00"/>
    <d v="2012-04-19T00:00:00"/>
    <d v="1899-12-30T01:01:00"/>
    <n v="54"/>
    <x v="16"/>
    <n v="20"/>
    <n v="8"/>
    <n v="1"/>
    <d v="2012-04-17T21:12:00"/>
    <d v="2012-04-17T20:57:00"/>
    <d v="2012-04-18T08:30:00"/>
    <d v="2012-04-19T01:01:00"/>
    <n v="27.816666666709352"/>
    <n v="11.299999999988358"/>
    <m/>
    <m/>
  </r>
  <r>
    <x v="0"/>
    <s v="1"/>
    <s v="Non-Nurse Practitioner"/>
    <s v="N"/>
    <x v="6"/>
    <d v="1899-12-30T22:04:00"/>
    <d v="2012-04-17T00:00:00"/>
    <d v="1899-12-30T21:54:00"/>
    <s v="3"/>
    <n v="1998"/>
    <d v="2012-04-18T00:00:00"/>
    <d v="1899-12-30T05:10:00"/>
    <d v="2012-04-18T00:00:00"/>
    <d v="1899-12-30T05:10:00"/>
    <n v="17"/>
    <x v="4"/>
    <n v="21"/>
    <n v="5"/>
    <n v="5"/>
    <d v="2012-04-17T22:04:00"/>
    <d v="2012-04-17T21:54:00"/>
    <d v="2012-04-18T05:10:00"/>
    <d v="2012-04-18T05:10:00"/>
    <n v="7.1000000000931323"/>
    <n v="7.1000000000931323"/>
    <m/>
    <m/>
  </r>
  <r>
    <x v="0"/>
    <s v="1"/>
    <s v="Non-Nurse Practitioner"/>
    <s v="N"/>
    <x v="6"/>
    <d v="1899-12-30T22:19:00"/>
    <d v="2012-04-17T00:00:00"/>
    <d v="1899-12-30T22:12:00"/>
    <s v="3"/>
    <n v="2007"/>
    <d v="2012-04-18T00:00:00"/>
    <d v="1899-12-30T07:25:00"/>
    <d v="2012-04-18T00:00:00"/>
    <d v="1899-12-30T07:25:00"/>
    <n v="8"/>
    <x v="4"/>
    <n v="22"/>
    <n v="7"/>
    <n v="7"/>
    <d v="2012-04-17T22:19:00"/>
    <d v="2012-04-17T22:12:00"/>
    <d v="2012-04-18T07:25:00"/>
    <d v="2012-04-18T07:25:00"/>
    <n v="9.1000000001513399"/>
    <n v="9.1000000001513399"/>
    <m/>
    <m/>
  </r>
  <r>
    <x v="0"/>
    <s v="1"/>
    <s v="Non-Nurse Practitioner"/>
    <s v="N"/>
    <x v="6"/>
    <d v="1899-12-30T22:42:00"/>
    <d v="2012-04-17T00:00:00"/>
    <d v="1899-12-30T22:30:00"/>
    <s v="3"/>
    <n v="2009"/>
    <d v="2012-04-18T00:00:00"/>
    <d v="1899-12-30T03:10:00"/>
    <d v="2012-04-18T00:00:00"/>
    <d v="1899-12-30T03:13:00"/>
    <n v="3"/>
    <x v="4"/>
    <n v="22"/>
    <n v="3"/>
    <n v="3"/>
    <d v="2012-04-17T22:42:00"/>
    <d v="2012-04-17T22:30:00"/>
    <d v="2012-04-18T03:10:00"/>
    <d v="2012-04-18T03:13:00"/>
    <n v="4.5166666667209938"/>
    <n v="4.4666666667326353"/>
    <m/>
    <m/>
  </r>
  <r>
    <x v="0"/>
    <s v="1"/>
    <s v="Non-Nurse Practitioner"/>
    <s v="N"/>
    <x v="3"/>
    <d v="1899-12-30T12:00:00"/>
    <d v="2012-04-11T00:00:00"/>
    <d v="1899-12-30T11:53:00"/>
    <s v="3"/>
    <n v="1989"/>
    <d v="2012-04-11T00:00:00"/>
    <d v="1899-12-30T21:07:00"/>
    <d v="2012-04-11T00:00:00"/>
    <d v="1899-12-30T21:07:00"/>
    <n v="22"/>
    <x v="11"/>
    <n v="11"/>
    <n v="21"/>
    <n v="21"/>
    <d v="2012-04-11T12:00:00"/>
    <d v="2012-04-11T11:53:00"/>
    <d v="2012-04-11T21:07:00"/>
    <d v="2012-04-11T21:07:00"/>
    <n v="9.1166666666977108"/>
    <n v="9.1166666666977108"/>
    <m/>
    <m/>
  </r>
  <r>
    <x v="0"/>
    <s v="1"/>
    <s v="Non-Nurse Practitioner"/>
    <s v="N"/>
    <x v="3"/>
    <d v="1899-12-30T12:29:00"/>
    <d v="2012-04-11T00:00:00"/>
    <d v="1899-12-30T12:22:00"/>
    <s v="3"/>
    <n v="1952"/>
    <d v="2012-04-11T00:00:00"/>
    <d v="1899-12-30T16:50:00"/>
    <d v="2012-04-11T00:00:00"/>
    <d v="1899-12-30T17:09:00"/>
    <n v="63"/>
    <x v="11"/>
    <n v="12"/>
    <n v="16"/>
    <n v="17"/>
    <d v="2012-04-11T12:29:00"/>
    <d v="2012-04-11T12:22:00"/>
    <d v="2012-04-11T16:50:00"/>
    <d v="2012-04-11T17:09:00"/>
    <n v="4.6666666666860692"/>
    <n v="4.3500000000349246"/>
    <m/>
    <m/>
  </r>
  <r>
    <x v="0"/>
    <s v="1"/>
    <s v="Non-Nurse Practitioner"/>
    <s v="N"/>
    <x v="3"/>
    <d v="1899-12-30T13:34:00"/>
    <d v="2012-04-11T00:00:00"/>
    <d v="1899-12-30T13:27:00"/>
    <s v="3"/>
    <n v="1931"/>
    <d v="2012-04-11T00:00:00"/>
    <d v="1899-12-30T18:45:00"/>
    <d v="2012-04-11T00:00:00"/>
    <d v="1899-12-30T18:45:00"/>
    <n v="84"/>
    <x v="12"/>
    <n v="13"/>
    <n v="18"/>
    <n v="18"/>
    <d v="2012-04-11T13:34:00"/>
    <d v="2012-04-11T13:27:00"/>
    <d v="2012-04-11T18:45:00"/>
    <d v="2012-04-11T18:45:00"/>
    <n v="5.1833333332906477"/>
    <n v="5.1833333332906477"/>
    <m/>
    <m/>
  </r>
  <r>
    <x v="0"/>
    <s v="1"/>
    <s v="Non-Nurse Practitioner"/>
    <s v="N"/>
    <x v="3"/>
    <d v="1899-12-30T14:02:00"/>
    <d v="2012-04-11T00:00:00"/>
    <d v="1899-12-30T13:55:00"/>
    <s v="3"/>
    <n v="1988"/>
    <d v="2012-04-11T00:00:00"/>
    <d v="1899-12-30T17:20:00"/>
    <d v="2012-04-11T00:00:00"/>
    <d v="1899-12-30T17:25:00"/>
    <n v="23"/>
    <x v="17"/>
    <n v="13"/>
    <n v="17"/>
    <n v="17"/>
    <d v="2012-04-11T14:02:00"/>
    <d v="2012-04-11T13:55:00"/>
    <d v="2012-04-11T17:20:00"/>
    <d v="2012-04-11T17:25:00"/>
    <n v="3.3833333333604969"/>
    <n v="3.2999999999301508"/>
    <m/>
    <m/>
  </r>
  <r>
    <x v="0"/>
    <s v="1"/>
    <s v="Non-Nurse Practitioner"/>
    <s v="N"/>
    <x v="3"/>
    <d v="1899-12-30T15:25:00"/>
    <d v="2012-04-11T00:00:00"/>
    <d v="1899-12-30T15:19:00"/>
    <s v="3"/>
    <n v="1970"/>
    <d v="2012-04-11T00:00:00"/>
    <d v="1899-12-30T19:52:00"/>
    <d v="2012-04-11T00:00:00"/>
    <d v="1899-12-30T20:00:00"/>
    <n v="42"/>
    <x v="0"/>
    <n v="15"/>
    <n v="19"/>
    <n v="20"/>
    <d v="2012-04-11T15:25:00"/>
    <d v="2012-04-11T15:19:00"/>
    <d v="2012-04-11T19:52:00"/>
    <d v="2012-04-11T20:00:00"/>
    <n v="4.5833333334303461"/>
    <n v="4.4500000000116415"/>
    <m/>
    <m/>
  </r>
  <r>
    <x v="0"/>
    <s v="1"/>
    <s v="Non-Nurse Practitioner"/>
    <s v="N"/>
    <x v="2"/>
    <d v="1899-12-30T22:31:00"/>
    <d v="2012-04-12T00:00:00"/>
    <d v="1899-12-30T22:29:00"/>
    <s v="3"/>
    <n v="1988"/>
    <d v="2012-04-13T00:00:00"/>
    <d v="1899-12-30T00:44:00"/>
    <d v="2012-04-13T00:00:00"/>
    <d v="1899-12-30T00:47:00"/>
    <n v="27"/>
    <x v="4"/>
    <n v="22"/>
    <n v="0"/>
    <n v="0"/>
    <d v="2012-04-12T22:31:00"/>
    <d v="2012-04-12T22:29:00"/>
    <d v="2012-04-13T00:44:00"/>
    <d v="2012-04-13T00:47:00"/>
    <n v="2.2666666665463708"/>
    <n v="2.2166666665580124"/>
    <m/>
    <m/>
  </r>
  <r>
    <x v="0"/>
    <s v="1"/>
    <s v="Non-Nurse Practitioner"/>
    <s v="N"/>
    <x v="2"/>
    <d v="1899-12-30T22:43:00"/>
    <d v="2012-04-12T00:00:00"/>
    <d v="1899-12-30T22:37:00"/>
    <s v="3"/>
    <n v="1958"/>
    <d v="2012-04-13T00:00:00"/>
    <d v="1899-12-30T01:52:00"/>
    <d v="2012-04-13T00:00:00"/>
    <d v="1899-12-30T01:52:00"/>
    <n v="54"/>
    <x v="4"/>
    <n v="22"/>
    <n v="1"/>
    <n v="1"/>
    <d v="2012-04-12T22:43:00"/>
    <d v="2012-04-12T22:37:00"/>
    <d v="2012-04-13T01:52:00"/>
    <d v="2012-04-13T01:52:00"/>
    <n v="3.1499999999650754"/>
    <n v="3.1499999999650754"/>
    <m/>
    <m/>
  </r>
  <r>
    <x v="0"/>
    <s v="1"/>
    <s v="Non-Nurse Practitioner"/>
    <s v="N"/>
    <x v="0"/>
    <d v="1899-12-30T10:11:00"/>
    <d v="2012-04-13T00:00:00"/>
    <d v="1899-12-30T10:03:00"/>
    <s v="3"/>
    <n v="1956"/>
    <d v="2012-04-13T00:00:00"/>
    <d v="1899-12-30T17:54:00"/>
    <d v="2012-04-13T00:00:00"/>
    <d v="1899-12-30T17:54:00"/>
    <n v="57"/>
    <x v="21"/>
    <n v="10"/>
    <n v="17"/>
    <n v="17"/>
    <d v="2012-04-13T10:11:00"/>
    <d v="2012-04-13T10:03:00"/>
    <d v="2012-04-13T17:54:00"/>
    <d v="2012-04-13T17:54:00"/>
    <n v="7.7166666666744277"/>
    <n v="7.7166666666744277"/>
    <m/>
    <m/>
  </r>
  <r>
    <x v="0"/>
    <s v="1"/>
    <s v="Non-Nurse Practitioner"/>
    <s v="N"/>
    <x v="0"/>
    <d v="1899-12-30T11:30:00"/>
    <d v="2012-04-13T00:00:00"/>
    <d v="1899-12-30T11:22:00"/>
    <s v="3"/>
    <n v="1950"/>
    <d v="2012-04-13T00:00:00"/>
    <d v="1899-12-30T21:54:00"/>
    <d v="2012-04-13T00:00:00"/>
    <d v="1899-12-30T21:54:00"/>
    <n v="65"/>
    <x v="10"/>
    <n v="11"/>
    <n v="21"/>
    <n v="21"/>
    <d v="2012-04-13T11:30:00"/>
    <d v="2012-04-13T11:22:00"/>
    <d v="2012-04-13T21:54:00"/>
    <d v="2012-04-13T21:54:00"/>
    <n v="10.400000000023283"/>
    <n v="10.400000000023283"/>
    <m/>
    <m/>
  </r>
  <r>
    <x v="0"/>
    <s v="1"/>
    <s v="Non-Nurse Practitioner"/>
    <s v="N"/>
    <x v="0"/>
    <d v="1899-12-30T13:59:00"/>
    <d v="2012-04-13T00:00:00"/>
    <d v="1899-12-30T13:51:00"/>
    <s v="3"/>
    <n v="1968"/>
    <d v="2012-04-13T00:00:00"/>
    <d v="1899-12-30T18:08:00"/>
    <d v="2012-04-13T00:00:00"/>
    <d v="1899-12-30T18:08:00"/>
    <n v="44"/>
    <x v="12"/>
    <n v="13"/>
    <n v="18"/>
    <n v="18"/>
    <d v="2012-04-13T13:59:00"/>
    <d v="2012-04-13T13:51:00"/>
    <d v="2012-04-13T18:08:00"/>
    <d v="2012-04-13T18:08:00"/>
    <n v="4.1500000000814907"/>
    <n v="4.1500000000814907"/>
    <m/>
    <m/>
  </r>
  <r>
    <x v="0"/>
    <s v="1"/>
    <s v="Non-Nurse Practitioner"/>
    <s v="N"/>
    <x v="0"/>
    <d v="1899-12-30T15:26:00"/>
    <d v="2012-04-13T00:00:00"/>
    <d v="1899-12-30T15:19:00"/>
    <s v="3"/>
    <n v="1941"/>
    <d v="2012-04-13T00:00:00"/>
    <d v="1899-12-30T22:47:00"/>
    <d v="2012-04-13T00:00:00"/>
    <d v="1899-12-30T22:47:00"/>
    <n v="73"/>
    <x v="0"/>
    <n v="15"/>
    <n v="22"/>
    <n v="22"/>
    <d v="2012-04-13T15:26:00"/>
    <d v="2012-04-13T15:19:00"/>
    <d v="2012-04-13T22:47:00"/>
    <d v="2012-04-13T22:47:00"/>
    <n v="7.3500000000349246"/>
    <n v="7.3500000000349246"/>
    <m/>
    <m/>
  </r>
  <r>
    <x v="0"/>
    <s v="1"/>
    <s v="Non-Nurse Practitioner"/>
    <s v="N"/>
    <x v="0"/>
    <d v="1899-12-30T15:39:00"/>
    <d v="2012-04-13T00:00:00"/>
    <d v="1899-12-30T15:31:00"/>
    <s v="3"/>
    <n v="1959"/>
    <d v="2012-04-13T00:00:00"/>
    <d v="1899-12-30T23:20:00"/>
    <d v="2012-04-13T00:00:00"/>
    <d v="1899-12-30T23:20:00"/>
    <n v="54"/>
    <x v="0"/>
    <n v="15"/>
    <n v="23"/>
    <n v="23"/>
    <d v="2012-04-13T15:39:00"/>
    <d v="2012-04-13T15:31:00"/>
    <d v="2012-04-13T23:20:00"/>
    <d v="2012-04-13T23:20:00"/>
    <n v="7.6833333332324401"/>
    <n v="7.6833333332324401"/>
    <m/>
    <m/>
  </r>
  <r>
    <x v="0"/>
    <s v="1"/>
    <s v="Non-Nurse Practitioner"/>
    <s v="N"/>
    <x v="0"/>
    <d v="1899-12-30T15:53:00"/>
    <d v="2012-04-13T00:00:00"/>
    <d v="1899-12-30T15:47:00"/>
    <s v="3"/>
    <n v="1951"/>
    <d v="2012-04-13T00:00:00"/>
    <d v="1899-12-30T17:20:00"/>
    <d v="2012-04-13T00:00:00"/>
    <d v="1899-12-30T17:20:00"/>
    <n v="64"/>
    <x v="0"/>
    <n v="15"/>
    <n v="17"/>
    <n v="17"/>
    <d v="2012-04-13T15:53:00"/>
    <d v="2012-04-13T15:47:00"/>
    <d v="2012-04-13T17:20:00"/>
    <d v="2012-04-13T17:20:00"/>
    <n v="1.4499999998370185"/>
    <n v="1.4499999998370185"/>
    <m/>
    <m/>
  </r>
  <r>
    <x v="0"/>
    <s v="1"/>
    <s v="Non-Nurse Practitioner"/>
    <s v="N"/>
    <x v="0"/>
    <d v="1899-12-30T17:21:00"/>
    <d v="2012-04-13T00:00:00"/>
    <d v="1899-12-30T17:14:00"/>
    <s v="3"/>
    <n v="1968"/>
    <d v="2012-04-13T00:00:00"/>
    <d v="1899-12-30T19:00:00"/>
    <d v="2012-04-13T00:00:00"/>
    <d v="1899-12-30T19:00:00"/>
    <n v="47"/>
    <x v="14"/>
    <n v="17"/>
    <n v="19"/>
    <n v="19"/>
    <d v="2012-04-13T17:21:00"/>
    <d v="2012-04-13T17:14:00"/>
    <d v="2012-04-13T19:00:00"/>
    <d v="2012-04-13T19:00:00"/>
    <n v="1.6499999999650754"/>
    <n v="1.6499999999650754"/>
    <m/>
    <m/>
  </r>
  <r>
    <x v="0"/>
    <s v="1"/>
    <s v="Non-Nurse Practitioner"/>
    <s v="N"/>
    <x v="0"/>
    <d v="1899-12-30T17:33:00"/>
    <d v="2012-04-13T00:00:00"/>
    <d v="1899-12-30T17:25:00"/>
    <s v="3"/>
    <n v="2010"/>
    <d v="2012-04-13T00:00:00"/>
    <d v="1899-12-30T23:15:00"/>
    <d v="2012-04-13T00:00:00"/>
    <d v="1899-12-30T23:15:00"/>
    <n v="4"/>
    <x v="14"/>
    <n v="17"/>
    <n v="23"/>
    <n v="23"/>
    <d v="2012-04-13T17:33:00"/>
    <d v="2012-04-13T17:25:00"/>
    <d v="2012-04-13T23:15:00"/>
    <d v="2012-04-13T23:15:00"/>
    <n v="5.7000000000698492"/>
    <n v="5.7000000000698492"/>
    <m/>
    <m/>
  </r>
  <r>
    <x v="0"/>
    <s v="1"/>
    <s v="Non-Nurse Practitioner"/>
    <s v="N"/>
    <x v="1"/>
    <d v="1899-12-30T18:01:00"/>
    <d v="2012-04-14T00:00:00"/>
    <d v="1899-12-30T17:53:00"/>
    <s v="3"/>
    <n v="1931"/>
    <d v="2012-04-15T00:00:00"/>
    <d v="1899-12-30T04:45:00"/>
    <d v="2012-04-15T00:00:00"/>
    <d v="1899-12-30T04:45:00"/>
    <n v="80"/>
    <x v="15"/>
    <n v="17"/>
    <n v="4"/>
    <n v="4"/>
    <d v="2012-04-14T18:01:00"/>
    <d v="2012-04-14T17:53:00"/>
    <d v="2012-04-15T04:45:00"/>
    <d v="2012-04-15T04:45:00"/>
    <n v="10.733333333220799"/>
    <n v="10.733333333220799"/>
    <m/>
    <m/>
  </r>
  <r>
    <x v="0"/>
    <s v="1"/>
    <s v="Non-Nurse Practitioner"/>
    <s v="N"/>
    <x v="1"/>
    <d v="1899-12-30T18:09:00"/>
    <d v="2012-04-14T00:00:00"/>
    <d v="1899-12-30T17:58:00"/>
    <s v="3"/>
    <n v="1930"/>
    <d v="2012-04-15T00:00:00"/>
    <d v="1899-12-30T03:00:00"/>
    <d v="2012-04-15T00:00:00"/>
    <d v="1899-12-30T03:19:00"/>
    <n v="84"/>
    <x v="15"/>
    <n v="17"/>
    <n v="3"/>
    <n v="3"/>
    <d v="2012-04-14T18:09:00"/>
    <d v="2012-04-14T17:58:00"/>
    <d v="2012-04-15T03:00:00"/>
    <d v="2012-04-15T03:19:00"/>
    <n v="9.1666666666860692"/>
    <n v="8.8500000000349246"/>
    <m/>
    <m/>
  </r>
  <r>
    <x v="0"/>
    <s v="1"/>
    <s v="Non-Nurse Practitioner"/>
    <s v="N"/>
    <x v="1"/>
    <d v="1899-12-30T18:25:00"/>
    <d v="2012-04-14T00:00:00"/>
    <d v="1899-12-30T18:14:00"/>
    <s v="3"/>
    <n v="1939"/>
    <d v="2012-04-15T00:00:00"/>
    <d v="1899-12-30T03:26:00"/>
    <d v="2012-04-15T00:00:00"/>
    <d v="1899-12-30T03:36:00"/>
    <n v="74"/>
    <x v="15"/>
    <n v="18"/>
    <n v="3"/>
    <n v="3"/>
    <d v="2012-04-14T18:25:00"/>
    <d v="2012-04-14T18:14:00"/>
    <d v="2012-04-15T03:26:00"/>
    <d v="2012-04-15T03:36:00"/>
    <n v="9.183333333407063"/>
    <n v="9.0166666667209938"/>
    <m/>
    <m/>
  </r>
  <r>
    <x v="0"/>
    <s v="1"/>
    <s v="Non-Nurse Practitioner"/>
    <s v="N"/>
    <x v="1"/>
    <d v="1899-12-30T19:24:00"/>
    <d v="2012-04-14T00:00:00"/>
    <d v="1899-12-30T19:16:00"/>
    <s v="3"/>
    <n v="1978"/>
    <d v="2012-04-15T00:00:00"/>
    <d v="1899-12-30T02:40:00"/>
    <d v="2012-04-15T00:00:00"/>
    <d v="1899-12-30T02:54:00"/>
    <n v="36"/>
    <x v="1"/>
    <n v="19"/>
    <n v="2"/>
    <n v="2"/>
    <d v="2012-04-14T19:24:00"/>
    <d v="2012-04-14T19:16:00"/>
    <d v="2012-04-15T02:40:00"/>
    <d v="2012-04-15T02:54:00"/>
    <n v="7.5"/>
    <n v="7.2666666666045785"/>
    <m/>
    <m/>
  </r>
  <r>
    <x v="0"/>
    <s v="1"/>
    <s v="Non-Nurse Practitioner"/>
    <s v="N"/>
    <x v="1"/>
    <d v="1899-12-30T20:19:00"/>
    <d v="2012-04-14T00:00:00"/>
    <d v="1899-12-30T20:14:00"/>
    <s v="3"/>
    <n v="1965"/>
    <d v="2012-04-15T00:00:00"/>
    <d v="1899-12-30T03:13:00"/>
    <d v="2012-04-15T00:00:00"/>
    <d v="1899-12-30T03:15:00"/>
    <n v="48"/>
    <x v="2"/>
    <n v="20"/>
    <n v="3"/>
    <n v="3"/>
    <d v="2012-04-14T20:19:00"/>
    <d v="2012-04-14T20:14:00"/>
    <d v="2012-04-15T03:13:00"/>
    <d v="2012-04-15T03:15:00"/>
    <n v="6.9333333332324401"/>
    <n v="6.8999999999650754"/>
    <m/>
    <m/>
  </r>
  <r>
    <x v="0"/>
    <s v="1"/>
    <s v="Non-Nurse Practitioner"/>
    <s v="N"/>
    <x v="1"/>
    <d v="1899-12-30T20:46:00"/>
    <d v="2012-04-14T00:00:00"/>
    <d v="1899-12-30T20:38:00"/>
    <s v="3"/>
    <n v="1948"/>
    <d v="2012-04-15T00:00:00"/>
    <d v="1899-12-30T02:50:00"/>
    <d v="2012-04-15T00:00:00"/>
    <d v="1899-12-30T02:56:00"/>
    <n v="67"/>
    <x v="2"/>
    <n v="20"/>
    <n v="2"/>
    <n v="2"/>
    <d v="2012-04-14T20:46:00"/>
    <d v="2012-04-14T20:38:00"/>
    <d v="2012-04-15T02:50:00"/>
    <d v="2012-04-15T02:56:00"/>
    <n v="6.1666666666860692"/>
    <n v="6.0666666667093523"/>
    <m/>
    <m/>
  </r>
  <r>
    <x v="0"/>
    <s v="1"/>
    <s v="Non-Nurse Practitioner"/>
    <s v="N"/>
    <x v="1"/>
    <d v="1899-12-30T21:29:00"/>
    <d v="2012-04-14T00:00:00"/>
    <d v="1899-12-30T21:22:00"/>
    <s v="3"/>
    <n v="1979"/>
    <d v="2012-04-15T00:00:00"/>
    <d v="1899-12-30T03:50:00"/>
    <d v="2012-04-15T00:00:00"/>
    <d v="1899-12-30T03:50:00"/>
    <n v="36"/>
    <x v="16"/>
    <n v="21"/>
    <n v="3"/>
    <n v="3"/>
    <d v="2012-04-14T21:29:00"/>
    <d v="2012-04-14T21:22:00"/>
    <d v="2012-04-15T03:50:00"/>
    <d v="2012-04-15T03:50:00"/>
    <n v="6.3499999999185093"/>
    <n v="6.3499999999185093"/>
    <m/>
    <m/>
  </r>
  <r>
    <x v="0"/>
    <s v="1"/>
    <s v="Non-Nurse Practitioner"/>
    <s v="N"/>
    <x v="1"/>
    <d v="1899-12-30T22:32:00"/>
    <d v="2012-04-14T00:00:00"/>
    <d v="1899-12-30T22:26:00"/>
    <s v="3"/>
    <n v="1993"/>
    <d v="2012-04-15T00:00:00"/>
    <d v="1899-12-30T05:15:00"/>
    <d v="2012-04-15T00:00:00"/>
    <d v="1899-12-30T05:15:00"/>
    <n v="21"/>
    <x v="4"/>
    <n v="22"/>
    <n v="5"/>
    <n v="5"/>
    <d v="2012-04-14T22:32:00"/>
    <d v="2012-04-14T22:26:00"/>
    <d v="2012-04-15T05:15:00"/>
    <d v="2012-04-15T05:15:00"/>
    <n v="6.7166666667326353"/>
    <n v="6.7166666667326353"/>
    <m/>
    <m/>
  </r>
  <r>
    <x v="0"/>
    <s v="1"/>
    <s v="Non-Nurse Practitioner"/>
    <s v="N"/>
    <x v="1"/>
    <d v="1899-12-30T22:41:00"/>
    <d v="2012-04-14T00:00:00"/>
    <d v="1899-12-30T22:33:00"/>
    <s v="3"/>
    <n v="1951"/>
    <d v="2012-04-15T00:00:00"/>
    <d v="1899-12-30T12:15:00"/>
    <d v="2012-04-15T00:00:00"/>
    <d v="1899-12-30T12:15:00"/>
    <n v="61"/>
    <x v="4"/>
    <n v="22"/>
    <n v="12"/>
    <n v="12"/>
    <d v="2012-04-14T22:41:00"/>
    <d v="2012-04-14T22:33:00"/>
    <d v="2012-04-15T12:15:00"/>
    <d v="2012-04-15T12:15:00"/>
    <n v="13.566666666534729"/>
    <n v="13.566666666534729"/>
    <m/>
    <m/>
  </r>
  <r>
    <x v="0"/>
    <s v="1"/>
    <s v="Non-Nurse Practitioner"/>
    <s v="N"/>
    <x v="1"/>
    <d v="1899-12-30T22:54:00"/>
    <d v="2012-04-14T00:00:00"/>
    <d v="1899-12-30T22:45:00"/>
    <s v="3"/>
    <n v="1944"/>
    <d v="2012-04-15T00:00:00"/>
    <d v="1899-12-30T03:30:00"/>
    <d v="2012-04-15T00:00:00"/>
    <d v="1899-12-30T03:30:00"/>
    <n v="70"/>
    <x v="4"/>
    <n v="22"/>
    <n v="3"/>
    <n v="3"/>
    <d v="2012-04-14T22:54:00"/>
    <d v="2012-04-14T22:45:00"/>
    <d v="2012-04-15T03:30:00"/>
    <d v="2012-04-15T03:30:00"/>
    <n v="4.5999999999767169"/>
    <n v="4.5999999999767169"/>
    <m/>
    <m/>
  </r>
  <r>
    <x v="0"/>
    <s v="1"/>
    <s v="Non-Nurse Practitioner"/>
    <s v="N"/>
    <x v="1"/>
    <d v="1899-12-30T23:30:00"/>
    <d v="2012-04-14T00:00:00"/>
    <d v="1899-12-30T23:24:00"/>
    <s v="3"/>
    <n v="1991"/>
    <d v="2012-04-15T00:00:00"/>
    <d v="1899-12-30T03:48:00"/>
    <d v="2012-04-15T00:00:00"/>
    <d v="1899-12-30T03:48:00"/>
    <n v="22"/>
    <x v="5"/>
    <n v="23"/>
    <n v="3"/>
    <n v="3"/>
    <d v="2012-04-14T23:30:00"/>
    <d v="2012-04-14T23:24:00"/>
    <d v="2012-04-15T03:48:00"/>
    <d v="2012-04-15T03:48:00"/>
    <n v="4.3000000000465661"/>
    <n v="4.3000000000465661"/>
    <m/>
    <m/>
  </r>
  <r>
    <x v="0"/>
    <s v="1"/>
    <s v="Non-Nurse Practitioner"/>
    <s v="N"/>
    <x v="5"/>
    <d v="1899-12-30T00:06:00"/>
    <d v="2012-04-14T00:00:00"/>
    <d v="1899-12-30T23:59:00"/>
    <s v="3"/>
    <n v="1954"/>
    <d v="2012-04-15T00:00:00"/>
    <d v="1899-12-30T09:15:00"/>
    <d v="2012-04-15T00:00:00"/>
    <d v="1899-12-30T09:16:00"/>
    <n v="59"/>
    <x v="6"/>
    <n v="23"/>
    <n v="9"/>
    <n v="9"/>
    <d v="2012-04-15T00:06:00"/>
    <d v="2012-04-14T23:59:00"/>
    <d v="2012-04-15T09:15:00"/>
    <d v="2012-04-15T09:16:00"/>
    <n v="9.1666666666860692"/>
    <n v="9.1499999999650754"/>
    <m/>
    <m/>
  </r>
  <r>
    <x v="0"/>
    <s v="1"/>
    <s v="Non-Nurse Practitioner"/>
    <s v="N"/>
    <x v="5"/>
    <d v="1899-12-30T00:58:00"/>
    <d v="2012-04-15T00:00:00"/>
    <d v="1899-12-30T00:50:00"/>
    <s v="3"/>
    <n v="1967"/>
    <d v="2012-04-15T00:00:00"/>
    <d v="1899-12-30T10:35:00"/>
    <d v="2012-04-15T00:00:00"/>
    <d v="1899-12-30T10:35:00"/>
    <n v="44"/>
    <x v="6"/>
    <n v="0"/>
    <n v="10"/>
    <n v="10"/>
    <d v="2012-04-15T00:58:00"/>
    <d v="2012-04-15T00:50:00"/>
    <d v="2012-04-15T10:35:00"/>
    <d v="2012-04-15T10:35:00"/>
    <n v="9.6166666665812954"/>
    <n v="9.6166666665812954"/>
    <m/>
    <m/>
  </r>
  <r>
    <x v="0"/>
    <s v="1"/>
    <s v="Non-Nurse Practitioner"/>
    <s v="N"/>
    <x v="5"/>
    <d v="1899-12-30T01:21:00"/>
    <d v="2012-04-15T00:00:00"/>
    <d v="1899-12-30T01:12:00"/>
    <s v="3"/>
    <n v="1999"/>
    <d v="2012-04-15T00:00:00"/>
    <d v="1899-12-30T09:37:00"/>
    <d v="2012-04-15T00:00:00"/>
    <d v="1899-12-30T09:37:00"/>
    <n v="12"/>
    <x v="18"/>
    <n v="1"/>
    <n v="9"/>
    <n v="9"/>
    <d v="2012-04-15T01:21:00"/>
    <d v="2012-04-15T01:12:00"/>
    <d v="2012-04-15T09:37:00"/>
    <d v="2012-04-15T09:37:00"/>
    <n v="8.2666666665463708"/>
    <n v="8.2666666665463708"/>
    <m/>
    <m/>
  </r>
  <r>
    <x v="0"/>
    <s v="1"/>
    <s v="Non-Nurse Practitioner"/>
    <s v="N"/>
    <x v="5"/>
    <d v="1899-12-30T01:32:00"/>
    <d v="2012-04-15T00:00:00"/>
    <d v="1899-12-30T01:23:00"/>
    <s v="3"/>
    <n v="1963"/>
    <d v="2012-04-15T00:00:00"/>
    <d v="1899-12-30T05:35:00"/>
    <d v="2012-04-15T00:00:00"/>
    <d v="1899-12-30T05:40:00"/>
    <n v="50"/>
    <x v="18"/>
    <n v="1"/>
    <n v="5"/>
    <n v="5"/>
    <d v="2012-04-15T01:32:00"/>
    <d v="2012-04-15T01:23:00"/>
    <d v="2012-04-15T05:35:00"/>
    <d v="2012-04-15T05:40:00"/>
    <n v="4.1333333333604969"/>
    <n v="4.0500000001047738"/>
    <m/>
    <m/>
  </r>
  <r>
    <x v="0"/>
    <s v="1"/>
    <s v="Non-Nurse Practitioner"/>
    <s v="N"/>
    <x v="5"/>
    <d v="1899-12-30T01:40:00"/>
    <d v="2012-04-15T00:00:00"/>
    <d v="1899-12-30T01:30:00"/>
    <s v="3"/>
    <n v="1970"/>
    <d v="2012-04-15T00:00:00"/>
    <d v="1899-12-30T08:35:00"/>
    <d v="2012-04-15T00:00:00"/>
    <d v="1899-12-30T08:35:00"/>
    <n v="44"/>
    <x v="18"/>
    <n v="1"/>
    <n v="8"/>
    <n v="8"/>
    <d v="2012-04-15T01:40:00"/>
    <d v="2012-04-15T01:30:00"/>
    <d v="2012-04-15T08:35:00"/>
    <d v="2012-04-15T08:35:00"/>
    <n v="6.9166666666860692"/>
    <n v="6.9166666666860692"/>
    <m/>
    <m/>
  </r>
  <r>
    <x v="0"/>
    <s v="1"/>
    <s v="Non-Nurse Practitioner"/>
    <s v="N"/>
    <x v="5"/>
    <d v="1899-12-30T02:39:00"/>
    <d v="2012-04-15T00:00:00"/>
    <d v="1899-12-30T02:30:00"/>
    <s v="3"/>
    <n v="1959"/>
    <d v="2012-04-15T00:00:00"/>
    <d v="1899-12-30T05:31:00"/>
    <d v="2012-04-15T00:00:00"/>
    <d v="1899-12-30T05:31:00"/>
    <n v="55"/>
    <x v="19"/>
    <n v="2"/>
    <n v="5"/>
    <n v="5"/>
    <d v="2012-04-15T02:39:00"/>
    <d v="2012-04-15T02:30:00"/>
    <d v="2012-04-15T05:31:00"/>
    <d v="2012-04-15T05:31:00"/>
    <n v="2.8666666665812954"/>
    <n v="2.8666666665812954"/>
    <m/>
    <m/>
  </r>
  <r>
    <x v="0"/>
    <s v="1"/>
    <s v="Non-Nurse Practitioner"/>
    <s v="N"/>
    <x v="5"/>
    <d v="1899-12-30T10:01:00"/>
    <d v="2012-04-15T00:00:00"/>
    <d v="1899-12-30T09:50:00"/>
    <s v="3"/>
    <n v="1959"/>
    <d v="2012-04-15T00:00:00"/>
    <d v="1899-12-30T14:52:00"/>
    <d v="2012-04-15T00:00:00"/>
    <d v="1899-12-30T14:52:00"/>
    <n v="54"/>
    <x v="21"/>
    <n v="9"/>
    <n v="14"/>
    <n v="14"/>
    <d v="2012-04-15T10:01:00"/>
    <d v="2012-04-15T09:50:00"/>
    <d v="2012-04-15T14:52:00"/>
    <d v="2012-04-15T14:52:00"/>
    <n v="4.8499999999185093"/>
    <n v="4.8499999999185093"/>
    <m/>
    <m/>
  </r>
  <r>
    <x v="0"/>
    <s v="1"/>
    <s v="Non-Nurse Practitioner"/>
    <s v="N"/>
    <x v="2"/>
    <d v="1899-12-30T18:01:00"/>
    <d v="2012-04-12T00:00:00"/>
    <d v="1899-12-30T17:57:00"/>
    <s v="3"/>
    <n v="1988"/>
    <d v="2012-04-13T00:00:00"/>
    <d v="1899-12-30T02:40:00"/>
    <d v="2012-04-13T00:00:00"/>
    <d v="1899-12-30T02:40:00"/>
    <n v="27"/>
    <x v="15"/>
    <n v="17"/>
    <n v="2"/>
    <n v="2"/>
    <d v="2012-04-12T18:01:00"/>
    <d v="2012-04-12T17:57:00"/>
    <d v="2012-04-13T02:40:00"/>
    <d v="2012-04-13T02:40:00"/>
    <n v="8.6499999999068677"/>
    <n v="8.6499999999068677"/>
    <m/>
    <m/>
  </r>
  <r>
    <x v="0"/>
    <s v="1"/>
    <s v="Non-Nurse Practitioner"/>
    <s v="N"/>
    <x v="2"/>
    <d v="1899-12-30T18:56:00"/>
    <d v="2012-04-12T00:00:00"/>
    <d v="1899-12-30T18:47:00"/>
    <s v="3"/>
    <n v="1984"/>
    <d v="2012-04-13T00:00:00"/>
    <d v="1899-12-30T03:55:00"/>
    <d v="2012-04-13T00:00:00"/>
    <d v="1899-12-30T04:00:00"/>
    <n v="29"/>
    <x v="15"/>
    <n v="18"/>
    <n v="3"/>
    <n v="4"/>
    <d v="2012-04-12T18:56:00"/>
    <d v="2012-04-12T18:47:00"/>
    <d v="2012-04-13T03:55:00"/>
    <d v="2012-04-13T04:00:00"/>
    <n v="9.0666666665347293"/>
    <n v="8.9833333332790062"/>
    <m/>
    <m/>
  </r>
  <r>
    <x v="0"/>
    <s v="1"/>
    <s v="Non-Nurse Practitioner"/>
    <s v="N"/>
    <x v="2"/>
    <d v="1899-12-30T19:02:00"/>
    <d v="2012-04-12T00:00:00"/>
    <d v="1899-12-30T18:55:00"/>
    <s v="3"/>
    <n v="1965"/>
    <d v="2012-04-13T00:00:00"/>
    <d v="1899-12-30T04:49:00"/>
    <d v="2012-04-13T00:00:00"/>
    <d v="1899-12-30T04:49:00"/>
    <n v="47"/>
    <x v="1"/>
    <n v="18"/>
    <n v="4"/>
    <n v="4"/>
    <d v="2012-04-12T19:02:00"/>
    <d v="2012-04-12T18:55:00"/>
    <d v="2012-04-13T04:49:00"/>
    <d v="2012-04-13T04:49:00"/>
    <n v="9.7833333332673647"/>
    <n v="9.7833333332673647"/>
    <m/>
    <m/>
  </r>
  <r>
    <x v="0"/>
    <s v="1"/>
    <s v="Non-Nurse Practitioner"/>
    <s v="N"/>
    <x v="2"/>
    <d v="1899-12-30T19:18:00"/>
    <d v="2012-04-12T00:00:00"/>
    <d v="1899-12-30T19:09:00"/>
    <s v="3"/>
    <n v="1978"/>
    <d v="2012-04-13T00:00:00"/>
    <d v="1899-12-30T04:53:00"/>
    <d v="2012-04-13T00:00:00"/>
    <d v="1899-12-30T05:10:00"/>
    <n v="37"/>
    <x v="1"/>
    <n v="19"/>
    <n v="4"/>
    <n v="5"/>
    <d v="2012-04-12T19:18:00"/>
    <d v="2012-04-12T19:09:00"/>
    <d v="2012-04-13T04:53:00"/>
    <d v="2012-04-13T05:10:00"/>
    <n v="9.8666666666977108"/>
    <n v="9.5833333333139308"/>
    <m/>
    <m/>
  </r>
  <r>
    <x v="0"/>
    <s v="1"/>
    <s v="Non-Nurse Practitioner"/>
    <s v="N"/>
    <x v="2"/>
    <d v="1899-12-30T19:31:00"/>
    <d v="2012-04-12T00:00:00"/>
    <d v="1899-12-30T19:22:00"/>
    <s v="3"/>
    <n v="1998"/>
    <d v="2012-04-13T00:00:00"/>
    <d v="1899-12-30T10:00:00"/>
    <d v="2012-04-13T00:00:00"/>
    <d v="1899-12-30T10:22:00"/>
    <n v="17"/>
    <x v="1"/>
    <n v="19"/>
    <n v="10"/>
    <n v="10"/>
    <d v="2012-04-12T19:31:00"/>
    <d v="2012-04-12T19:22:00"/>
    <d v="2012-04-13T10:00:00"/>
    <d v="2012-04-13T10:22:00"/>
    <n v="14.849999999860302"/>
    <n v="14.483333333220799"/>
    <m/>
    <m/>
  </r>
  <r>
    <x v="0"/>
    <s v="1"/>
    <s v="Non-Nurse Practitioner"/>
    <s v="N"/>
    <x v="2"/>
    <d v="1899-12-30T21:53:00"/>
    <d v="2012-04-12T00:00:00"/>
    <d v="1899-12-30T21:46:00"/>
    <s v="3"/>
    <n v="1969"/>
    <d v="2012-04-13T00:00:00"/>
    <d v="1899-12-30T12:30:00"/>
    <d v="2012-04-13T00:00:00"/>
    <d v="1899-12-30T12:35:00"/>
    <n v="43"/>
    <x v="16"/>
    <n v="21"/>
    <n v="12"/>
    <n v="12"/>
    <d v="2012-04-12T21:53:00"/>
    <d v="2012-04-12T21:46:00"/>
    <d v="2012-04-13T12:30:00"/>
    <d v="2012-04-13T12:35:00"/>
    <n v="14.699999999895226"/>
    <n v="14.616666666639503"/>
    <m/>
    <m/>
  </r>
  <r>
    <x v="0"/>
    <s v="1"/>
    <s v="Non-Nurse Practitioner"/>
    <s v="N"/>
    <x v="2"/>
    <d v="1899-12-30T23:02:00"/>
    <d v="2012-04-12T00:00:00"/>
    <d v="1899-12-30T22:55:00"/>
    <s v="3"/>
    <n v="1979"/>
    <d v="2012-04-13T00:00:00"/>
    <d v="1899-12-30T05:20:00"/>
    <d v="2012-04-13T00:00:00"/>
    <d v="1899-12-30T05:20:00"/>
    <n v="32"/>
    <x v="5"/>
    <n v="22"/>
    <n v="5"/>
    <n v="5"/>
    <d v="2012-04-12T23:02:00"/>
    <d v="2012-04-12T22:55:00"/>
    <d v="2012-04-13T05:20:00"/>
    <d v="2012-04-13T05:20:00"/>
    <n v="6.2999999999301508"/>
    <n v="6.2999999999301508"/>
    <m/>
    <m/>
  </r>
  <r>
    <x v="0"/>
    <s v="1"/>
    <s v="Non-Nurse Practitioner"/>
    <s v="N"/>
    <x v="0"/>
    <d v="1899-12-30T03:12:00"/>
    <d v="2012-04-13T00:00:00"/>
    <d v="1899-12-30T03:03:00"/>
    <s v="3"/>
    <n v="1985"/>
    <d v="2012-04-13T00:00:00"/>
    <d v="1899-12-30T05:35:00"/>
    <d v="2012-04-13T00:00:00"/>
    <d v="1899-12-30T05:35:00"/>
    <n v="28"/>
    <x v="7"/>
    <n v="3"/>
    <n v="5"/>
    <n v="5"/>
    <d v="2012-04-13T03:12:00"/>
    <d v="2012-04-13T03:03:00"/>
    <d v="2012-04-13T05:35:00"/>
    <d v="2012-04-13T05:35:00"/>
    <n v="2.3833333334187046"/>
    <n v="2.3833333334187046"/>
    <m/>
    <m/>
  </r>
  <r>
    <x v="0"/>
    <s v="1"/>
    <s v="Non-Nurse Practitioner"/>
    <s v="N"/>
    <x v="0"/>
    <d v="1899-12-30T04:45:00"/>
    <d v="2012-04-13T00:00:00"/>
    <d v="1899-12-30T04:33:00"/>
    <s v="3"/>
    <n v="2009"/>
    <d v="2012-04-13T00:00:00"/>
    <d v="1899-12-30T07:10:00"/>
    <d v="2012-04-13T00:00:00"/>
    <d v="1899-12-30T08:50:00"/>
    <n v="5"/>
    <x v="8"/>
    <n v="4"/>
    <n v="7"/>
    <n v="8"/>
    <d v="2012-04-13T04:45:00"/>
    <d v="2012-04-13T04:33:00"/>
    <d v="2012-04-13T07:10:00"/>
    <d v="2012-04-13T08:50:00"/>
    <n v="4.0833333333721384"/>
    <n v="2.4166666666860692"/>
    <m/>
    <m/>
  </r>
  <r>
    <x v="0"/>
    <s v="1"/>
    <s v="Non-Nurse Practitioner"/>
    <s v="N"/>
    <x v="5"/>
    <d v="1899-12-30T02:47:00"/>
    <d v="2012-04-15T00:00:00"/>
    <d v="1899-12-30T02:35:00"/>
    <s v="3"/>
    <n v="2003"/>
    <d v="2012-04-15T00:00:00"/>
    <d v="1899-12-30T08:26:00"/>
    <d v="2012-04-15T00:00:00"/>
    <d v="1899-12-30T08:26:00"/>
    <n v="11"/>
    <x v="19"/>
    <n v="2"/>
    <n v="8"/>
    <n v="8"/>
    <d v="2012-04-15T02:47:00"/>
    <d v="2012-04-15T02:35:00"/>
    <d v="2012-04-15T08:26:00"/>
    <d v="2012-04-15T08:26:00"/>
    <n v="5.6500000000814907"/>
    <n v="5.6500000000814907"/>
    <m/>
    <m/>
  </r>
  <r>
    <x v="0"/>
    <s v="1"/>
    <s v="Non-Nurse Practitioner"/>
    <s v="N"/>
    <x v="5"/>
    <d v="1899-12-30T04:14:00"/>
    <d v="2012-04-15T00:00:00"/>
    <d v="1899-12-30T04:06:00"/>
    <s v="3"/>
    <n v="1947"/>
    <d v="2012-04-15T00:00:00"/>
    <d v="1899-12-30T07:41:00"/>
    <d v="2012-04-15T00:00:00"/>
    <d v="1899-12-30T07:41:00"/>
    <n v="65"/>
    <x v="8"/>
    <n v="4"/>
    <n v="7"/>
    <n v="7"/>
    <d v="2012-04-15T04:14:00"/>
    <d v="2012-04-15T04:06:00"/>
    <d v="2012-04-15T07:41:00"/>
    <d v="2012-04-15T07:41:00"/>
    <n v="3.4500000000698492"/>
    <n v="3.4500000000698492"/>
    <m/>
    <m/>
  </r>
  <r>
    <x v="0"/>
    <s v="1"/>
    <s v="Non-Nurse Practitioner"/>
    <s v="N"/>
    <x v="5"/>
    <d v="1899-12-30T07:23:00"/>
    <d v="2012-04-15T00:00:00"/>
    <d v="1899-12-30T07:08:00"/>
    <s v="3"/>
    <n v="1983"/>
    <d v="2012-04-15T00:00:00"/>
    <d v="1899-12-30T16:41:00"/>
    <d v="2012-04-15T00:00:00"/>
    <d v="1899-12-30T16:41:00"/>
    <n v="31"/>
    <x v="20"/>
    <n v="7"/>
    <n v="16"/>
    <n v="16"/>
    <d v="2012-04-15T07:23:00"/>
    <d v="2012-04-15T07:08:00"/>
    <d v="2012-04-15T16:41:00"/>
    <d v="2012-04-15T16:41:00"/>
    <n v="9.3000000001047738"/>
    <n v="9.3000000001047738"/>
    <m/>
    <m/>
  </r>
  <r>
    <x v="0"/>
    <s v="1"/>
    <s v="Non-Nurse Practitioner"/>
    <s v="N"/>
    <x v="5"/>
    <d v="1899-12-30T07:41:00"/>
    <d v="2012-04-15T00:00:00"/>
    <d v="1899-12-30T07:34:00"/>
    <s v="3"/>
    <n v="1994"/>
    <d v="2012-04-15T00:00:00"/>
    <d v="1899-12-30T12:07:00"/>
    <d v="2012-04-15T00:00:00"/>
    <d v="1899-12-30T12:07:00"/>
    <n v="20"/>
    <x v="20"/>
    <n v="7"/>
    <n v="12"/>
    <n v="12"/>
    <d v="2012-04-15T07:41:00"/>
    <d v="2012-04-15T07:34:00"/>
    <d v="2012-04-15T12:07:00"/>
    <d v="2012-04-15T12:07:00"/>
    <n v="4.4333333332906477"/>
    <n v="4.4333333332906477"/>
    <m/>
    <m/>
  </r>
  <r>
    <x v="0"/>
    <s v="1"/>
    <s v="Non-Nurse Practitioner"/>
    <s v="N"/>
    <x v="2"/>
    <d v="1899-12-30T12:31:00"/>
    <d v="2012-04-12T00:00:00"/>
    <d v="1899-12-30T12:20:00"/>
    <s v="3"/>
    <n v="1938"/>
    <d v="2012-04-12T00:00:00"/>
    <d v="1899-12-30T21:48:00"/>
    <d v="2012-04-13T00:00:00"/>
    <d v="1899-12-30T04:56:00"/>
    <n v="78"/>
    <x v="11"/>
    <n v="12"/>
    <n v="21"/>
    <n v="4"/>
    <d v="2012-04-12T12:31:00"/>
    <d v="2012-04-12T12:20:00"/>
    <d v="2012-04-12T21:48:00"/>
    <d v="2012-04-13T04:56:00"/>
    <n v="16.416666666744277"/>
    <n v="9.28333333338378"/>
    <m/>
    <m/>
  </r>
  <r>
    <x v="0"/>
    <s v="1"/>
    <s v="Non-Nurse Practitioner"/>
    <s v="N"/>
    <x v="2"/>
    <d v="1899-12-30T13:15:00"/>
    <d v="2012-04-12T00:00:00"/>
    <d v="1899-12-30T13:11:00"/>
    <s v="3"/>
    <n v="1923"/>
    <d v="2012-04-12T00:00:00"/>
    <d v="1899-12-30T22:09:00"/>
    <d v="2012-04-13T00:00:00"/>
    <d v="1899-12-30T02:00:00"/>
    <n v="92"/>
    <x v="12"/>
    <n v="13"/>
    <n v="22"/>
    <n v="2"/>
    <d v="2012-04-12T13:15:00"/>
    <d v="2012-04-12T13:11:00"/>
    <d v="2012-04-12T22:09:00"/>
    <d v="2012-04-13T02:00:00"/>
    <n v="12.75"/>
    <n v="8.9000000000232831"/>
    <m/>
    <m/>
  </r>
  <r>
    <x v="0"/>
    <s v="1"/>
    <s v="Non-Nurse Practitioner"/>
    <s v="N"/>
    <x v="2"/>
    <d v="1899-12-30T21:07:00"/>
    <d v="2012-04-12T00:00:00"/>
    <d v="1899-12-30T20:57:00"/>
    <s v="3"/>
    <n v="2010"/>
    <d v="2012-04-12T00:00:00"/>
    <d v="1899-12-30T23:50:00"/>
    <d v="2012-04-13T00:00:00"/>
    <d v="1899-12-30T23:50:00"/>
    <n v="3"/>
    <x v="16"/>
    <n v="20"/>
    <n v="23"/>
    <n v="23"/>
    <d v="2012-04-12T21:07:00"/>
    <d v="2012-04-12T20:57:00"/>
    <d v="2012-04-12T23:50:00"/>
    <d v="2012-04-13T23:50:00"/>
    <n v="26.71666666661622"/>
    <n v="2.71666666661622"/>
    <m/>
    <m/>
  </r>
  <r>
    <x v="0"/>
    <s v="1"/>
    <s v="Non-Nurse Practitioner"/>
    <s v="N"/>
    <x v="2"/>
    <d v="1899-12-30T21:18:00"/>
    <d v="2012-04-12T00:00:00"/>
    <d v="1899-12-30T21:13:00"/>
    <s v="3"/>
    <n v="1998"/>
    <d v="2012-04-13T00:00:00"/>
    <d v="1899-12-30T00:33:00"/>
    <d v="2012-04-13T00:00:00"/>
    <d v="1899-12-30T00:33:00"/>
    <n v="18"/>
    <x v="16"/>
    <n v="21"/>
    <n v="0"/>
    <n v="0"/>
    <d v="2012-04-12T21:18:00"/>
    <d v="2012-04-12T21:13:00"/>
    <d v="2012-04-13T00:33:00"/>
    <d v="2012-04-13T00:33:00"/>
    <n v="3.2500000001164153"/>
    <n v="3.2500000001164153"/>
    <m/>
    <m/>
  </r>
  <r>
    <x v="0"/>
    <s v="1"/>
    <s v="Non-Nurse Practitioner"/>
    <s v="N"/>
    <x v="2"/>
    <d v="1899-12-30T21:48:00"/>
    <d v="2012-04-12T00:00:00"/>
    <d v="1899-12-30T21:43:00"/>
    <s v="3"/>
    <n v="1964"/>
    <d v="2012-04-13T00:00:00"/>
    <d v="1899-12-30T00:35:00"/>
    <d v="2012-04-13T00:00:00"/>
    <d v="1899-12-30T00:59:00"/>
    <n v="51"/>
    <x v="16"/>
    <n v="21"/>
    <n v="0"/>
    <n v="0"/>
    <d v="2012-04-12T21:48:00"/>
    <d v="2012-04-12T21:43:00"/>
    <d v="2012-04-13T00:35:00"/>
    <d v="2012-04-13T00:59:00"/>
    <n v="3.183333333407063"/>
    <n v="2.7833333333255723"/>
    <m/>
    <m/>
  </r>
  <r>
    <x v="0"/>
    <s v="1"/>
    <s v="Non-Nurse Practitioner"/>
    <s v="N"/>
    <x v="0"/>
    <d v="1899-12-30T00:42:00"/>
    <d v="2012-04-13T00:00:00"/>
    <d v="1899-12-30T00:25:00"/>
    <s v="3"/>
    <n v="1981"/>
    <d v="2012-04-13T00:00:00"/>
    <d v="1899-12-30T01:43:00"/>
    <d v="2012-04-13T00:00:00"/>
    <d v="1899-12-30T01:43:00"/>
    <n v="33"/>
    <x v="6"/>
    <n v="0"/>
    <n v="1"/>
    <n v="1"/>
    <d v="2012-04-13T00:42:00"/>
    <d v="2012-04-13T00:25:00"/>
    <d v="2012-04-13T01:43:00"/>
    <d v="2012-04-13T01:43:00"/>
    <n v="1.0166666666627862"/>
    <n v="1.0166666666627862"/>
    <m/>
    <m/>
  </r>
  <r>
    <x v="0"/>
    <s v="1"/>
    <s v="Non-Nurse Practitioner"/>
    <s v="N"/>
    <x v="5"/>
    <d v="1899-12-30T06:18:00"/>
    <d v="2012-04-15T00:00:00"/>
    <d v="1899-12-30T06:07:00"/>
    <s v="3"/>
    <n v="1987"/>
    <d v="2012-04-15T00:00:00"/>
    <d v="1899-12-30T09:47:00"/>
    <d v="2012-04-15T00:00:00"/>
    <d v="1899-12-30T09:47:00"/>
    <n v="26"/>
    <x v="9"/>
    <n v="6"/>
    <n v="9"/>
    <n v="9"/>
    <d v="2012-04-15T06:18:00"/>
    <d v="2012-04-15T06:07:00"/>
    <d v="2012-04-15T09:47:00"/>
    <d v="2012-04-15T09:47:00"/>
    <n v="3.4833333333372138"/>
    <n v="3.4833333333372138"/>
    <m/>
    <m/>
  </r>
  <r>
    <x v="0"/>
    <s v="1"/>
    <s v="Non-Nurse Practitioner"/>
    <s v="N"/>
    <x v="5"/>
    <d v="1899-12-30T06:40:00"/>
    <d v="2012-04-15T00:00:00"/>
    <d v="1899-12-30T06:33:00"/>
    <s v="3"/>
    <n v="1931"/>
    <d v="2012-04-15T00:00:00"/>
    <d v="1899-12-30T17:23:00"/>
    <d v="2012-04-15T00:00:00"/>
    <d v="1899-12-30T17:25:00"/>
    <n v="84"/>
    <x v="9"/>
    <n v="6"/>
    <n v="17"/>
    <n v="17"/>
    <d v="2012-04-15T06:40:00"/>
    <d v="2012-04-15T06:33:00"/>
    <d v="2012-04-15T17:23:00"/>
    <d v="2012-04-15T17:25:00"/>
    <n v="10.749999999941792"/>
    <n v="10.716666666674428"/>
    <m/>
    <m/>
  </r>
  <r>
    <x v="0"/>
    <s v="1"/>
    <s v="Non-Nurse Practitioner"/>
    <s v="N"/>
    <x v="5"/>
    <d v="1899-12-30T08:40:00"/>
    <d v="2012-04-15T00:00:00"/>
    <d v="1899-12-30T08:33:00"/>
    <s v="3"/>
    <n v="1925"/>
    <d v="2012-04-15T00:00:00"/>
    <d v="1899-12-30T11:45:00"/>
    <d v="2012-04-15T00:00:00"/>
    <d v="1899-12-30T11:45:00"/>
    <n v="90"/>
    <x v="22"/>
    <n v="8"/>
    <n v="11"/>
    <n v="11"/>
    <d v="2012-04-15T08:40:00"/>
    <d v="2012-04-15T08:33:00"/>
    <d v="2012-04-15T11:45:00"/>
    <d v="2012-04-15T11:45:00"/>
    <n v="3.0833333334303461"/>
    <n v="3.0833333334303461"/>
    <m/>
    <m/>
  </r>
  <r>
    <x v="0"/>
    <s v="1"/>
    <s v="Non-Nurse Practitioner"/>
    <s v="N"/>
    <x v="5"/>
    <d v="1899-12-30T10:12:00"/>
    <d v="2012-04-15T00:00:00"/>
    <d v="1899-12-30T10:05:00"/>
    <s v="3"/>
    <n v="1972"/>
    <d v="2012-04-15T00:00:00"/>
    <d v="1899-12-30T15:30:00"/>
    <d v="2012-04-15T00:00:00"/>
    <d v="1899-12-30T15:59:00"/>
    <n v="42"/>
    <x v="21"/>
    <n v="10"/>
    <n v="15"/>
    <n v="15"/>
    <d v="2012-04-15T10:12:00"/>
    <d v="2012-04-15T10:05:00"/>
    <d v="2012-04-15T15:30:00"/>
    <d v="2012-04-15T15:59:00"/>
    <n v="5.7833333333255723"/>
    <n v="5.2999999999883585"/>
    <m/>
    <m/>
  </r>
  <r>
    <x v="0"/>
    <s v="1"/>
    <s v="Non-Nurse Practitioner"/>
    <s v="N"/>
    <x v="5"/>
    <d v="1899-12-30T16:26:00"/>
    <d v="2012-04-15T00:00:00"/>
    <d v="1899-12-30T16:19:00"/>
    <s v="3"/>
    <n v="1989"/>
    <d v="2012-04-15T00:00:00"/>
    <d v="1899-12-30T17:10:00"/>
    <d v="2012-04-15T00:00:00"/>
    <d v="1899-12-30T17:19:00"/>
    <n v="23"/>
    <x v="13"/>
    <n v="16"/>
    <n v="17"/>
    <n v="17"/>
    <d v="2012-04-15T16:26:00"/>
    <d v="2012-04-15T16:19:00"/>
    <d v="2012-04-15T17:10:00"/>
    <d v="2012-04-15T17:19:00"/>
    <n v="0.88333333341870457"/>
    <n v="0.73333333345362917"/>
    <m/>
    <m/>
  </r>
  <r>
    <x v="0"/>
    <s v="1"/>
    <s v="Non-Nurse Practitioner"/>
    <s v="N"/>
    <x v="4"/>
    <d v="1899-12-30T21:43:00"/>
    <d v="2012-04-16T00:00:00"/>
    <d v="1899-12-30T21:35:00"/>
    <s v="3"/>
    <n v="2006"/>
    <d v="2012-04-17T00:00:00"/>
    <d v="1899-12-30T01:04:00"/>
    <d v="2012-04-17T00:00:00"/>
    <d v="1899-12-30T01:04:00"/>
    <n v="9"/>
    <x v="16"/>
    <n v="21"/>
    <n v="1"/>
    <n v="1"/>
    <d v="2012-04-16T21:43:00"/>
    <d v="2012-04-16T21:35:00"/>
    <d v="2012-04-17T01:04:00"/>
    <d v="2012-04-17T01:04:00"/>
    <n v="3.3499999999185093"/>
    <n v="3.3499999999185093"/>
    <m/>
    <m/>
  </r>
  <r>
    <x v="0"/>
    <s v="1"/>
    <s v="Non-Nurse Practitioner"/>
    <s v="N"/>
    <x v="4"/>
    <d v="1899-12-30T22:36:00"/>
    <d v="2012-04-16T00:00:00"/>
    <d v="1899-12-30T22:31:00"/>
    <s v="3"/>
    <n v="1990"/>
    <d v="2012-04-17T00:00:00"/>
    <d v="1899-12-30T00:40:00"/>
    <d v="2012-04-17T00:00:00"/>
    <d v="1899-12-30T00:40:00"/>
    <n v="22"/>
    <x v="4"/>
    <n v="22"/>
    <n v="0"/>
    <n v="0"/>
    <d v="2012-04-16T22:36:00"/>
    <d v="2012-04-16T22:31:00"/>
    <d v="2012-04-17T00:40:00"/>
    <d v="2012-04-17T00:40:00"/>
    <n v="2.0666666667675599"/>
    <n v="2.0666666667675599"/>
    <m/>
    <m/>
  </r>
  <r>
    <x v="0"/>
    <s v="1"/>
    <s v="Non-Nurse Practitioner"/>
    <s v="N"/>
    <x v="6"/>
    <d v="1899-12-30T12:38:00"/>
    <d v="2012-04-17T00:00:00"/>
    <d v="1899-12-30T12:29:00"/>
    <s v="3"/>
    <n v="1972"/>
    <d v="2012-04-17T00:00:00"/>
    <d v="1899-12-30T18:30:00"/>
    <d v="2012-04-17T00:00:00"/>
    <d v="1899-12-30T18:30:00"/>
    <n v="41"/>
    <x v="11"/>
    <n v="12"/>
    <n v="18"/>
    <n v="18"/>
    <d v="2012-04-17T12:38:00"/>
    <d v="2012-04-17T12:29:00"/>
    <d v="2012-04-17T18:30:00"/>
    <d v="2012-04-17T18:30:00"/>
    <n v="5.8666666667559184"/>
    <n v="5.8666666667559184"/>
    <m/>
    <m/>
  </r>
  <r>
    <x v="0"/>
    <s v="1"/>
    <s v="Non-Nurse Practitioner"/>
    <s v="N"/>
    <x v="6"/>
    <d v="1899-12-30T12:43:00"/>
    <d v="2012-04-17T00:00:00"/>
    <d v="1899-12-30T12:35:00"/>
    <s v="3"/>
    <n v="1996"/>
    <d v="2012-04-17T00:00:00"/>
    <d v="1899-12-30T17:40:00"/>
    <d v="2012-04-17T00:00:00"/>
    <d v="1899-12-30T17:40:00"/>
    <n v="17"/>
    <x v="11"/>
    <n v="12"/>
    <n v="17"/>
    <n v="17"/>
    <d v="2012-04-17T12:43:00"/>
    <d v="2012-04-17T12:35:00"/>
    <d v="2012-04-17T17:40:00"/>
    <d v="2012-04-17T17:40:00"/>
    <n v="4.9499999998952262"/>
    <n v="4.9499999998952262"/>
    <m/>
    <m/>
  </r>
  <r>
    <x v="0"/>
    <s v="1"/>
    <s v="Non-Nurse Practitioner"/>
    <s v="N"/>
    <x v="6"/>
    <d v="1899-12-30T12:49:00"/>
    <d v="2012-04-17T00:00:00"/>
    <d v="1899-12-30T12:41:00"/>
    <s v="3"/>
    <n v="2006"/>
    <d v="2012-04-17T00:00:00"/>
    <d v="1899-12-30T16:35:00"/>
    <d v="2012-04-17T00:00:00"/>
    <d v="1899-12-30T16:37:00"/>
    <n v="5"/>
    <x v="11"/>
    <n v="12"/>
    <n v="16"/>
    <n v="16"/>
    <d v="2012-04-17T12:49:00"/>
    <d v="2012-04-17T12:41:00"/>
    <d v="2012-04-17T16:35:00"/>
    <d v="2012-04-17T16:37:00"/>
    <n v="3.7999999999883585"/>
    <n v="3.7666666665463708"/>
    <m/>
    <m/>
  </r>
  <r>
    <x v="0"/>
    <s v="1"/>
    <s v="Non-Nurse Practitioner"/>
    <s v="N"/>
    <x v="6"/>
    <d v="1899-12-30T14:13:00"/>
    <d v="2012-04-17T00:00:00"/>
    <d v="1899-12-30T14:06:00"/>
    <s v="3"/>
    <n v="2004"/>
    <d v="2012-04-17T00:00:00"/>
    <d v="1899-12-30T19:00:00"/>
    <d v="2012-04-17T00:00:00"/>
    <d v="1899-12-30T19:03:00"/>
    <n v="11"/>
    <x v="17"/>
    <n v="14"/>
    <n v="19"/>
    <n v="19"/>
    <d v="2012-04-17T14:13:00"/>
    <d v="2012-04-17T14:06:00"/>
    <d v="2012-04-17T19:00:00"/>
    <d v="2012-04-17T19:03:00"/>
    <n v="4.8333333331975155"/>
    <n v="4.783333333209157"/>
    <m/>
    <m/>
  </r>
  <r>
    <x v="0"/>
    <s v="1"/>
    <s v="Non-Nurse Practitioner"/>
    <s v="N"/>
    <x v="6"/>
    <d v="1899-12-30T14:38:00"/>
    <d v="2012-04-17T00:00:00"/>
    <d v="1899-12-30T14:28:00"/>
    <s v="3"/>
    <n v="2000"/>
    <d v="2012-04-17T00:00:00"/>
    <d v="1899-12-30T19:51:00"/>
    <d v="2012-04-17T00:00:00"/>
    <d v="1899-12-30T20:04:00"/>
    <n v="16"/>
    <x v="17"/>
    <n v="14"/>
    <n v="19"/>
    <n v="20"/>
    <d v="2012-04-17T14:38:00"/>
    <d v="2012-04-17T14:28:00"/>
    <d v="2012-04-17T19:51:00"/>
    <d v="2012-04-17T20:04:00"/>
    <n v="5.4333333332324401"/>
    <n v="5.2166666665580124"/>
    <m/>
    <m/>
  </r>
  <r>
    <x v="0"/>
    <s v="1"/>
    <s v="Non-Nurse Practitioner"/>
    <s v="N"/>
    <x v="6"/>
    <d v="1899-12-30T15:24:00"/>
    <d v="2012-04-17T00:00:00"/>
    <d v="1899-12-30T15:13:00"/>
    <s v="3"/>
    <n v="1980"/>
    <d v="2012-04-17T00:00:00"/>
    <d v="1899-12-30T16:00:00"/>
    <d v="2012-04-17T00:00:00"/>
    <d v="1899-12-30T16:00:00"/>
    <n v="36"/>
    <x v="0"/>
    <n v="15"/>
    <n v="16"/>
    <n v="16"/>
    <d v="2012-04-17T15:24:00"/>
    <d v="2012-04-17T15:13:00"/>
    <d v="2012-04-17T16:00:00"/>
    <d v="2012-04-17T16:00:00"/>
    <n v="0.59999999986030161"/>
    <n v="0.59999999986030161"/>
    <m/>
    <m/>
  </r>
  <r>
    <x v="0"/>
    <s v="1"/>
    <s v="Non-Nurse Practitioner"/>
    <s v="N"/>
    <x v="6"/>
    <d v="1899-12-30T15:48:00"/>
    <d v="2012-04-17T00:00:00"/>
    <d v="1899-12-30T15:33:00"/>
    <s v="3"/>
    <n v="1996"/>
    <d v="2012-04-17T00:00:00"/>
    <d v="1899-12-30T22:35:00"/>
    <d v="2012-04-17T00:00:00"/>
    <d v="1899-12-30T22:35:00"/>
    <n v="19"/>
    <x v="0"/>
    <n v="15"/>
    <n v="22"/>
    <n v="22"/>
    <d v="2012-04-17T15:48:00"/>
    <d v="2012-04-17T15:33:00"/>
    <d v="2012-04-17T22:35:00"/>
    <d v="2012-04-17T22:35:00"/>
    <n v="6.7833333332673647"/>
    <n v="6.7833333332673647"/>
    <m/>
    <m/>
  </r>
  <r>
    <x v="0"/>
    <s v="1"/>
    <s v="Non-Nurse Practitioner"/>
    <s v="N"/>
    <x v="6"/>
    <d v="1899-12-30T16:07:00"/>
    <d v="2012-04-17T00:00:00"/>
    <d v="1899-12-30T16:01:00"/>
    <s v="3"/>
    <n v="1963"/>
    <d v="2012-04-17T00:00:00"/>
    <d v="1899-12-30T23:57:00"/>
    <d v="2012-04-17T00:00:00"/>
    <d v="1899-12-30T23:57:00"/>
    <n v="52"/>
    <x v="13"/>
    <n v="16"/>
    <n v="23"/>
    <n v="23"/>
    <d v="2012-04-17T16:07:00"/>
    <d v="2012-04-17T16:01:00"/>
    <d v="2012-04-17T23:57:00"/>
    <d v="2012-04-17T23:57:00"/>
    <n v="7.8333333333721384"/>
    <n v="7.8333333333721384"/>
    <m/>
    <m/>
  </r>
  <r>
    <x v="0"/>
    <s v="1"/>
    <s v="Non-Nurse Practitioner"/>
    <s v="N"/>
    <x v="6"/>
    <d v="1899-12-30T18:06:00"/>
    <d v="2012-04-17T00:00:00"/>
    <d v="1899-12-30T18:00:00"/>
    <s v="3"/>
    <n v="1961"/>
    <d v="2012-04-17T00:00:00"/>
    <d v="1899-12-30T22:30:00"/>
    <d v="2012-04-17T00:00:00"/>
    <d v="1899-12-30T22:30:00"/>
    <n v="51"/>
    <x v="15"/>
    <n v="18"/>
    <n v="22"/>
    <n v="22"/>
    <d v="2012-04-17T18:06:00"/>
    <d v="2012-04-17T18:00:00"/>
    <d v="2012-04-17T22:30:00"/>
    <d v="2012-04-17T22:30:00"/>
    <n v="4.4000000000232831"/>
    <n v="4.4000000000232831"/>
    <m/>
    <m/>
  </r>
  <r>
    <x v="0"/>
    <s v="1"/>
    <s v="Non-Nurse Practitioner"/>
    <s v="N"/>
    <x v="6"/>
    <d v="1899-12-30T21:14:00"/>
    <d v="2012-04-17T00:00:00"/>
    <d v="1899-12-30T21:06:00"/>
    <s v="3"/>
    <n v="1983"/>
    <d v="2012-04-17T00:00:00"/>
    <d v="1899-12-30T23:00:00"/>
    <d v="2012-04-18T00:00:00"/>
    <d v="1899-12-30T01:12:00"/>
    <n v="30"/>
    <x v="16"/>
    <n v="21"/>
    <n v="23"/>
    <n v="1"/>
    <d v="2012-04-17T21:14:00"/>
    <d v="2012-04-17T21:06:00"/>
    <d v="2012-04-17T23:00:00"/>
    <d v="2012-04-18T01:12:00"/>
    <n v="3.9666666666744277"/>
    <n v="1.7666666666627862"/>
    <m/>
    <m/>
  </r>
  <r>
    <x v="0"/>
    <s v="1"/>
    <s v="Non-Nurse Practitioner"/>
    <s v="N"/>
    <x v="3"/>
    <d v="1899-12-30T00:01:00"/>
    <d v="2012-04-10T00:00:00"/>
    <d v="1899-12-30T23:54:00"/>
    <s v="3"/>
    <n v="1991"/>
    <d v="2012-04-11T00:00:00"/>
    <d v="1899-12-30T05:50:00"/>
    <d v="2012-04-11T00:00:00"/>
    <d v="1899-12-30T05:50:00"/>
    <n v="23"/>
    <x v="6"/>
    <n v="23"/>
    <n v="5"/>
    <n v="5"/>
    <d v="2012-04-11T00:01:00"/>
    <d v="2012-04-10T23:54:00"/>
    <d v="2012-04-11T05:50:00"/>
    <d v="2012-04-11T05:50:00"/>
    <n v="5.816666666592937"/>
    <n v="5.816666666592937"/>
    <m/>
    <m/>
  </r>
  <r>
    <x v="0"/>
    <s v="1"/>
    <s v="Non-Nurse Practitioner"/>
    <s v="N"/>
    <x v="3"/>
    <d v="1899-12-30T00:43:00"/>
    <d v="2012-04-11T00:00:00"/>
    <d v="1899-12-30T00:33:00"/>
    <s v="3"/>
    <n v="1992"/>
    <d v="2012-04-11T00:00:00"/>
    <d v="1899-12-30T07:30:00"/>
    <d v="2012-04-11T00:00:00"/>
    <d v="1899-12-30T07:30:00"/>
    <n v="21"/>
    <x v="6"/>
    <n v="0"/>
    <n v="7"/>
    <n v="7"/>
    <d v="2012-04-11T00:43:00"/>
    <d v="2012-04-11T00:33:00"/>
    <d v="2012-04-11T07:30:00"/>
    <d v="2012-04-11T07:30:00"/>
    <n v="6.7833333332673647"/>
    <n v="6.7833333332673647"/>
    <m/>
    <m/>
  </r>
  <r>
    <x v="0"/>
    <s v="1"/>
    <s v="Non-Nurse Practitioner"/>
    <s v="N"/>
    <x v="3"/>
    <d v="1899-12-30T06:42:00"/>
    <d v="2012-04-11T00:00:00"/>
    <d v="1899-12-30T06:33:00"/>
    <s v="3"/>
    <n v="1986"/>
    <d v="2012-04-11T00:00:00"/>
    <d v="1899-12-30T10:26:00"/>
    <d v="2012-04-11T00:00:00"/>
    <d v="1899-12-30T10:26:00"/>
    <n v="26"/>
    <x v="9"/>
    <n v="6"/>
    <n v="10"/>
    <n v="10"/>
    <d v="2012-04-11T06:42:00"/>
    <d v="2012-04-11T06:33:00"/>
    <d v="2012-04-11T10:26:00"/>
    <d v="2012-04-11T10:26:00"/>
    <n v="3.7333333332790062"/>
    <n v="3.7333333332790062"/>
    <m/>
    <m/>
  </r>
  <r>
    <x v="0"/>
    <s v="1"/>
    <s v="Non-Nurse Practitioner"/>
    <s v="N"/>
    <x v="1"/>
    <d v="1899-12-30T14:17:00"/>
    <d v="2012-04-14T00:00:00"/>
    <d v="1899-12-30T14:05:00"/>
    <s v="3"/>
    <n v="1950"/>
    <d v="2012-04-14T00:00:00"/>
    <d v="1899-12-30T17:56:00"/>
    <d v="2012-04-15T00:00:00"/>
    <d v="1899-12-30T01:40:00"/>
    <n v="65"/>
    <x v="17"/>
    <n v="14"/>
    <n v="17"/>
    <n v="1"/>
    <d v="2012-04-14T14:17:00"/>
    <d v="2012-04-14T14:05:00"/>
    <d v="2012-04-14T17:56:00"/>
    <d v="2012-04-15T01:40:00"/>
    <n v="11.383333333418705"/>
    <n v="3.6500000000232831"/>
    <m/>
    <m/>
  </r>
  <r>
    <x v="0"/>
    <s v="1"/>
    <s v="Non-Nurse Practitioner"/>
    <s v="N"/>
    <x v="1"/>
    <d v="1899-12-30T16:08:00"/>
    <d v="2012-04-14T00:00:00"/>
    <d v="1899-12-30T16:03:00"/>
    <s v="3"/>
    <n v="1940"/>
    <d v="2012-04-14T00:00:00"/>
    <d v="1899-12-30T21:54:00"/>
    <d v="2012-04-15T00:00:00"/>
    <d v="1899-12-30T01:25:00"/>
    <n v="74"/>
    <x v="13"/>
    <n v="16"/>
    <n v="21"/>
    <n v="1"/>
    <d v="2012-04-14T16:08:00"/>
    <d v="2012-04-14T16:03:00"/>
    <d v="2012-04-14T21:54:00"/>
    <d v="2012-04-15T01:25:00"/>
    <n v="9.28333333338378"/>
    <n v="5.7666666666045785"/>
    <m/>
    <m/>
  </r>
  <r>
    <x v="0"/>
    <s v="1"/>
    <s v="Non-Nurse Practitioner"/>
    <s v="N"/>
    <x v="1"/>
    <d v="1899-12-30T18:13:00"/>
    <d v="2012-04-14T00:00:00"/>
    <d v="1899-12-30T18:04:00"/>
    <s v="3"/>
    <n v="1989"/>
    <d v="2012-04-15T00:00:00"/>
    <d v="1899-12-30T02:30:00"/>
    <d v="2012-04-15T00:00:00"/>
    <d v="1899-12-30T02:30:00"/>
    <n v="24"/>
    <x v="15"/>
    <n v="18"/>
    <n v="2"/>
    <n v="2"/>
    <d v="2012-04-14T18:13:00"/>
    <d v="2012-04-14T18:04:00"/>
    <d v="2012-04-15T02:30:00"/>
    <d v="2012-04-15T02:30:00"/>
    <n v="8.2833333332673647"/>
    <n v="8.2833333332673647"/>
    <m/>
    <m/>
  </r>
  <r>
    <x v="0"/>
    <s v="1"/>
    <s v="Non-Nurse Practitioner"/>
    <s v="N"/>
    <x v="1"/>
    <d v="1899-12-30T21:39:00"/>
    <d v="2012-04-14T00:00:00"/>
    <d v="1899-12-30T21:30:00"/>
    <s v="3"/>
    <n v="2010"/>
    <d v="2012-04-15T00:00:00"/>
    <d v="1899-12-30T00:55:00"/>
    <d v="2012-04-15T00:00:00"/>
    <d v="1899-12-30T00:55:00"/>
    <n v="5"/>
    <x v="16"/>
    <n v="21"/>
    <n v="0"/>
    <n v="0"/>
    <d v="2012-04-14T21:39:00"/>
    <d v="2012-04-14T21:30:00"/>
    <d v="2012-04-15T00:55:00"/>
    <d v="2012-04-15T00:55:00"/>
    <n v="3.2666666666627862"/>
    <n v="3.2666666666627862"/>
    <m/>
    <m/>
  </r>
  <r>
    <x v="0"/>
    <s v="1"/>
    <s v="Non-Nurse Practitioner"/>
    <s v="N"/>
    <x v="4"/>
    <d v="1899-12-30T18:08:00"/>
    <d v="2012-04-16T00:00:00"/>
    <d v="1899-12-30T17:55:00"/>
    <s v="3"/>
    <n v="1937"/>
    <d v="2012-04-17T00:00:00"/>
    <d v="1899-12-30T01:30:00"/>
    <d v="2012-04-17T00:00:00"/>
    <d v="1899-12-30T01:37:00"/>
    <n v="74"/>
    <x v="15"/>
    <n v="17"/>
    <n v="1"/>
    <n v="1"/>
    <d v="2012-04-16T18:08:00"/>
    <d v="2012-04-16T17:55:00"/>
    <d v="2012-04-17T01:30:00"/>
    <d v="2012-04-17T01:37:00"/>
    <n v="7.4833333332790062"/>
    <n v="7.3666666665812954"/>
    <m/>
    <m/>
  </r>
  <r>
    <x v="0"/>
    <s v="1"/>
    <s v="Non-Nurse Practitioner"/>
    <s v="N"/>
    <x v="6"/>
    <d v="1899-12-30T12:22:00"/>
    <d v="2012-04-17T00:00:00"/>
    <d v="1899-12-30T12:13:00"/>
    <s v="3"/>
    <n v="1938"/>
    <d v="2012-04-17T00:00:00"/>
    <d v="1899-12-30T17:40:00"/>
    <d v="2012-04-17T00:00:00"/>
    <d v="1899-12-30T20:25:00"/>
    <n v="74"/>
    <x v="11"/>
    <n v="12"/>
    <n v="17"/>
    <n v="20"/>
    <d v="2012-04-17T12:22:00"/>
    <d v="2012-04-17T12:13:00"/>
    <d v="2012-04-17T17:40:00"/>
    <d v="2012-04-17T20:25:00"/>
    <n v="8.0500000000465661"/>
    <n v="5.2999999999883585"/>
    <m/>
    <m/>
  </r>
  <r>
    <x v="0"/>
    <s v="1"/>
    <s v="Non-Nurse Practitioner"/>
    <s v="N"/>
    <x v="6"/>
    <d v="1899-12-30T13:12:00"/>
    <d v="2012-04-17T00:00:00"/>
    <d v="1899-12-30T13:04:00"/>
    <s v="3"/>
    <n v="1967"/>
    <d v="2012-04-17T00:00:00"/>
    <d v="1899-12-30T17:19:00"/>
    <d v="2012-04-17T00:00:00"/>
    <d v="1899-12-30T17:19:00"/>
    <n v="49"/>
    <x v="12"/>
    <n v="13"/>
    <n v="17"/>
    <n v="17"/>
    <d v="2012-04-17T13:12:00"/>
    <d v="2012-04-17T13:04:00"/>
    <d v="2012-04-17T17:19:00"/>
    <d v="2012-04-17T17:19:00"/>
    <n v="4.1166666666395031"/>
    <n v="4.1166666666395031"/>
    <m/>
    <m/>
  </r>
  <r>
    <x v="0"/>
    <s v="1"/>
    <s v="Non-Nurse Practitioner"/>
    <s v="N"/>
    <x v="6"/>
    <d v="1899-12-30T13:19:00"/>
    <d v="2012-04-17T00:00:00"/>
    <d v="1899-12-30T13:10:00"/>
    <s v="3"/>
    <n v="1933"/>
    <d v="2012-04-17T00:00:00"/>
    <d v="1899-12-30T20:30:00"/>
    <d v="2012-04-17T00:00:00"/>
    <d v="1899-12-30T20:30:00"/>
    <n v="78"/>
    <x v="12"/>
    <n v="13"/>
    <n v="20"/>
    <n v="20"/>
    <d v="2012-04-17T13:19:00"/>
    <d v="2012-04-17T13:10:00"/>
    <d v="2012-04-17T20:30:00"/>
    <d v="2012-04-17T20:30:00"/>
    <n v="7.1833333333488554"/>
    <n v="7.1833333333488554"/>
    <m/>
    <m/>
  </r>
  <r>
    <x v="0"/>
    <s v="1"/>
    <s v="Non-Nurse Practitioner"/>
    <s v="N"/>
    <x v="6"/>
    <d v="1899-12-30T13:30:00"/>
    <d v="2012-04-17T00:00:00"/>
    <d v="1899-12-30T13:21:00"/>
    <s v="3"/>
    <n v="1975"/>
    <d v="2012-04-17T00:00:00"/>
    <d v="1899-12-30T19:05:00"/>
    <d v="2012-04-17T00:00:00"/>
    <d v="1899-12-30T19:05:00"/>
    <n v="38"/>
    <x v="12"/>
    <n v="13"/>
    <n v="19"/>
    <n v="19"/>
    <d v="2012-04-17T13:30:00"/>
    <d v="2012-04-17T13:21:00"/>
    <d v="2012-04-17T19:05:00"/>
    <d v="2012-04-17T19:05:00"/>
    <n v="5.5833333333721384"/>
    <n v="5.5833333333721384"/>
    <m/>
    <m/>
  </r>
  <r>
    <x v="0"/>
    <s v="1"/>
    <s v="Non-Nurse Practitioner"/>
    <s v="N"/>
    <x v="6"/>
    <d v="1899-12-30T15:04:00"/>
    <d v="2012-04-17T00:00:00"/>
    <d v="1899-12-30T14:57:00"/>
    <s v="3"/>
    <n v="1985"/>
    <d v="2012-04-17T00:00:00"/>
    <d v="1899-12-30T23:22:00"/>
    <d v="2012-04-17T00:00:00"/>
    <d v="1899-12-30T23:22:00"/>
    <n v="29"/>
    <x v="0"/>
    <n v="14"/>
    <n v="23"/>
    <n v="23"/>
    <d v="2012-04-17T15:04:00"/>
    <d v="2012-04-17T14:57:00"/>
    <d v="2012-04-17T23:22:00"/>
    <d v="2012-04-17T23:22:00"/>
    <n v="8.2999999999883585"/>
    <n v="8.2999999999883585"/>
    <m/>
    <m/>
  </r>
  <r>
    <x v="0"/>
    <s v="1"/>
    <s v="Non-Nurse Practitioner"/>
    <s v="N"/>
    <x v="6"/>
    <d v="1899-12-30T15:32:00"/>
    <d v="2012-04-17T00:00:00"/>
    <d v="1899-12-30T15:22:00"/>
    <s v="3"/>
    <n v="1997"/>
    <d v="2012-04-17T00:00:00"/>
    <d v="1899-12-30T22:00:00"/>
    <d v="2012-04-17T00:00:00"/>
    <d v="1899-12-30T22:00:00"/>
    <n v="16"/>
    <x v="0"/>
    <n v="15"/>
    <n v="22"/>
    <n v="22"/>
    <d v="2012-04-17T15:32:00"/>
    <d v="2012-04-17T15:22:00"/>
    <d v="2012-04-17T22:00:00"/>
    <d v="2012-04-17T22:00:00"/>
    <n v="6.46666666661622"/>
    <n v="6.46666666661622"/>
    <m/>
    <m/>
  </r>
  <r>
    <x v="0"/>
    <s v="1"/>
    <s v="Non-Nurse Practitioner"/>
    <s v="N"/>
    <x v="6"/>
    <d v="1899-12-30T15:54:00"/>
    <d v="2012-04-17T00:00:00"/>
    <d v="1899-12-30T15:48:00"/>
    <s v="3"/>
    <n v="1974"/>
    <d v="2012-04-17T00:00:00"/>
    <d v="1899-12-30T22:10:00"/>
    <d v="2012-04-17T00:00:00"/>
    <d v="1899-12-30T22:10:00"/>
    <n v="39"/>
    <x v="0"/>
    <n v="15"/>
    <n v="22"/>
    <n v="22"/>
    <d v="2012-04-17T15:54:00"/>
    <d v="2012-04-17T15:48:00"/>
    <d v="2012-04-17T22:10:00"/>
    <d v="2012-04-17T22:10:00"/>
    <n v="6.2666666666627862"/>
    <n v="6.2666666666627862"/>
    <m/>
    <m/>
  </r>
  <r>
    <x v="0"/>
    <s v="1"/>
    <s v="Non-Nurse Practitioner"/>
    <s v="N"/>
    <x v="6"/>
    <d v="1899-12-30T16:18:00"/>
    <d v="2012-04-17T00:00:00"/>
    <d v="1899-12-30T16:10:00"/>
    <s v="3"/>
    <n v="1924"/>
    <d v="2012-04-17T00:00:00"/>
    <d v="1899-12-30T22:05:00"/>
    <d v="2012-04-17T00:00:00"/>
    <d v="1899-12-30T22:30:00"/>
    <n v="92"/>
    <x v="13"/>
    <n v="16"/>
    <n v="22"/>
    <n v="22"/>
    <d v="2012-04-17T16:18:00"/>
    <d v="2012-04-17T16:10:00"/>
    <d v="2012-04-17T22:05:00"/>
    <d v="2012-04-17T22:30:00"/>
    <n v="6.1999999999534339"/>
    <n v="5.7833333333255723"/>
    <m/>
    <m/>
  </r>
  <r>
    <x v="0"/>
    <s v="1"/>
    <s v="Non-Nurse Practitioner"/>
    <s v="N"/>
    <x v="6"/>
    <d v="1899-12-30T20:35:00"/>
    <d v="2012-04-17T00:00:00"/>
    <d v="1899-12-30T20:27:00"/>
    <s v="3"/>
    <n v="1968"/>
    <d v="2012-04-18T00:00:00"/>
    <d v="1899-12-30T01:41:00"/>
    <d v="2012-04-18T00:00:00"/>
    <d v="1899-12-30T01:41:00"/>
    <n v="48"/>
    <x v="2"/>
    <n v="20"/>
    <n v="1"/>
    <n v="1"/>
    <d v="2012-04-17T20:35:00"/>
    <d v="2012-04-17T20:27:00"/>
    <d v="2012-04-18T01:41:00"/>
    <d v="2012-04-18T01:41:00"/>
    <n v="5.1000000000349246"/>
    <n v="5.1000000000349246"/>
    <m/>
    <m/>
  </r>
  <r>
    <x v="0"/>
    <s v="1"/>
    <s v="Non-Nurse Practitioner"/>
    <s v="N"/>
    <x v="6"/>
    <d v="1899-12-30T20:43:00"/>
    <d v="2012-04-17T00:00:00"/>
    <d v="1899-12-30T20:33:00"/>
    <s v="3"/>
    <n v="1950"/>
    <d v="2012-04-18T00:00:00"/>
    <d v="1899-12-30T01:50:00"/>
    <d v="2012-04-18T00:00:00"/>
    <d v="1899-12-30T01:50:00"/>
    <n v="65"/>
    <x v="2"/>
    <n v="20"/>
    <n v="1"/>
    <n v="1"/>
    <d v="2012-04-17T20:43:00"/>
    <d v="2012-04-17T20:33:00"/>
    <d v="2012-04-18T01:50:00"/>
    <d v="2012-04-18T01:50:00"/>
    <n v="5.1166666667559184"/>
    <n v="5.1166666667559184"/>
    <m/>
    <m/>
  </r>
  <r>
    <x v="0"/>
    <s v="1"/>
    <s v="Non-Nurse Practitioner"/>
    <s v="N"/>
    <x v="3"/>
    <d v="1899-12-30T15:56:00"/>
    <d v="2012-04-11T00:00:00"/>
    <d v="1899-12-30T15:50:00"/>
    <s v="3"/>
    <n v="1974"/>
    <d v="2012-04-11T00:00:00"/>
    <d v="1899-12-30T23:50:00"/>
    <d v="2012-04-11T00:00:00"/>
    <d v="1899-12-30T23:50:00"/>
    <n v="37"/>
    <x v="0"/>
    <n v="15"/>
    <n v="23"/>
    <n v="23"/>
    <d v="2012-04-11T15:56:00"/>
    <d v="2012-04-11T15:50:00"/>
    <d v="2012-04-11T23:50:00"/>
    <d v="2012-04-11T23:50:00"/>
    <n v="7.8999999999068677"/>
    <n v="7.8999999999068677"/>
    <m/>
    <m/>
  </r>
  <r>
    <x v="0"/>
    <s v="1"/>
    <s v="Non-Nurse Practitioner"/>
    <s v="N"/>
    <x v="1"/>
    <d v="1899-12-30T20:50:00"/>
    <d v="2012-04-14T00:00:00"/>
    <d v="1899-12-30T20:44:00"/>
    <s v="3"/>
    <n v="1952"/>
    <d v="2012-04-15T00:00:00"/>
    <d v="1899-12-30T00:30:00"/>
    <d v="2012-04-15T00:00:00"/>
    <d v="1899-12-30T00:30:00"/>
    <n v="62"/>
    <x v="2"/>
    <n v="20"/>
    <n v="0"/>
    <n v="0"/>
    <d v="2012-04-14T20:50:00"/>
    <d v="2012-04-14T20:44:00"/>
    <d v="2012-04-15T00:30:00"/>
    <d v="2012-04-15T00:30:00"/>
    <n v="3.6666666667442769"/>
    <n v="3.6666666667442769"/>
    <m/>
    <m/>
  </r>
  <r>
    <x v="0"/>
    <s v="1"/>
    <s v="Non-Nurse Practitioner"/>
    <s v="N"/>
    <x v="3"/>
    <d v="1899-12-30T08:52:00"/>
    <d v="2012-04-11T00:00:00"/>
    <d v="1899-12-30T08:46:00"/>
    <s v="3"/>
    <n v="1949"/>
    <d v="2012-04-11T00:00:00"/>
    <d v="1899-12-30T19:55:00"/>
    <d v="2012-04-11T00:00:00"/>
    <d v="1899-12-30T19:55:00"/>
    <n v="67"/>
    <x v="22"/>
    <n v="8"/>
    <n v="19"/>
    <n v="19"/>
    <d v="2012-04-11T08:52:00"/>
    <d v="2012-04-11T08:46:00"/>
    <d v="2012-04-11T19:55:00"/>
    <d v="2012-04-11T19:55:00"/>
    <n v="11.050000000046566"/>
    <n v="11.050000000046566"/>
    <m/>
    <m/>
  </r>
  <r>
    <x v="0"/>
    <s v="1"/>
    <s v="Non-Nurse Practitioner"/>
    <s v="N"/>
    <x v="3"/>
    <d v="1899-12-30T10:43:00"/>
    <d v="2012-04-11T00:00:00"/>
    <d v="1899-12-30T10:35:00"/>
    <s v="3"/>
    <n v="1955"/>
    <d v="2012-04-11T00:00:00"/>
    <d v="1899-12-30T19:27:00"/>
    <d v="2012-04-11T00:00:00"/>
    <d v="1899-12-30T19:27:00"/>
    <n v="59"/>
    <x v="21"/>
    <n v="10"/>
    <n v="19"/>
    <n v="19"/>
    <d v="2012-04-11T10:43:00"/>
    <d v="2012-04-11T10:35:00"/>
    <d v="2012-04-11T19:27:00"/>
    <d v="2012-04-11T19:27:00"/>
    <n v="8.7333333333372138"/>
    <n v="8.7333333333372138"/>
    <m/>
    <m/>
  </r>
  <r>
    <x v="0"/>
    <s v="1"/>
    <s v="Non-Nurse Practitioner"/>
    <s v="N"/>
    <x v="3"/>
    <d v="1899-12-30T11:51:00"/>
    <d v="2012-04-11T00:00:00"/>
    <d v="1899-12-30T11:39:00"/>
    <s v="3"/>
    <n v="1926"/>
    <d v="2012-04-11T00:00:00"/>
    <d v="1899-12-30T19:30:00"/>
    <d v="2012-04-11T00:00:00"/>
    <d v="1899-12-30T19:40:00"/>
    <n v="88"/>
    <x v="10"/>
    <n v="11"/>
    <n v="19"/>
    <n v="19"/>
    <d v="2012-04-11T11:51:00"/>
    <d v="2012-04-11T11:39:00"/>
    <d v="2012-04-11T19:30:00"/>
    <d v="2012-04-11T19:40:00"/>
    <n v="7.8166666666511446"/>
    <n v="7.6499999999650754"/>
    <m/>
    <m/>
  </r>
  <r>
    <x v="0"/>
    <s v="1"/>
    <s v="Non-Nurse Practitioner"/>
    <s v="N"/>
    <x v="3"/>
    <d v="1899-12-30T13:51:00"/>
    <d v="2012-04-11T00:00:00"/>
    <d v="1899-12-30T13:48:00"/>
    <s v="3"/>
    <n v="1919"/>
    <d v="2012-04-11T00:00:00"/>
    <d v="1899-12-30T22:35:00"/>
    <d v="2012-04-11T00:00:00"/>
    <d v="1899-12-30T22:35:00"/>
    <n v="96"/>
    <x v="12"/>
    <n v="13"/>
    <n v="22"/>
    <n v="22"/>
    <d v="2012-04-11T13:51:00"/>
    <d v="2012-04-11T13:48:00"/>
    <d v="2012-04-11T22:35:00"/>
    <d v="2012-04-11T22:35:00"/>
    <n v="8.7333333333372138"/>
    <n v="8.7333333333372138"/>
    <m/>
    <m/>
  </r>
  <r>
    <x v="0"/>
    <s v="1"/>
    <s v="Non-Nurse Practitioner"/>
    <s v="N"/>
    <x v="3"/>
    <d v="1899-12-30T14:11:00"/>
    <d v="2012-04-11T00:00:00"/>
    <d v="1899-12-30T14:08:00"/>
    <s v="3"/>
    <n v="1964"/>
    <d v="2012-04-11T00:00:00"/>
    <d v="1899-12-30T23:45:00"/>
    <d v="2012-04-11T00:00:00"/>
    <d v="1899-12-30T23:50:00"/>
    <n v="48"/>
    <x v="17"/>
    <n v="14"/>
    <n v="23"/>
    <n v="23"/>
    <d v="2012-04-11T14:11:00"/>
    <d v="2012-04-11T14:08:00"/>
    <d v="2012-04-11T23:45:00"/>
    <d v="2012-04-11T23:50:00"/>
    <n v="9.6500000000232831"/>
    <n v="9.5666666667675599"/>
    <m/>
    <m/>
  </r>
  <r>
    <x v="0"/>
    <s v="1"/>
    <s v="Non-Nurse Practitioner"/>
    <s v="N"/>
    <x v="3"/>
    <d v="1899-12-30T19:20:00"/>
    <d v="2012-04-11T00:00:00"/>
    <d v="1899-12-30T19:14:00"/>
    <s v="3"/>
    <n v="2006"/>
    <d v="2012-04-11T00:00:00"/>
    <d v="1899-12-30T23:23:00"/>
    <d v="2012-04-11T00:00:00"/>
    <d v="1899-12-30T23:26:00"/>
    <n v="7"/>
    <x v="1"/>
    <n v="19"/>
    <n v="23"/>
    <n v="23"/>
    <d v="2012-04-11T19:20:00"/>
    <d v="2012-04-11T19:14:00"/>
    <d v="2012-04-11T23:23:00"/>
    <d v="2012-04-11T23:26:00"/>
    <n v="4.1000000000931323"/>
    <n v="4.0500000001047738"/>
    <m/>
    <m/>
  </r>
  <r>
    <x v="0"/>
    <s v="1"/>
    <s v="Non-Nurse Practitioner"/>
    <s v="N"/>
    <x v="0"/>
    <d v="1899-12-30T08:03:00"/>
    <d v="2012-04-13T00:00:00"/>
    <d v="1899-12-30T07:57:00"/>
    <s v="3"/>
    <n v="1965"/>
    <d v="2012-04-13T00:00:00"/>
    <d v="1899-12-30T15:15:00"/>
    <d v="2012-04-13T00:00:00"/>
    <d v="1899-12-30T15:15:00"/>
    <n v="49"/>
    <x v="22"/>
    <n v="7"/>
    <n v="15"/>
    <n v="15"/>
    <d v="2012-04-13T08:03:00"/>
    <d v="2012-04-13T07:57:00"/>
    <d v="2012-04-13T15:15:00"/>
    <d v="2012-04-13T15:15:00"/>
    <n v="7.1999999998952262"/>
    <n v="7.1999999998952262"/>
    <m/>
    <m/>
  </r>
  <r>
    <x v="0"/>
    <s v="1"/>
    <s v="Non-Nurse Practitioner"/>
    <s v="N"/>
    <x v="0"/>
    <d v="1899-12-30T08:36:00"/>
    <d v="2012-04-13T00:00:00"/>
    <d v="1899-12-30T08:31:00"/>
    <s v="3"/>
    <n v="1991"/>
    <d v="2012-04-13T00:00:00"/>
    <d v="1899-12-30T15:20:00"/>
    <d v="2012-04-13T00:00:00"/>
    <d v="1899-12-30T15:20:00"/>
    <n v="23"/>
    <x v="22"/>
    <n v="8"/>
    <n v="15"/>
    <n v="15"/>
    <d v="2012-04-13T08:36:00"/>
    <d v="2012-04-13T08:31:00"/>
    <d v="2012-04-13T15:20:00"/>
    <d v="2012-04-13T15:20:00"/>
    <n v="6.7333333334536292"/>
    <n v="6.7333333334536292"/>
    <m/>
    <m/>
  </r>
  <r>
    <x v="0"/>
    <s v="1"/>
    <s v="Non-Nurse Practitioner"/>
    <s v="N"/>
    <x v="0"/>
    <d v="1899-12-30T08:54:00"/>
    <d v="2012-04-13T00:00:00"/>
    <d v="1899-12-30T08:47:00"/>
    <s v="3"/>
    <n v="1961"/>
    <d v="2012-04-13T00:00:00"/>
    <d v="1899-12-30T14:40:00"/>
    <d v="2012-04-13T00:00:00"/>
    <d v="1899-12-30T14:40:00"/>
    <n v="50"/>
    <x v="22"/>
    <n v="8"/>
    <n v="14"/>
    <n v="14"/>
    <d v="2012-04-13T08:54:00"/>
    <d v="2012-04-13T08:47:00"/>
    <d v="2012-04-13T14:40:00"/>
    <d v="2012-04-13T14:40:00"/>
    <n v="5.7666666666045785"/>
    <n v="5.7666666666045785"/>
    <m/>
    <m/>
  </r>
  <r>
    <x v="0"/>
    <s v="1"/>
    <s v="Non-Nurse Practitioner"/>
    <s v="N"/>
    <x v="0"/>
    <d v="1899-12-30T09:18:00"/>
    <d v="2012-04-13T00:00:00"/>
    <d v="1899-12-30T09:12:00"/>
    <s v="3"/>
    <n v="1957"/>
    <d v="2012-04-13T00:00:00"/>
    <d v="1899-12-30T16:00:00"/>
    <d v="2012-04-13T00:00:00"/>
    <d v="1899-12-30T16:00:00"/>
    <n v="56"/>
    <x v="3"/>
    <n v="9"/>
    <n v="16"/>
    <n v="16"/>
    <d v="2012-04-13T09:18:00"/>
    <d v="2012-04-13T09:12:00"/>
    <d v="2012-04-13T16:00:00"/>
    <d v="2012-04-13T16:00:00"/>
    <n v="6.7000000000116415"/>
    <n v="6.7000000000116415"/>
    <m/>
    <m/>
  </r>
  <r>
    <x v="0"/>
    <s v="1"/>
    <s v="Non-Nurse Practitioner"/>
    <s v="N"/>
    <x v="0"/>
    <d v="1899-12-30T09:27:00"/>
    <d v="2012-04-13T00:00:00"/>
    <d v="1899-12-30T09:23:00"/>
    <s v="3"/>
    <n v="1968"/>
    <d v="2012-04-13T00:00:00"/>
    <d v="1899-12-30T14:00:00"/>
    <d v="2012-04-13T00:00:00"/>
    <d v="1899-12-30T14:00:00"/>
    <n v="45"/>
    <x v="3"/>
    <n v="9"/>
    <n v="14"/>
    <n v="14"/>
    <d v="2012-04-13T09:27:00"/>
    <d v="2012-04-13T09:23:00"/>
    <d v="2012-04-13T14:00:00"/>
    <d v="2012-04-13T14:00:00"/>
    <n v="4.5499999999883585"/>
    <n v="4.5499999999883585"/>
    <m/>
    <m/>
  </r>
  <r>
    <x v="0"/>
    <s v="1"/>
    <s v="Non-Nurse Practitioner"/>
    <s v="N"/>
    <x v="0"/>
    <d v="1899-12-30T09:35:00"/>
    <d v="2012-04-13T00:00:00"/>
    <d v="1899-12-30T09:31:00"/>
    <s v="3"/>
    <n v="1949"/>
    <d v="2012-04-13T00:00:00"/>
    <d v="1899-12-30T12:12:00"/>
    <d v="2012-04-13T00:00:00"/>
    <d v="1899-12-30T12:12:00"/>
    <n v="63"/>
    <x v="3"/>
    <n v="9"/>
    <n v="12"/>
    <n v="12"/>
    <d v="2012-04-13T09:35:00"/>
    <d v="2012-04-13T09:31:00"/>
    <d v="2012-04-13T12:12:00"/>
    <d v="2012-04-13T12:12:00"/>
    <n v="2.6166666666395031"/>
    <n v="2.6166666666395031"/>
    <m/>
    <m/>
  </r>
  <r>
    <x v="0"/>
    <s v="1"/>
    <s v="Non-Nurse Practitioner"/>
    <s v="N"/>
    <x v="0"/>
    <d v="1899-12-30T10:06:00"/>
    <d v="2012-04-13T00:00:00"/>
    <d v="1899-12-30T10:00:00"/>
    <s v="3"/>
    <n v="1918"/>
    <d v="2012-04-13T00:00:00"/>
    <d v="1899-12-30T12:50:00"/>
    <d v="2012-04-13T00:00:00"/>
    <d v="1899-12-30T12:50:00"/>
    <n v="95"/>
    <x v="21"/>
    <n v="10"/>
    <n v="12"/>
    <n v="12"/>
    <d v="2012-04-13T10:06:00"/>
    <d v="2012-04-13T10:00:00"/>
    <d v="2012-04-13T12:50:00"/>
    <d v="2012-04-13T12:50:00"/>
    <n v="2.7333333333372138"/>
    <n v="2.7333333333372138"/>
    <m/>
    <m/>
  </r>
  <r>
    <x v="0"/>
    <s v="1"/>
    <s v="Non-Nurse Practitioner"/>
    <s v="N"/>
    <x v="0"/>
    <d v="1899-12-30T10:18:00"/>
    <d v="2012-04-13T00:00:00"/>
    <d v="1899-12-30T10:07:00"/>
    <s v="3"/>
    <n v="1975"/>
    <d v="2012-04-13T00:00:00"/>
    <d v="1899-12-30T17:11:00"/>
    <d v="2012-04-13T00:00:00"/>
    <d v="1899-12-30T17:11:00"/>
    <n v="36"/>
    <x v="21"/>
    <n v="10"/>
    <n v="17"/>
    <n v="17"/>
    <d v="2012-04-13T10:18:00"/>
    <d v="2012-04-13T10:07:00"/>
    <d v="2012-04-13T17:11:00"/>
    <d v="2012-04-13T17:11:00"/>
    <n v="6.8833333332440816"/>
    <n v="6.8833333332440816"/>
    <m/>
    <m/>
  </r>
  <r>
    <x v="0"/>
    <s v="1"/>
    <s v="Non-Nurse Practitioner"/>
    <s v="N"/>
    <x v="0"/>
    <d v="1899-12-30T10:39:00"/>
    <d v="2012-04-13T00:00:00"/>
    <d v="1899-12-30T10:31:00"/>
    <s v="3"/>
    <n v="2010"/>
    <d v="2012-04-13T00:00:00"/>
    <d v="1899-12-30T13:20:00"/>
    <d v="2012-04-13T00:00:00"/>
    <d v="1899-12-30T13:20:00"/>
    <n v="4"/>
    <x v="21"/>
    <n v="10"/>
    <n v="13"/>
    <n v="13"/>
    <d v="2012-04-13T10:39:00"/>
    <d v="2012-04-13T10:31:00"/>
    <d v="2012-04-13T13:20:00"/>
    <d v="2012-04-13T13:20:00"/>
    <n v="2.6833333333488554"/>
    <n v="2.6833333333488554"/>
    <m/>
    <m/>
  </r>
  <r>
    <x v="0"/>
    <s v="1"/>
    <s v="Non-Nurse Practitioner"/>
    <s v="N"/>
    <x v="0"/>
    <d v="1899-12-30T11:18:00"/>
    <d v="2012-04-13T00:00:00"/>
    <d v="1899-12-30T11:09:00"/>
    <s v="3"/>
    <n v="1983"/>
    <d v="2012-04-13T00:00:00"/>
    <d v="1899-12-30T16:57:00"/>
    <d v="2012-04-13T00:00:00"/>
    <d v="1899-12-30T16:57:00"/>
    <n v="31"/>
    <x v="10"/>
    <n v="11"/>
    <n v="16"/>
    <n v="16"/>
    <d v="2012-04-13T11:18:00"/>
    <d v="2012-04-13T11:09:00"/>
    <d v="2012-04-13T16:57:00"/>
    <d v="2012-04-13T16:57:00"/>
    <n v="5.6500000000814907"/>
    <n v="5.6500000000814907"/>
    <m/>
    <m/>
  </r>
  <r>
    <x v="0"/>
    <s v="1"/>
    <s v="Non-Nurse Practitioner"/>
    <s v="N"/>
    <x v="0"/>
    <d v="1899-12-30T12:01:00"/>
    <d v="2012-04-13T00:00:00"/>
    <d v="1899-12-30T11:52:00"/>
    <s v="3"/>
    <n v="2005"/>
    <d v="2012-04-13T00:00:00"/>
    <d v="1899-12-30T16:45:00"/>
    <d v="2012-04-13T00:00:00"/>
    <d v="1899-12-30T16:45:00"/>
    <n v="8"/>
    <x v="11"/>
    <n v="11"/>
    <n v="16"/>
    <n v="16"/>
    <d v="2012-04-13T12:01:00"/>
    <d v="2012-04-13T11:52:00"/>
    <d v="2012-04-13T16:45:00"/>
    <d v="2012-04-13T16:45:00"/>
    <n v="4.7333333332207985"/>
    <n v="4.7333333332207985"/>
    <m/>
    <m/>
  </r>
  <r>
    <x v="0"/>
    <s v="1"/>
    <s v="Non-Nurse Practitioner"/>
    <s v="G"/>
    <x v="2"/>
    <d v="1899-12-30T11:18:00"/>
    <d v="2012-04-12T00:00:00"/>
    <d v="1899-12-30T11:00:00"/>
    <s v="3"/>
    <n v="1942"/>
    <d v="2012-04-12T00:00:00"/>
    <d v="1899-12-30T15:52:00"/>
    <d v="2012-04-12T00:00:00"/>
    <d v="1899-12-30T21:29:00"/>
    <n v="72"/>
    <x v="10"/>
    <n v="11"/>
    <n v="15"/>
    <n v="21"/>
    <d v="2012-04-12T11:18:00"/>
    <d v="2012-04-12T11:00:00"/>
    <d v="2012-04-12T15:52:00"/>
    <d v="2012-04-12T21:29:00"/>
    <n v="10.183333333348855"/>
    <n v="4.5666666667093523"/>
    <m/>
    <m/>
  </r>
  <r>
    <x v="0"/>
    <s v="1"/>
    <s v="Non-Nurse Practitioner"/>
    <s v="G"/>
    <x v="3"/>
    <d v="1899-12-30T07:26:00"/>
    <d v="2012-04-11T00:00:00"/>
    <d v="1899-12-30T07:16:00"/>
    <s v="3"/>
    <n v="1931"/>
    <d v="2012-04-11T00:00:00"/>
    <d v="1899-12-30T10:30:00"/>
    <d v="2012-04-11T00:00:00"/>
    <d v="1899-12-30T10:30:00"/>
    <n v="83"/>
    <x v="20"/>
    <n v="7"/>
    <n v="10"/>
    <n v="10"/>
    <d v="2012-04-11T07:26:00"/>
    <d v="2012-04-11T07:16:00"/>
    <d v="2012-04-11T10:30:00"/>
    <d v="2012-04-11T10:30:00"/>
    <n v="3.0666666667093523"/>
    <n v="3.0666666667093523"/>
    <m/>
    <m/>
  </r>
  <r>
    <x v="0"/>
    <s v="1"/>
    <s v="Non-Nurse Practitioner"/>
    <s v="G"/>
    <x v="0"/>
    <d v="1899-12-30T10:42:00"/>
    <d v="2012-04-13T00:00:00"/>
    <d v="1899-12-30T10:36:00"/>
    <s v="3"/>
    <n v="1928"/>
    <d v="2012-04-13T00:00:00"/>
    <d v="1899-12-30T18:40:00"/>
    <d v="2012-04-13T00:00:00"/>
    <d v="1899-12-30T18:40:00"/>
    <n v="85"/>
    <x v="21"/>
    <n v="10"/>
    <n v="18"/>
    <n v="18"/>
    <d v="2012-04-13T10:42:00"/>
    <d v="2012-04-13T10:36:00"/>
    <d v="2012-04-13T18:40:00"/>
    <d v="2012-04-13T18:40:00"/>
    <n v="7.966666666790843"/>
    <n v="7.966666666790843"/>
    <m/>
    <m/>
  </r>
  <r>
    <x v="0"/>
    <s v="1"/>
    <s v="Non-Nurse Practitioner"/>
    <s v="G"/>
    <x v="0"/>
    <d v="1899-12-30T12:56:00"/>
    <d v="2012-04-13T00:00:00"/>
    <d v="1899-12-30T12:45:00"/>
    <s v="3"/>
    <n v="1946"/>
    <d v="2012-04-13T00:00:00"/>
    <d v="1899-12-30T22:30:00"/>
    <d v="2012-04-13T00:00:00"/>
    <d v="1899-12-30T22:30:00"/>
    <n v="69"/>
    <x v="11"/>
    <n v="12"/>
    <n v="22"/>
    <n v="22"/>
    <d v="2012-04-13T12:56:00"/>
    <d v="2012-04-13T12:45:00"/>
    <d v="2012-04-13T22:30:00"/>
    <d v="2012-04-13T22:30:00"/>
    <n v="9.566666666592937"/>
    <n v="9.566666666592937"/>
    <m/>
    <m/>
  </r>
  <r>
    <x v="0"/>
    <s v="1"/>
    <s v="Non-Nurse Practitioner"/>
    <s v="G"/>
    <x v="0"/>
    <d v="1899-12-30T16:10:00"/>
    <d v="2012-04-13T00:00:00"/>
    <d v="1899-12-30T16:00:00"/>
    <s v="3"/>
    <n v="1928"/>
    <d v="2012-04-13T00:00:00"/>
    <d v="1899-12-30T20:30:00"/>
    <d v="2012-04-13T00:00:00"/>
    <d v="1899-12-30T22:15:00"/>
    <n v="86"/>
    <x v="13"/>
    <n v="16"/>
    <n v="20"/>
    <n v="22"/>
    <d v="2012-04-13T16:10:00"/>
    <d v="2012-04-13T16:00:00"/>
    <d v="2012-04-13T20:30:00"/>
    <d v="2012-04-13T22:15:00"/>
    <n v="6.0833333334303461"/>
    <n v="4.3333333333139308"/>
    <m/>
    <m/>
  </r>
  <r>
    <x v="0"/>
    <s v="1"/>
    <s v="Non-Nurse Practitioner"/>
    <s v="G"/>
    <x v="0"/>
    <d v="1899-12-30T20:32:00"/>
    <d v="2012-04-13T00:00:00"/>
    <d v="1899-12-30T20:20:00"/>
    <s v="3"/>
    <n v="1996"/>
    <d v="2012-04-14T00:00:00"/>
    <d v="1899-12-30T01:45:00"/>
    <d v="2012-04-14T00:00:00"/>
    <d v="1899-12-30T01:45:00"/>
    <n v="16"/>
    <x v="2"/>
    <n v="20"/>
    <n v="1"/>
    <n v="1"/>
    <d v="2012-04-13T20:32:00"/>
    <d v="2012-04-13T20:20:00"/>
    <d v="2012-04-14T01:45:00"/>
    <d v="2012-04-14T01:45:00"/>
    <n v="5.2166666665580124"/>
    <n v="5.2166666665580124"/>
    <m/>
    <m/>
  </r>
  <r>
    <x v="0"/>
    <s v="1"/>
    <s v="Non-Nurse Practitioner"/>
    <s v="G"/>
    <x v="0"/>
    <d v="1899-12-30T21:21:00"/>
    <d v="2012-04-13T00:00:00"/>
    <d v="1899-12-30T21:15:00"/>
    <s v="3"/>
    <n v="1969"/>
    <d v="2012-04-13T00:00:00"/>
    <d v="1899-12-30T23:01:00"/>
    <d v="2012-04-13T00:00:00"/>
    <d v="1899-12-30T23:01:00"/>
    <n v="46"/>
    <x v="16"/>
    <n v="21"/>
    <n v="23"/>
    <n v="23"/>
    <d v="2012-04-13T21:21:00"/>
    <d v="2012-04-13T21:15:00"/>
    <d v="2012-04-13T23:01:00"/>
    <d v="2012-04-13T23:01:00"/>
    <n v="1.6666666666860692"/>
    <n v="1.6666666666860692"/>
    <m/>
    <m/>
  </r>
  <r>
    <x v="0"/>
    <s v="1"/>
    <s v="Non-Nurse Practitioner"/>
    <s v="G"/>
    <x v="4"/>
    <d v="1899-12-30T08:04:00"/>
    <d v="2012-04-16T00:00:00"/>
    <d v="1899-12-30T08:00:00"/>
    <s v="3"/>
    <n v="1957"/>
    <d v="2012-04-16T00:00:00"/>
    <d v="1899-12-30T13:05:00"/>
    <d v="2012-04-16T00:00:00"/>
    <d v="1899-12-30T13:11:00"/>
    <n v="59"/>
    <x v="22"/>
    <n v="8"/>
    <n v="13"/>
    <n v="13"/>
    <d v="2012-04-16T08:04:00"/>
    <d v="2012-04-16T08:00:00"/>
    <d v="2012-04-16T13:05:00"/>
    <d v="2012-04-16T13:11:00"/>
    <n v="5.1166666667559184"/>
    <n v="5.0166666667792015"/>
    <m/>
    <m/>
  </r>
  <r>
    <x v="0"/>
    <s v="1"/>
    <s v="Non-Nurse Practitioner"/>
    <s v="G"/>
    <x v="6"/>
    <d v="1899-12-30T05:28:00"/>
    <d v="2012-04-17T00:00:00"/>
    <d v="1899-12-30T05:20:00"/>
    <s v="3"/>
    <n v="1937"/>
    <d v="2012-04-17T00:00:00"/>
    <d v="1899-12-30T11:15:00"/>
    <d v="2012-04-17T00:00:00"/>
    <d v="1899-12-30T11:15:00"/>
    <n v="78"/>
    <x v="23"/>
    <n v="5"/>
    <n v="11"/>
    <n v="11"/>
    <d v="2012-04-17T05:28:00"/>
    <d v="2012-04-17T05:20:00"/>
    <d v="2012-04-17T11:15:00"/>
    <d v="2012-04-17T11:15:00"/>
    <n v="5.7833333333255723"/>
    <n v="5.7833333333255723"/>
    <m/>
    <m/>
  </r>
  <r>
    <x v="0"/>
    <s v="1"/>
    <s v="Non-Nurse Practitioner"/>
    <s v="G"/>
    <x v="6"/>
    <d v="1899-12-30T06:49:00"/>
    <d v="2012-04-17T00:00:00"/>
    <d v="1899-12-30T06:46:00"/>
    <s v="3"/>
    <n v="1949"/>
    <d v="2012-04-17T00:00:00"/>
    <d v="1899-12-30T09:05:00"/>
    <d v="2012-04-17T00:00:00"/>
    <d v="1899-12-30T10:07:00"/>
    <n v="62"/>
    <x v="9"/>
    <n v="6"/>
    <n v="9"/>
    <n v="10"/>
    <d v="2012-04-17T06:49:00"/>
    <d v="2012-04-17T06:46:00"/>
    <d v="2012-04-17T09:05:00"/>
    <d v="2012-04-17T10:07:00"/>
    <n v="3.2999999999301508"/>
    <n v="2.2666666665463708"/>
    <m/>
    <m/>
  </r>
  <r>
    <x v="0"/>
    <s v="1"/>
    <s v="Non-Nurse Practitioner"/>
    <s v="G"/>
    <x v="6"/>
    <d v="1899-12-30T12:13:00"/>
    <d v="2012-04-17T00:00:00"/>
    <d v="1899-12-30T12:00:00"/>
    <s v="3"/>
    <n v="1956"/>
    <d v="2012-04-17T00:00:00"/>
    <d v="1899-12-30T13:05:00"/>
    <d v="2012-04-17T00:00:00"/>
    <d v="1899-12-30T13:05:00"/>
    <n v="55"/>
    <x v="11"/>
    <n v="12"/>
    <n v="13"/>
    <n v="13"/>
    <d v="2012-04-17T12:13:00"/>
    <d v="2012-04-17T12:00:00"/>
    <d v="2012-04-17T13:05:00"/>
    <d v="2012-04-17T13:05:00"/>
    <n v="0.86666666669771075"/>
    <n v="0.86666666669771075"/>
    <m/>
    <m/>
  </r>
  <r>
    <x v="0"/>
    <s v="1"/>
    <s v="Non-Nurse Practitioner"/>
    <s v="G"/>
    <x v="6"/>
    <d v="1899-12-30T14:48:00"/>
    <d v="2012-04-17T00:00:00"/>
    <d v="1899-12-30T14:45:00"/>
    <s v="3"/>
    <n v="1957"/>
    <d v="2012-04-17T00:00:00"/>
    <d v="1899-12-30T18:01:00"/>
    <d v="2012-04-17T00:00:00"/>
    <d v="1899-12-30T18:04:00"/>
    <n v="58"/>
    <x v="17"/>
    <n v="14"/>
    <n v="18"/>
    <n v="18"/>
    <d v="2012-04-17T14:48:00"/>
    <d v="2012-04-17T14:45:00"/>
    <d v="2012-04-17T18:01:00"/>
    <d v="2012-04-17T18:04:00"/>
    <n v="3.2666666666627862"/>
    <n v="3.2166666666744277"/>
    <m/>
    <m/>
  </r>
  <r>
    <x v="0"/>
    <s v="1"/>
    <s v="Non-Nurse Practitioner"/>
    <s v="G"/>
    <x v="0"/>
    <d v="1899-12-30T00:57:00"/>
    <d v="2012-04-13T00:00:00"/>
    <d v="1899-12-30T00:50:00"/>
    <s v="3"/>
    <n v="1919"/>
    <d v="2012-04-13T00:00:00"/>
    <d v="1899-12-30T09:26:00"/>
    <d v="2012-04-13T00:00:00"/>
    <d v="1899-12-30T09:30:00"/>
    <n v="96"/>
    <x v="6"/>
    <n v="0"/>
    <n v="9"/>
    <n v="9"/>
    <d v="2012-04-13T00:57:00"/>
    <d v="2012-04-13T00:50:00"/>
    <d v="2012-04-13T09:26:00"/>
    <d v="2012-04-13T09:30:00"/>
    <n v="8.5500000001047738"/>
    <n v="8.4833333333954215"/>
    <m/>
    <m/>
  </r>
  <r>
    <x v="0"/>
    <s v="1"/>
    <s v="Non-Nurse Practitioner"/>
    <s v="G"/>
    <x v="0"/>
    <d v="1899-12-30T07:51:00"/>
    <d v="2012-04-13T00:00:00"/>
    <d v="1899-12-30T07:46:00"/>
    <s v="3"/>
    <n v="2009"/>
    <d v="2012-04-13T00:00:00"/>
    <d v="1899-12-30T08:45:00"/>
    <d v="2012-04-13T00:00:00"/>
    <d v="1899-12-30T08:45:00"/>
    <n v="5"/>
    <x v="20"/>
    <n v="7"/>
    <n v="8"/>
    <n v="8"/>
    <d v="2012-04-13T07:51:00"/>
    <d v="2012-04-13T07:46:00"/>
    <d v="2012-04-13T08:45:00"/>
    <d v="2012-04-13T08:45:00"/>
    <n v="0.90000000013969839"/>
    <n v="0.90000000013969839"/>
    <m/>
    <m/>
  </r>
  <r>
    <x v="0"/>
    <s v="1"/>
    <s v="Non-Nurse Practitioner"/>
    <s v="G"/>
    <x v="0"/>
    <d v="1899-12-30T10:57:00"/>
    <d v="2012-04-13T00:00:00"/>
    <d v="1899-12-30T10:50:00"/>
    <s v="3"/>
    <n v="1955"/>
    <d v="2012-04-13T00:00:00"/>
    <d v="1899-12-30T12:30:00"/>
    <d v="2012-04-13T00:00:00"/>
    <d v="1899-12-30T14:10:00"/>
    <n v="60"/>
    <x v="21"/>
    <n v="10"/>
    <n v="12"/>
    <n v="14"/>
    <d v="2012-04-13T10:57:00"/>
    <d v="2012-04-13T10:50:00"/>
    <d v="2012-04-13T12:30:00"/>
    <d v="2012-04-13T14:10:00"/>
    <n v="3.2166666666744277"/>
    <n v="1.5499999999883585"/>
    <m/>
    <m/>
  </r>
  <r>
    <x v="0"/>
    <s v="1"/>
    <s v="Non-Nurse Practitioner"/>
    <s v="G"/>
    <x v="0"/>
    <d v="1899-12-30T13:08:00"/>
    <d v="2012-04-13T00:00:00"/>
    <d v="1899-12-30T13:00:00"/>
    <s v="3"/>
    <n v="1934"/>
    <d v="2012-04-13T00:00:00"/>
    <d v="1899-12-30T18:15:00"/>
    <d v="2012-04-13T00:00:00"/>
    <d v="1899-12-30T18:15:00"/>
    <n v="79"/>
    <x v="12"/>
    <n v="13"/>
    <n v="18"/>
    <n v="18"/>
    <d v="2012-04-13T13:08:00"/>
    <d v="2012-04-13T13:00:00"/>
    <d v="2012-04-13T18:15:00"/>
    <d v="2012-04-13T18:15:00"/>
    <n v="5.1166666665812954"/>
    <n v="5.1166666665812954"/>
    <m/>
    <m/>
  </r>
  <r>
    <x v="0"/>
    <s v="1"/>
    <s v="Non-Nurse Practitioner"/>
    <s v="G"/>
    <x v="6"/>
    <d v="1899-12-30T06:08:00"/>
    <d v="2012-04-17T00:00:00"/>
    <d v="1899-12-30T05:55:00"/>
    <s v="3"/>
    <n v="1999"/>
    <d v="2012-04-17T00:00:00"/>
    <d v="1899-12-30T10:00:00"/>
    <d v="2012-04-17T00:00:00"/>
    <d v="1899-12-30T11:00:00"/>
    <n v="13"/>
    <x v="9"/>
    <n v="5"/>
    <n v="10"/>
    <n v="11"/>
    <d v="2012-04-17T06:08:00"/>
    <d v="2012-04-17T05:55:00"/>
    <d v="2012-04-17T10:00:00"/>
    <d v="2012-04-17T11:00:00"/>
    <n v="4.8666666666395031"/>
    <n v="3.8666666665230878"/>
    <m/>
    <m/>
  </r>
  <r>
    <x v="0"/>
    <s v="1"/>
    <s v="Non-Nurse Practitioner"/>
    <s v="G"/>
    <x v="6"/>
    <d v="1899-12-30T09:42:00"/>
    <d v="2012-04-17T00:00:00"/>
    <d v="1899-12-30T09:34:00"/>
    <s v="3"/>
    <n v="1914"/>
    <d v="2012-04-17T00:00:00"/>
    <d v="1899-12-30T11:17:00"/>
    <d v="2012-04-17T00:00:00"/>
    <d v="1899-12-30T11:17:00"/>
    <n v="98"/>
    <x v="3"/>
    <n v="9"/>
    <n v="11"/>
    <n v="11"/>
    <d v="2012-04-17T09:42:00"/>
    <d v="2012-04-17T09:34:00"/>
    <d v="2012-04-17T11:17:00"/>
    <d v="2012-04-17T11:17:00"/>
    <n v="1.5833333332557231"/>
    <n v="1.5833333332557231"/>
    <m/>
    <m/>
  </r>
  <r>
    <x v="0"/>
    <s v="1"/>
    <s v="Non-Nurse Practitioner"/>
    <s v="G"/>
    <x v="6"/>
    <d v="1899-12-30T10:43:00"/>
    <d v="2012-04-17T00:00:00"/>
    <d v="1899-12-30T10:30:00"/>
    <s v="3"/>
    <n v="1918"/>
    <d v="2012-04-17T00:00:00"/>
    <d v="1899-12-30T15:14:00"/>
    <d v="2012-04-17T00:00:00"/>
    <d v="1899-12-30T15:15:00"/>
    <n v="97"/>
    <x v="21"/>
    <n v="10"/>
    <n v="15"/>
    <n v="15"/>
    <d v="2012-04-17T10:43:00"/>
    <d v="2012-04-17T10:30:00"/>
    <d v="2012-04-17T15:14:00"/>
    <d v="2012-04-17T15:15:00"/>
    <n v="4.5333333332673647"/>
    <n v="4.5166666667209938"/>
    <m/>
    <m/>
  </r>
  <r>
    <x v="0"/>
    <s v="1"/>
    <s v="Non-Nurse Practitioner"/>
    <s v="G"/>
    <x v="6"/>
    <d v="1899-12-30T12:07:00"/>
    <d v="2012-04-17T00:00:00"/>
    <d v="1899-12-30T11:50:00"/>
    <s v="3"/>
    <n v="1924"/>
    <d v="2012-04-17T00:00:00"/>
    <d v="1899-12-30T14:48:00"/>
    <d v="2012-04-17T00:00:00"/>
    <d v="1899-12-30T16:17:00"/>
    <n v="88"/>
    <x v="11"/>
    <n v="11"/>
    <n v="14"/>
    <n v="16"/>
    <d v="2012-04-17T12:07:00"/>
    <d v="2012-04-17T11:50:00"/>
    <d v="2012-04-17T14:48:00"/>
    <d v="2012-04-17T16:17:00"/>
    <n v="4.1666666666278616"/>
    <n v="2.6833333333488554"/>
    <m/>
    <m/>
  </r>
  <r>
    <x v="0"/>
    <s v="1"/>
    <s v="Non-Nurse Practitioner"/>
    <s v="G"/>
    <x v="1"/>
    <d v="1899-12-30T03:05:00"/>
    <d v="2012-04-14T00:00:00"/>
    <d v="1899-12-30T02:57:00"/>
    <s v="3"/>
    <n v="1948"/>
    <d v="2012-04-14T00:00:00"/>
    <d v="1899-12-30T07:46:00"/>
    <d v="2012-04-14T00:00:00"/>
    <d v="1899-12-30T15:35:00"/>
    <n v="65"/>
    <x v="7"/>
    <n v="2"/>
    <n v="7"/>
    <n v="15"/>
    <d v="2012-04-14T03:05:00"/>
    <d v="2012-04-14T02:57:00"/>
    <d v="2012-04-14T07:46:00"/>
    <d v="2012-04-14T15:35:00"/>
    <n v="12.500000000058208"/>
    <n v="4.683333333407063"/>
    <m/>
    <m/>
  </r>
  <r>
    <x v="0"/>
    <s v="1"/>
    <s v="Non-Nurse Practitioner"/>
    <s v="G"/>
    <x v="1"/>
    <d v="1899-12-30T06:16:00"/>
    <d v="2012-04-14T00:00:00"/>
    <d v="1899-12-30T06:11:00"/>
    <s v="3"/>
    <n v="2001"/>
    <d v="2012-04-14T00:00:00"/>
    <d v="1899-12-30T07:23:00"/>
    <d v="2012-04-14T00:00:00"/>
    <d v="1899-12-30T07:25:00"/>
    <n v="11"/>
    <x v="9"/>
    <n v="6"/>
    <n v="7"/>
    <n v="7"/>
    <d v="2012-04-14T06:16:00"/>
    <d v="2012-04-14T06:11:00"/>
    <d v="2012-04-14T07:23:00"/>
    <d v="2012-04-14T07:25:00"/>
    <n v="1.1500000000814907"/>
    <n v="1.1166666666395031"/>
    <m/>
    <m/>
  </r>
  <r>
    <x v="0"/>
    <s v="1"/>
    <s v="Non-Nurse Practitioner"/>
    <s v="G"/>
    <x v="3"/>
    <d v="1899-12-30T01:03:00"/>
    <d v="2012-04-11T00:00:00"/>
    <d v="1899-12-30T00:50:00"/>
    <s v="3"/>
    <n v="1942"/>
    <d v="2012-04-11T00:00:00"/>
    <d v="1899-12-30T10:30:00"/>
    <d v="2012-04-11T00:00:00"/>
    <d v="1899-12-30T10:30:00"/>
    <n v="71"/>
    <x v="18"/>
    <n v="0"/>
    <n v="10"/>
    <n v="10"/>
    <d v="2012-04-11T01:03:00"/>
    <d v="2012-04-11T00:50:00"/>
    <d v="2012-04-11T10:30:00"/>
    <d v="2012-04-11T10:30:00"/>
    <n v="9.4500000000698492"/>
    <n v="9.4500000000698492"/>
    <m/>
    <m/>
  </r>
  <r>
    <x v="0"/>
    <s v="1"/>
    <s v="Non-Nurse Practitioner"/>
    <s v="G"/>
    <x v="3"/>
    <d v="1899-12-30T03:05:00"/>
    <d v="2012-04-11T00:00:00"/>
    <d v="1899-12-30T03:01:00"/>
    <s v="3"/>
    <n v="1927"/>
    <d v="2012-04-11T00:00:00"/>
    <d v="1899-12-30T10:35:00"/>
    <d v="2012-04-11T00:00:00"/>
    <d v="1899-12-30T11:35:00"/>
    <n v="88"/>
    <x v="7"/>
    <n v="3"/>
    <n v="10"/>
    <n v="11"/>
    <d v="2012-04-11T03:05:00"/>
    <d v="2012-04-11T03:01:00"/>
    <d v="2012-04-11T10:35:00"/>
    <d v="2012-04-11T11:35:00"/>
    <n v="8.5000000001164153"/>
    <n v="7.5"/>
    <m/>
    <m/>
  </r>
  <r>
    <x v="0"/>
    <s v="1"/>
    <s v="Non-Nurse Practitioner"/>
    <s v="G"/>
    <x v="1"/>
    <d v="1899-12-30T10:14:00"/>
    <d v="2012-04-14T00:00:00"/>
    <d v="1899-12-30T10:10:00"/>
    <s v="3"/>
    <n v="1980"/>
    <d v="2012-04-14T00:00:00"/>
    <d v="1899-12-30T13:26:00"/>
    <d v="2012-04-14T00:00:00"/>
    <d v="1899-12-30T13:27:00"/>
    <n v="31"/>
    <x v="21"/>
    <n v="10"/>
    <n v="13"/>
    <n v="13"/>
    <d v="2012-04-14T10:14:00"/>
    <d v="2012-04-14T10:10:00"/>
    <d v="2012-04-14T13:26:00"/>
    <d v="2012-04-14T13:27:00"/>
    <n v="3.2166666666744277"/>
    <n v="3.1999999999534339"/>
    <m/>
    <m/>
  </r>
  <r>
    <x v="0"/>
    <s v="1"/>
    <s v="Non-Nurse Practitioner"/>
    <s v="G"/>
    <x v="1"/>
    <d v="1899-12-30T11:17:00"/>
    <d v="2012-04-14T00:00:00"/>
    <d v="1899-12-30T11:08:00"/>
    <s v="3"/>
    <n v="1957"/>
    <d v="2012-04-14T00:00:00"/>
    <d v="1899-12-30T17:05:00"/>
    <d v="2012-04-14T00:00:00"/>
    <d v="1899-12-30T17:05:00"/>
    <n v="57"/>
    <x v="10"/>
    <n v="11"/>
    <n v="17"/>
    <n v="17"/>
    <d v="2012-04-14T11:17:00"/>
    <d v="2012-04-14T11:08:00"/>
    <d v="2012-04-14T17:05:00"/>
    <d v="2012-04-14T17:05:00"/>
    <n v="5.8000000000465661"/>
    <n v="5.8000000000465661"/>
    <m/>
    <m/>
  </r>
  <r>
    <x v="0"/>
    <s v="1"/>
    <s v="Non-Nurse Practitioner"/>
    <s v="G"/>
    <x v="1"/>
    <d v="1899-12-30T13:06:00"/>
    <d v="2012-04-14T00:00:00"/>
    <d v="1899-12-30T13:00:00"/>
    <s v="3"/>
    <n v="1962"/>
    <d v="2012-04-14T00:00:00"/>
    <d v="1899-12-30T14:50:00"/>
    <d v="2012-04-14T00:00:00"/>
    <d v="1899-12-30T14:50:00"/>
    <n v="53"/>
    <x v="12"/>
    <n v="13"/>
    <n v="14"/>
    <n v="14"/>
    <d v="2012-04-14T13:06:00"/>
    <d v="2012-04-14T13:00:00"/>
    <d v="2012-04-14T14:50:00"/>
    <d v="2012-04-14T14:50:00"/>
    <n v="1.7333333333954215"/>
    <n v="1.7333333333954215"/>
    <m/>
    <m/>
  </r>
  <r>
    <x v="0"/>
    <s v="1"/>
    <s v="Non-Nurse Practitioner"/>
    <s v="G"/>
    <x v="5"/>
    <d v="1899-12-30T13:17:00"/>
    <d v="2012-04-15T00:00:00"/>
    <d v="1899-12-30T13:11:00"/>
    <s v="3"/>
    <n v="1919"/>
    <d v="2012-04-15T00:00:00"/>
    <d v="1899-12-30T18:25:00"/>
    <d v="2012-04-15T00:00:00"/>
    <d v="1899-12-30T18:25:00"/>
    <n v="94"/>
    <x v="12"/>
    <n v="13"/>
    <n v="18"/>
    <n v="18"/>
    <d v="2012-04-15T13:17:00"/>
    <d v="2012-04-15T13:11:00"/>
    <d v="2012-04-15T18:25:00"/>
    <d v="2012-04-15T18:25:00"/>
    <n v="5.1333333333022892"/>
    <n v="5.1333333333022892"/>
    <m/>
    <m/>
  </r>
  <r>
    <x v="0"/>
    <s v="1"/>
    <s v="Non-Nurse Practitioner"/>
    <s v="G"/>
    <x v="5"/>
    <d v="1899-12-30T14:04:00"/>
    <d v="2012-04-15T00:00:00"/>
    <d v="1899-12-30T13:55:00"/>
    <s v="3"/>
    <n v="1937"/>
    <d v="2012-04-15T00:00:00"/>
    <d v="1899-12-30T22:00:00"/>
    <d v="2012-04-15T00:00:00"/>
    <d v="1899-12-30T22:45:00"/>
    <n v="74"/>
    <x v="17"/>
    <n v="13"/>
    <n v="22"/>
    <n v="22"/>
    <d v="2012-04-15T14:04:00"/>
    <d v="2012-04-15T13:55:00"/>
    <d v="2012-04-15T22:00:00"/>
    <d v="2012-04-15T22:45:00"/>
    <n v="8.6833333333488554"/>
    <n v="7.9333333333488554"/>
    <m/>
    <m/>
  </r>
  <r>
    <x v="0"/>
    <s v="1"/>
    <s v="Non-Nurse Practitioner"/>
    <s v="G"/>
    <x v="3"/>
    <d v="1899-12-30T21:13:00"/>
    <d v="2012-04-11T00:00:00"/>
    <d v="1899-12-30T21:00:00"/>
    <s v="3"/>
    <n v="1939"/>
    <d v="2012-04-11T00:00:00"/>
    <d v="1899-12-30T21:50:00"/>
    <d v="2012-04-11T00:00:00"/>
    <d v="1899-12-30T21:50:00"/>
    <n v="75"/>
    <x v="16"/>
    <n v="21"/>
    <n v="21"/>
    <n v="21"/>
    <d v="2012-04-11T21:13:00"/>
    <d v="2012-04-11T21:00:00"/>
    <d v="2012-04-11T21:50:00"/>
    <d v="2012-04-11T21:50:00"/>
    <n v="0.61666666658129543"/>
    <n v="0.61666666658129543"/>
    <m/>
    <m/>
  </r>
  <r>
    <x v="0"/>
    <s v="1"/>
    <s v="Non-Nurse Practitioner"/>
    <s v="G"/>
    <x v="2"/>
    <d v="1899-12-30T20:12:00"/>
    <d v="2012-04-12T00:00:00"/>
    <d v="1899-12-30T20:00:00"/>
    <s v="3"/>
    <n v="1967"/>
    <d v="2012-04-12T00:00:00"/>
    <d v="1899-12-30T21:35:00"/>
    <d v="2012-04-12T00:00:00"/>
    <d v="1899-12-30T21:35:00"/>
    <n v="45"/>
    <x v="2"/>
    <n v="20"/>
    <n v="21"/>
    <n v="21"/>
    <d v="2012-04-12T20:12:00"/>
    <d v="2012-04-12T20:00:00"/>
    <d v="2012-04-12T21:35:00"/>
    <d v="2012-04-12T21:35:00"/>
    <n v="1.3833333333022892"/>
    <n v="1.3833333333022892"/>
    <m/>
    <m/>
  </r>
  <r>
    <x v="0"/>
    <s v="1"/>
    <s v="Non-Nurse Practitioner"/>
    <s v="G"/>
    <x v="1"/>
    <d v="1899-12-30T12:16:00"/>
    <d v="2012-04-14T00:00:00"/>
    <d v="1899-12-30T12:10:00"/>
    <s v="3"/>
    <n v="1930"/>
    <d v="2012-04-14T00:00:00"/>
    <d v="1899-12-30T19:00:00"/>
    <d v="2012-04-14T00:00:00"/>
    <d v="1899-12-30T19:04:00"/>
    <n v="83"/>
    <x v="11"/>
    <n v="12"/>
    <n v="19"/>
    <n v="19"/>
    <d v="2012-04-14T12:16:00"/>
    <d v="2012-04-14T12:10:00"/>
    <d v="2012-04-14T19:00:00"/>
    <d v="2012-04-14T19:04:00"/>
    <n v="6.7999999999883585"/>
    <n v="6.7333333332790062"/>
    <m/>
    <m/>
  </r>
  <r>
    <x v="0"/>
    <s v="1"/>
    <s v="Non-Nurse Practitioner"/>
    <s v="G"/>
    <x v="1"/>
    <d v="1899-12-30T16:44:00"/>
    <d v="2012-04-14T00:00:00"/>
    <d v="1899-12-30T16:35:00"/>
    <s v="3"/>
    <n v="1921"/>
    <d v="2012-04-14T00:00:00"/>
    <d v="1899-12-30T21:45:00"/>
    <d v="2012-04-14T00:00:00"/>
    <d v="1899-12-30T21:45:00"/>
    <n v="91"/>
    <x v="13"/>
    <n v="16"/>
    <n v="21"/>
    <n v="21"/>
    <d v="2012-04-14T16:44:00"/>
    <d v="2012-04-14T16:35:00"/>
    <d v="2012-04-14T21:45:00"/>
    <d v="2012-04-14T21:45:00"/>
    <n v="5.0166666666045785"/>
    <n v="5.0166666666045785"/>
    <m/>
    <m/>
  </r>
  <r>
    <x v="0"/>
    <s v="1"/>
    <s v="Non-Nurse Practitioner"/>
    <s v="G"/>
    <x v="1"/>
    <d v="1899-12-30T18:00:00"/>
    <d v="2012-04-14T00:00:00"/>
    <d v="1899-12-30T17:50:00"/>
    <s v="3"/>
    <n v="1938"/>
    <d v="2012-04-15T00:00:00"/>
    <d v="1899-12-30T02:30:00"/>
    <d v="2012-04-15T00:00:00"/>
    <d v="1899-12-30T03:18:00"/>
    <n v="76"/>
    <x v="15"/>
    <n v="17"/>
    <n v="2"/>
    <n v="3"/>
    <d v="2012-04-14T18:00:00"/>
    <d v="2012-04-14T17:50:00"/>
    <d v="2012-04-15T02:30:00"/>
    <d v="2012-04-15T03:18:00"/>
    <n v="9.2999999999301508"/>
    <n v="8.4999999999417923"/>
    <m/>
    <m/>
  </r>
  <r>
    <x v="0"/>
    <s v="1"/>
    <s v="Non-Nurse Practitioner"/>
    <s v="G"/>
    <x v="1"/>
    <d v="1899-12-30T19:40:00"/>
    <d v="2012-04-14T00:00:00"/>
    <d v="1899-12-30T19:25:00"/>
    <s v="3"/>
    <n v="1983"/>
    <d v="2012-04-14T00:00:00"/>
    <d v="1899-12-30T22:07:00"/>
    <d v="2012-04-14T00:00:00"/>
    <d v="1899-12-30T22:14:00"/>
    <n v="32"/>
    <x v="1"/>
    <n v="19"/>
    <n v="22"/>
    <n v="22"/>
    <d v="2012-04-14T19:40:00"/>
    <d v="2012-04-14T19:25:00"/>
    <d v="2012-04-14T22:07:00"/>
    <d v="2012-04-14T22:14:00"/>
    <n v="2.5666666666511446"/>
    <n v="2.4499999999534339"/>
    <m/>
    <m/>
  </r>
  <r>
    <x v="0"/>
    <s v="1"/>
    <s v="Non-Nurse Practitioner"/>
    <s v="G"/>
    <x v="5"/>
    <d v="1899-12-30T14:48:00"/>
    <d v="2012-04-15T00:00:00"/>
    <d v="1899-12-30T14:40:00"/>
    <s v="3"/>
    <n v="1930"/>
    <d v="2012-04-15T00:00:00"/>
    <d v="1899-12-30T23:32:00"/>
    <d v="2012-04-16T00:00:00"/>
    <d v="1899-12-30T16:50:00"/>
    <n v="85"/>
    <x v="17"/>
    <n v="14"/>
    <n v="23"/>
    <n v="16"/>
    <d v="2012-04-15T14:48:00"/>
    <d v="2012-04-15T14:40:00"/>
    <d v="2012-04-15T23:32:00"/>
    <d v="2012-04-16T16:50:00"/>
    <n v="26.033333333325572"/>
    <n v="8.7333333333372138"/>
    <m/>
    <m/>
  </r>
  <r>
    <x v="0"/>
    <s v="1"/>
    <s v="Non-Nurse Practitioner"/>
    <s v="G"/>
    <x v="5"/>
    <d v="1899-12-30T15:04:00"/>
    <d v="2012-04-15T00:00:00"/>
    <d v="1899-12-30T14:59:00"/>
    <s v="3"/>
    <n v="1933"/>
    <d v="2012-04-15T00:00:00"/>
    <d v="1899-12-30T19:20:00"/>
    <d v="2012-04-15T00:00:00"/>
    <d v="1899-12-30T19:30:00"/>
    <n v="79"/>
    <x v="0"/>
    <n v="14"/>
    <n v="19"/>
    <n v="19"/>
    <d v="2012-04-15T15:04:00"/>
    <d v="2012-04-15T14:59:00"/>
    <d v="2012-04-15T19:20:00"/>
    <d v="2012-04-15T19:30:00"/>
    <n v="4.4333333332906477"/>
    <n v="4.2666666666045785"/>
    <m/>
    <m/>
  </r>
  <r>
    <x v="0"/>
    <s v="1"/>
    <s v="Non-Nurse Practitioner"/>
    <s v="G"/>
    <x v="5"/>
    <d v="1899-12-30T16:08:00"/>
    <d v="2012-04-15T00:00:00"/>
    <d v="1899-12-30T15:50:00"/>
    <s v="3"/>
    <n v="1985"/>
    <d v="2012-04-15T00:00:00"/>
    <d v="1899-12-30T22:08:00"/>
    <d v="2012-04-15T00:00:00"/>
    <d v="1899-12-30T22:55:00"/>
    <n v="28"/>
    <x v="13"/>
    <n v="15"/>
    <n v="22"/>
    <n v="22"/>
    <d v="2012-04-15T16:08:00"/>
    <d v="2012-04-15T15:50:00"/>
    <d v="2012-04-15T22:08:00"/>
    <d v="2012-04-15T22:55:00"/>
    <n v="6.7833333332673647"/>
    <n v="6"/>
    <m/>
    <m/>
  </r>
  <r>
    <x v="0"/>
    <s v="1"/>
    <s v="Non-Nurse Practitioner"/>
    <s v="G"/>
    <x v="5"/>
    <d v="1899-12-30T17:47:00"/>
    <d v="2012-04-15T00:00:00"/>
    <d v="1899-12-30T17:38:00"/>
    <s v="3"/>
    <n v="1931"/>
    <d v="2012-04-16T00:00:00"/>
    <d v="1899-12-30T08:00:00"/>
    <d v="2012-04-17T00:00:00"/>
    <d v="1899-12-30T01:30:00"/>
    <n v="81"/>
    <x v="14"/>
    <n v="17"/>
    <n v="8"/>
    <n v="1"/>
    <d v="2012-04-15T17:47:00"/>
    <d v="2012-04-15T17:38:00"/>
    <d v="2012-04-16T08:00:00"/>
    <d v="2012-04-17T01:30:00"/>
    <n v="31.716666666674428"/>
    <n v="14.216666666732635"/>
    <m/>
    <m/>
  </r>
  <r>
    <x v="0"/>
    <s v="1"/>
    <s v="Non-Nurse Practitioner"/>
    <s v="G"/>
    <x v="5"/>
    <d v="1899-12-30T18:43:00"/>
    <d v="2012-04-15T00:00:00"/>
    <d v="1899-12-30T18:37:00"/>
    <s v="3"/>
    <n v="1937"/>
    <d v="2012-04-15T00:00:00"/>
    <d v="1899-12-30T23:15:00"/>
    <d v="2012-04-16T00:00:00"/>
    <d v="1899-12-30T00:22:00"/>
    <n v="75"/>
    <x v="15"/>
    <n v="18"/>
    <n v="23"/>
    <n v="0"/>
    <d v="2012-04-15T18:43:00"/>
    <d v="2012-04-15T18:37:00"/>
    <d v="2012-04-15T23:15:00"/>
    <d v="2012-04-16T00:22:00"/>
    <n v="5.6499999999068677"/>
    <n v="4.5333333332673647"/>
    <m/>
    <m/>
  </r>
  <r>
    <x v="0"/>
    <s v="1"/>
    <s v="Non-Nurse Practitioner"/>
    <s v="G"/>
    <x v="5"/>
    <d v="1899-12-30T19:58:00"/>
    <d v="2012-04-15T00:00:00"/>
    <d v="1899-12-30T19:44:00"/>
    <s v="3"/>
    <n v="1930"/>
    <d v="2012-04-16T00:00:00"/>
    <d v="1899-12-30T00:05:00"/>
    <d v="2012-04-16T00:00:00"/>
    <d v="1899-12-30T05:45:00"/>
    <n v="86"/>
    <x v="1"/>
    <n v="19"/>
    <n v="0"/>
    <n v="5"/>
    <d v="2012-04-15T19:58:00"/>
    <d v="2012-04-15T19:44:00"/>
    <d v="2012-04-16T00:05:00"/>
    <d v="2012-04-16T05:45:00"/>
    <n v="9.7833333334419876"/>
    <n v="4.1166666666395031"/>
    <m/>
    <m/>
  </r>
  <r>
    <x v="0"/>
    <s v="1"/>
    <s v="Non-Nurse Practitioner"/>
    <s v="G"/>
    <x v="6"/>
    <d v="1899-12-30T20:13:00"/>
    <d v="2012-04-17T00:00:00"/>
    <d v="1899-12-30T20:10:00"/>
    <s v="3"/>
    <n v="1929"/>
    <d v="2012-04-18T00:00:00"/>
    <d v="1899-12-30T06:55:00"/>
    <d v="2012-04-18T00:00:00"/>
    <d v="1899-12-30T22:30:00"/>
    <n v="82"/>
    <x v="2"/>
    <n v="20"/>
    <n v="6"/>
    <n v="22"/>
    <d v="2012-04-17T20:13:00"/>
    <d v="2012-04-17T20:10:00"/>
    <d v="2012-04-18T06:55:00"/>
    <d v="2012-04-18T22:30:00"/>
    <n v="26.283333333267365"/>
    <n v="10.699999999953434"/>
    <m/>
    <m/>
  </r>
  <r>
    <x v="0"/>
    <s v="1"/>
    <s v="Non-Nurse Practitioner"/>
    <s v="G"/>
    <x v="3"/>
    <d v="1899-12-30T16:21:00"/>
    <d v="2012-04-11T00:00:00"/>
    <d v="1899-12-30T16:05:00"/>
    <s v="3"/>
    <n v="1991"/>
    <d v="2012-04-11T00:00:00"/>
    <d v="1899-12-30T18:35:00"/>
    <d v="2012-04-11T00:00:00"/>
    <d v="1899-12-30T18:35:00"/>
    <n v="20"/>
    <x v="13"/>
    <n v="16"/>
    <n v="18"/>
    <n v="18"/>
    <d v="2012-04-11T16:21:00"/>
    <d v="2012-04-11T16:05:00"/>
    <d v="2012-04-11T18:35:00"/>
    <d v="2012-04-11T18:35:00"/>
    <n v="2.2333333332790062"/>
    <n v="2.2333333332790062"/>
    <m/>
    <m/>
  </r>
  <r>
    <x v="0"/>
    <s v="1"/>
    <s v="Non-Nurse Practitioner"/>
    <s v="G"/>
    <x v="3"/>
    <d v="1899-12-30T23:00:00"/>
    <d v="2012-04-11T00:00:00"/>
    <d v="1899-12-30T22:57:00"/>
    <s v="3"/>
    <n v="2010"/>
    <d v="2012-04-12T00:00:00"/>
    <d v="1899-12-30T01:29:00"/>
    <d v="2012-04-12T00:00:00"/>
    <d v="1899-12-30T01:29:00"/>
    <n v="1"/>
    <x v="5"/>
    <n v="22"/>
    <n v="1"/>
    <n v="1"/>
    <d v="2012-04-11T23:00:00"/>
    <d v="2012-04-11T22:57:00"/>
    <d v="2012-04-12T01:29:00"/>
    <d v="2012-04-12T01:29:00"/>
    <n v="2.4833333332207985"/>
    <n v="2.4833333332207985"/>
    <m/>
    <m/>
  </r>
  <r>
    <x v="0"/>
    <s v="1"/>
    <s v="Non-Nurse Practitioner"/>
    <s v="G"/>
    <x v="2"/>
    <d v="1899-12-30T10:31:00"/>
    <d v="2012-04-12T00:00:00"/>
    <d v="1899-12-30T10:20:00"/>
    <s v="3"/>
    <n v="1929"/>
    <d v="2012-04-12T00:00:00"/>
    <d v="1899-12-30T17:15:00"/>
    <d v="2012-04-12T00:00:00"/>
    <d v="1899-12-30T17:15:00"/>
    <n v="85"/>
    <x v="21"/>
    <n v="10"/>
    <n v="17"/>
    <n v="17"/>
    <d v="2012-04-12T10:31:00"/>
    <d v="2012-04-12T10:20:00"/>
    <d v="2012-04-12T17:15:00"/>
    <d v="2012-04-12T17:15:00"/>
    <n v="6.7333333332790062"/>
    <n v="6.7333333332790062"/>
    <m/>
    <m/>
  </r>
  <r>
    <x v="0"/>
    <s v="1"/>
    <s v="Non-Nurse Practitioner"/>
    <s v="G"/>
    <x v="2"/>
    <d v="1899-12-30T12:59:00"/>
    <d v="2012-04-12T00:00:00"/>
    <d v="1899-12-30T12:50:00"/>
    <s v="3"/>
    <n v="1916"/>
    <d v="2012-04-12T00:00:00"/>
    <d v="1899-12-30T22:10:00"/>
    <d v="2012-04-12T00:00:00"/>
    <d v="1899-12-30T22:10:00"/>
    <n v="99"/>
    <x v="11"/>
    <n v="12"/>
    <n v="22"/>
    <n v="22"/>
    <d v="2012-04-12T12:59:00"/>
    <d v="2012-04-12T12:50:00"/>
    <d v="2012-04-12T22:10:00"/>
    <d v="2012-04-12T22:10:00"/>
    <n v="9.1833333332324401"/>
    <n v="9.1833333332324401"/>
    <m/>
    <m/>
  </r>
  <r>
    <x v="0"/>
    <s v="1"/>
    <s v="Non-Nurse Practitioner"/>
    <s v="G"/>
    <x v="2"/>
    <d v="1899-12-30T17:06:00"/>
    <d v="2012-04-12T00:00:00"/>
    <d v="1899-12-30T17:00:00"/>
    <s v="3"/>
    <n v="1955"/>
    <d v="2012-04-13T00:00:00"/>
    <d v="1899-12-30T00:35:00"/>
    <d v="2012-04-13T00:00:00"/>
    <d v="1899-12-30T00:35:00"/>
    <n v="58"/>
    <x v="14"/>
    <n v="17"/>
    <n v="0"/>
    <n v="0"/>
    <d v="2012-04-12T17:06:00"/>
    <d v="2012-04-12T17:00:00"/>
    <d v="2012-04-13T00:35:00"/>
    <d v="2012-04-13T00:35:00"/>
    <n v="7.4833333332790062"/>
    <n v="7.4833333332790062"/>
    <m/>
    <m/>
  </r>
  <r>
    <x v="0"/>
    <s v="1"/>
    <s v="Non-Nurse Practitioner"/>
    <s v="G"/>
    <x v="0"/>
    <d v="1899-12-30T12:02:00"/>
    <d v="2012-04-13T00:00:00"/>
    <d v="1899-12-30T11:55:00"/>
    <s v="3"/>
    <n v="1946"/>
    <d v="2012-04-13T00:00:00"/>
    <d v="1899-12-30T19:45:00"/>
    <d v="2012-04-13T00:00:00"/>
    <d v="1899-12-30T19:45:00"/>
    <n v="66"/>
    <x v="11"/>
    <n v="11"/>
    <n v="19"/>
    <n v="19"/>
    <d v="2012-04-13T12:02:00"/>
    <d v="2012-04-13T11:55:00"/>
    <d v="2012-04-13T19:45:00"/>
    <d v="2012-04-13T19:45:00"/>
    <n v="7.7166666666744277"/>
    <n v="7.7166666666744277"/>
    <m/>
    <m/>
  </r>
  <r>
    <x v="0"/>
    <s v="1"/>
    <s v="Non-Nurse Practitioner"/>
    <s v="G"/>
    <x v="0"/>
    <d v="1899-12-30T13:13:00"/>
    <d v="2012-04-13T00:00:00"/>
    <d v="1899-12-30T13:10:00"/>
    <s v="3"/>
    <n v="1924"/>
    <d v="2012-04-13T00:00:00"/>
    <d v="1899-12-30T19:15:00"/>
    <d v="2012-04-13T00:00:00"/>
    <d v="1899-12-30T19:15:00"/>
    <n v="91"/>
    <x v="12"/>
    <n v="13"/>
    <n v="19"/>
    <n v="19"/>
    <d v="2012-04-13T13:13:00"/>
    <d v="2012-04-13T13:10:00"/>
    <d v="2012-04-13T19:15:00"/>
    <d v="2012-04-13T19:15:00"/>
    <n v="6.0333333334419876"/>
    <n v="6.0333333334419876"/>
    <m/>
    <m/>
  </r>
  <r>
    <x v="0"/>
    <s v="1"/>
    <s v="Non-Nurse Practitioner"/>
    <s v="G"/>
    <x v="0"/>
    <d v="1899-12-30T14:02:00"/>
    <d v="2012-04-13T00:00:00"/>
    <d v="1899-12-30T13:58:00"/>
    <s v="3"/>
    <n v="1941"/>
    <d v="2012-04-13T00:00:00"/>
    <d v="1899-12-30T19:37:00"/>
    <d v="2012-04-13T00:00:00"/>
    <d v="1899-12-30T19:37:00"/>
    <n v="74"/>
    <x v="17"/>
    <n v="13"/>
    <n v="19"/>
    <n v="19"/>
    <d v="2012-04-13T14:02:00"/>
    <d v="2012-04-13T13:58:00"/>
    <d v="2012-04-13T19:37:00"/>
    <d v="2012-04-13T19:37:00"/>
    <n v="5.5833333333721384"/>
    <n v="5.5833333333721384"/>
    <m/>
    <m/>
  </r>
  <r>
    <x v="0"/>
    <s v="1"/>
    <s v="Non-Nurse Practitioner"/>
    <s v="G"/>
    <x v="0"/>
    <d v="1899-12-30T14:10:00"/>
    <d v="2012-04-13T00:00:00"/>
    <d v="1899-12-30T14:10:00"/>
    <s v="3"/>
    <n v="1933"/>
    <d v="2012-04-14T00:00:00"/>
    <d v="1899-12-30T08:20:00"/>
    <d v="2012-04-14T00:00:00"/>
    <d v="1899-12-30T10:20:00"/>
    <n v="82"/>
    <x v="17"/>
    <n v="14"/>
    <n v="8"/>
    <n v="10"/>
    <d v="2012-04-13T14:10:00"/>
    <d v="2012-04-13T14:10:00"/>
    <d v="2012-04-14T08:20:00"/>
    <d v="2012-04-14T10:20:00"/>
    <n v="20.166666666569654"/>
    <n v="18.166666666511446"/>
    <m/>
    <m/>
  </r>
  <r>
    <x v="0"/>
    <s v="1"/>
    <s v="Non-Nurse Practitioner"/>
    <s v="G"/>
    <x v="0"/>
    <d v="1899-12-30T15:35:00"/>
    <d v="2012-04-13T00:00:00"/>
    <d v="1899-12-30T15:25:00"/>
    <s v="3"/>
    <n v="1925"/>
    <d v="2012-04-13T00:00:00"/>
    <d v="1899-12-30T23:40:00"/>
    <d v="2012-04-14T00:00:00"/>
    <d v="1899-12-30T04:10:00"/>
    <n v="86"/>
    <x v="0"/>
    <n v="15"/>
    <n v="23"/>
    <n v="4"/>
    <d v="2012-04-13T15:35:00"/>
    <d v="2012-04-13T15:25:00"/>
    <d v="2012-04-13T23:40:00"/>
    <d v="2012-04-14T04:10:00"/>
    <n v="12.583333333313931"/>
    <n v="8.0833333333139308"/>
    <m/>
    <m/>
  </r>
  <r>
    <x v="0"/>
    <s v="1"/>
    <s v="Non-Nurse Practitioner"/>
    <s v="G"/>
    <x v="0"/>
    <d v="1899-12-30T18:39:00"/>
    <d v="2012-04-13T00:00:00"/>
    <d v="1899-12-30T18:35:00"/>
    <s v="3"/>
    <n v="1934"/>
    <d v="2012-04-14T00:00:00"/>
    <d v="1899-12-30T13:32:00"/>
    <d v="2012-04-14T00:00:00"/>
    <d v="1899-12-30T13:32:00"/>
    <n v="80"/>
    <x v="15"/>
    <n v="18"/>
    <n v="13"/>
    <n v="13"/>
    <d v="2012-04-13T18:39:00"/>
    <d v="2012-04-13T18:35:00"/>
    <d v="2012-04-14T13:32:00"/>
    <d v="2012-04-14T13:32:00"/>
    <n v="18.883333333244082"/>
    <n v="18.883333333244082"/>
    <m/>
    <m/>
  </r>
  <r>
    <x v="0"/>
    <s v="1"/>
    <s v="Non-Nurse Practitioner"/>
    <s v="G"/>
    <x v="0"/>
    <d v="1899-12-30T19:49:00"/>
    <d v="2012-04-13T00:00:00"/>
    <d v="1899-12-30T19:34:00"/>
    <s v="3"/>
    <n v="1961"/>
    <d v="2012-04-13T00:00:00"/>
    <d v="1899-12-30T23:10:00"/>
    <d v="2012-04-13T00:00:00"/>
    <d v="1899-12-30T23:10:00"/>
    <n v="50"/>
    <x v="1"/>
    <n v="19"/>
    <n v="23"/>
    <n v="23"/>
    <d v="2012-04-13T19:49:00"/>
    <d v="2012-04-13T19:34:00"/>
    <d v="2012-04-13T23:10:00"/>
    <d v="2012-04-13T23:10:00"/>
    <n v="3.3500000000931323"/>
    <n v="3.3500000000931323"/>
    <m/>
    <m/>
  </r>
  <r>
    <x v="0"/>
    <s v="1"/>
    <s v="Non-Nurse Practitioner"/>
    <s v="G"/>
    <x v="1"/>
    <d v="1899-12-30T18:43:00"/>
    <d v="2012-04-14T00:00:00"/>
    <d v="1899-12-30T18:40:00"/>
    <s v="3"/>
    <n v="1938"/>
    <d v="2012-04-15T00:00:00"/>
    <d v="1899-12-30T13:35:00"/>
    <d v="2012-04-15T00:00:00"/>
    <d v="1899-12-30T17:18:00"/>
    <n v="74"/>
    <x v="15"/>
    <n v="18"/>
    <n v="13"/>
    <n v="17"/>
    <d v="2012-04-14T18:43:00"/>
    <d v="2012-04-14T18:40:00"/>
    <d v="2012-04-15T13:35:00"/>
    <d v="2012-04-15T17:18:00"/>
    <n v="22.583333333255723"/>
    <n v="18.866666666523088"/>
    <m/>
    <m/>
  </r>
  <r>
    <x v="0"/>
    <s v="1"/>
    <s v="Non-Nurse Practitioner"/>
    <s v="G"/>
    <x v="1"/>
    <d v="1899-12-30T20:23:00"/>
    <d v="2012-04-14T00:00:00"/>
    <d v="1899-12-30T20:12:00"/>
    <s v="3"/>
    <n v="1994"/>
    <d v="2012-04-15T00:00:00"/>
    <d v="1899-12-30T01:34:00"/>
    <d v="2012-04-15T00:00:00"/>
    <d v="1899-12-30T01:34:00"/>
    <n v="20"/>
    <x v="2"/>
    <n v="20"/>
    <n v="1"/>
    <n v="1"/>
    <d v="2012-04-14T20:23:00"/>
    <d v="2012-04-14T20:12:00"/>
    <d v="2012-04-15T01:34:00"/>
    <d v="2012-04-15T01:34:00"/>
    <n v="5.1833333332906477"/>
    <n v="5.1833333332906477"/>
    <m/>
    <m/>
  </r>
  <r>
    <x v="0"/>
    <s v="1"/>
    <s v="Non-Nurse Practitioner"/>
    <s v="G"/>
    <x v="1"/>
    <d v="1899-12-30T22:49:00"/>
    <d v="2012-04-14T00:00:00"/>
    <d v="1899-12-30T22:41:00"/>
    <s v="3"/>
    <n v="1986"/>
    <d v="2012-04-15T00:00:00"/>
    <d v="1899-12-30T08:45:00"/>
    <d v="2012-04-15T00:00:00"/>
    <d v="1899-12-30T08:45:00"/>
    <n v="28"/>
    <x v="4"/>
    <n v="22"/>
    <n v="8"/>
    <n v="8"/>
    <d v="2012-04-14T22:49:00"/>
    <d v="2012-04-14T22:41:00"/>
    <d v="2012-04-15T08:45:00"/>
    <d v="2012-04-15T08:45:00"/>
    <n v="9.933333333407063"/>
    <n v="9.933333333407063"/>
    <m/>
    <m/>
  </r>
  <r>
    <x v="0"/>
    <s v="1"/>
    <s v="Non-Nurse Practitioner"/>
    <s v="G"/>
    <x v="5"/>
    <d v="1899-12-30T01:16:00"/>
    <d v="2012-04-15T00:00:00"/>
    <d v="1899-12-30T01:04:00"/>
    <s v="3"/>
    <n v="1942"/>
    <d v="2012-04-15T00:00:00"/>
    <d v="1899-12-30T03:50:00"/>
    <d v="2012-04-15T00:00:00"/>
    <d v="1899-12-30T03:50:00"/>
    <n v="73"/>
    <x v="18"/>
    <n v="1"/>
    <n v="3"/>
    <n v="3"/>
    <d v="2012-04-15T01:16:00"/>
    <d v="2012-04-15T01:04:00"/>
    <d v="2012-04-15T03:50:00"/>
    <d v="2012-04-15T03:50:00"/>
    <n v="2.5666666666511446"/>
    <n v="2.5666666666511446"/>
    <m/>
    <m/>
  </r>
  <r>
    <x v="0"/>
    <s v="1"/>
    <s v="Non-Nurse Practitioner"/>
    <s v="G"/>
    <x v="5"/>
    <d v="1899-12-30T22:28:00"/>
    <d v="2012-04-15T00:00:00"/>
    <d v="1899-12-30T22:03:00"/>
    <s v="3"/>
    <n v="1997"/>
    <d v="2012-04-15T00:00:00"/>
    <d v="1899-12-30T23:12:00"/>
    <d v="2012-04-15T00:00:00"/>
    <d v="1899-12-30T23:12:00"/>
    <n v="15"/>
    <x v="4"/>
    <n v="22"/>
    <n v="23"/>
    <n v="23"/>
    <d v="2012-04-15T22:28:00"/>
    <d v="2012-04-15T22:03:00"/>
    <d v="2012-04-15T23:12:00"/>
    <d v="2012-04-15T23:12:00"/>
    <n v="0.73333333327900618"/>
    <n v="0.73333333327900618"/>
    <m/>
    <m/>
  </r>
  <r>
    <x v="0"/>
    <s v="1"/>
    <s v="Non-Nurse Practitioner"/>
    <s v="G"/>
    <x v="5"/>
    <d v="1899-12-30T23:26:00"/>
    <d v="2012-04-15T00:00:00"/>
    <d v="1899-12-30T23:21:00"/>
    <s v="3"/>
    <n v="1953"/>
    <d v="2012-04-16T00:00:00"/>
    <d v="1899-12-30T06:33:00"/>
    <d v="2012-04-16T00:00:00"/>
    <d v="1899-12-30T06:33:00"/>
    <n v="62"/>
    <x v="5"/>
    <n v="23"/>
    <n v="6"/>
    <n v="6"/>
    <d v="2012-04-15T23:26:00"/>
    <d v="2012-04-15T23:21:00"/>
    <d v="2012-04-16T06:33:00"/>
    <d v="2012-04-16T06:33:00"/>
    <n v="7.1166666666395031"/>
    <n v="7.1166666666395031"/>
    <m/>
    <m/>
  </r>
  <r>
    <x v="0"/>
    <s v="1"/>
    <s v="Non-Nurse Practitioner"/>
    <s v="G"/>
    <x v="4"/>
    <d v="1899-12-30T03:47:00"/>
    <d v="2012-04-16T00:00:00"/>
    <d v="1899-12-30T03:40:00"/>
    <s v="3"/>
    <n v="1949"/>
    <d v="2012-04-16T00:00:00"/>
    <d v="1899-12-30T09:40:00"/>
    <d v="2012-04-16T00:00:00"/>
    <d v="1899-12-30T09:43:00"/>
    <n v="63"/>
    <x v="7"/>
    <n v="3"/>
    <n v="9"/>
    <n v="9"/>
    <d v="2012-04-16T03:47:00"/>
    <d v="2012-04-16T03:40:00"/>
    <d v="2012-04-16T09:40:00"/>
    <d v="2012-04-16T09:43:00"/>
    <n v="5.9333333334652707"/>
    <n v="5.8833333334769122"/>
    <m/>
    <m/>
  </r>
  <r>
    <x v="0"/>
    <s v="1"/>
    <s v="Non-Nurse Practitioner"/>
    <s v="G"/>
    <x v="2"/>
    <d v="1899-12-30T18:44:00"/>
    <d v="2012-04-12T00:00:00"/>
    <d v="1899-12-30T18:25:00"/>
    <s v="3"/>
    <n v="1978"/>
    <d v="2012-04-13T00:00:00"/>
    <d v="1899-12-30T13:32:00"/>
    <d v="2012-04-13T00:00:00"/>
    <d v="1899-12-30T13:32:00"/>
    <n v="35"/>
    <x v="15"/>
    <n v="18"/>
    <n v="13"/>
    <n v="13"/>
    <d v="2012-04-12T18:44:00"/>
    <d v="2012-04-12T18:25:00"/>
    <d v="2012-04-13T13:32:00"/>
    <d v="2012-04-13T13:32:00"/>
    <n v="18.799999999988358"/>
    <n v="18.799999999988358"/>
    <m/>
    <m/>
  </r>
  <r>
    <x v="0"/>
    <s v="1"/>
    <s v="Non-Nurse Practitioner"/>
    <s v="G"/>
    <x v="2"/>
    <d v="1899-12-30T22:32:00"/>
    <d v="2012-04-12T00:00:00"/>
    <d v="1899-12-30T22:29:00"/>
    <s v="3"/>
    <n v="1980"/>
    <d v="2012-04-13T00:00:00"/>
    <d v="1899-12-30T03:20:00"/>
    <d v="2012-04-13T00:00:00"/>
    <d v="1899-12-30T03:20:00"/>
    <n v="36"/>
    <x v="4"/>
    <n v="22"/>
    <n v="3"/>
    <n v="3"/>
    <d v="2012-04-12T22:32:00"/>
    <d v="2012-04-12T22:29:00"/>
    <d v="2012-04-13T03:20:00"/>
    <d v="2012-04-13T03:20:00"/>
    <n v="4.8000000001047738"/>
    <n v="4.8000000001047738"/>
    <m/>
    <m/>
  </r>
  <r>
    <x v="0"/>
    <s v="1"/>
    <s v="Non-Nurse Practitioner"/>
    <s v="G"/>
    <x v="2"/>
    <d v="1899-12-30T22:36:00"/>
    <d v="2012-04-12T00:00:00"/>
    <d v="1899-12-30T22:24:00"/>
    <s v="3"/>
    <n v="1925"/>
    <d v="2012-04-13T00:00:00"/>
    <d v="1899-12-30T06:00:00"/>
    <d v="2012-04-13T00:00:00"/>
    <d v="1899-12-30T06:00:00"/>
    <n v="86"/>
    <x v="4"/>
    <n v="22"/>
    <n v="6"/>
    <n v="6"/>
    <d v="2012-04-12T22:36:00"/>
    <d v="2012-04-12T22:24:00"/>
    <d v="2012-04-13T06:00:00"/>
    <d v="2012-04-13T06:00:00"/>
    <n v="7.4000000000232831"/>
    <n v="7.4000000000232831"/>
    <m/>
    <m/>
  </r>
  <r>
    <x v="0"/>
    <s v="1"/>
    <s v="Non-Nurse Practitioner"/>
    <s v="G"/>
    <x v="0"/>
    <d v="1899-12-30T02:20:00"/>
    <d v="2012-04-13T00:00:00"/>
    <d v="1899-12-30T02:15:00"/>
    <s v="3"/>
    <n v="1920"/>
    <d v="2012-04-13T00:00:00"/>
    <d v="1899-12-30T08:15:00"/>
    <d v="2012-04-13T00:00:00"/>
    <d v="1899-12-30T10:15:00"/>
    <n v="93"/>
    <x v="19"/>
    <n v="2"/>
    <n v="8"/>
    <n v="10"/>
    <d v="2012-04-13T02:20:00"/>
    <d v="2012-04-13T02:15:00"/>
    <d v="2012-04-13T08:15:00"/>
    <d v="2012-04-13T10:15:00"/>
    <n v="7.9166666668024845"/>
    <n v="5.9166666667442769"/>
    <m/>
    <m/>
  </r>
  <r>
    <x v="0"/>
    <s v="1"/>
    <s v="Non-Nurse Practitioner"/>
    <s v="G"/>
    <x v="1"/>
    <d v="1899-12-30T06:05:00"/>
    <d v="2012-04-14T00:00:00"/>
    <d v="1899-12-30T05:55:00"/>
    <s v="3"/>
    <n v="1931"/>
    <d v="2012-04-14T00:00:00"/>
    <d v="1899-12-30T13:00:00"/>
    <d v="2012-04-14T00:00:00"/>
    <d v="1899-12-30T19:15:00"/>
    <n v="84"/>
    <x v="9"/>
    <n v="5"/>
    <n v="13"/>
    <n v="19"/>
    <d v="2012-04-14T06:05:00"/>
    <d v="2012-04-14T05:55:00"/>
    <d v="2012-04-14T13:00:00"/>
    <d v="2012-04-14T19:15:00"/>
    <n v="13.166666666802485"/>
    <n v="6.9166666666860692"/>
    <m/>
    <m/>
  </r>
  <r>
    <x v="0"/>
    <s v="1"/>
    <s v="Non-Nurse Practitioner"/>
    <s v="G"/>
    <x v="5"/>
    <d v="1899-12-30T05:57:00"/>
    <d v="2012-04-15T00:00:00"/>
    <d v="1899-12-30T05:51:00"/>
    <s v="3"/>
    <n v="1943"/>
    <d v="2012-04-15T00:00:00"/>
    <d v="1899-12-30T09:50:00"/>
    <d v="2012-04-15T00:00:00"/>
    <d v="1899-12-30T09:50:00"/>
    <n v="72"/>
    <x v="23"/>
    <n v="5"/>
    <n v="9"/>
    <n v="9"/>
    <d v="2012-04-15T05:57:00"/>
    <d v="2012-04-15T05:51:00"/>
    <d v="2012-04-15T09:50:00"/>
    <d v="2012-04-15T09:50:00"/>
    <n v="3.8833333332440816"/>
    <n v="3.8833333332440816"/>
    <m/>
    <m/>
  </r>
  <r>
    <x v="0"/>
    <s v="1"/>
    <s v="Non-Nurse Practitioner"/>
    <s v="G"/>
    <x v="5"/>
    <d v="1899-12-30T07:25:00"/>
    <d v="2012-04-15T00:00:00"/>
    <d v="1899-12-30T07:17:00"/>
    <s v="3"/>
    <n v="1950"/>
    <d v="2012-04-15T00:00:00"/>
    <d v="1899-12-30T16:55:00"/>
    <d v="2012-04-15T00:00:00"/>
    <d v="1899-12-30T19:48:00"/>
    <n v="64"/>
    <x v="20"/>
    <n v="7"/>
    <n v="16"/>
    <n v="19"/>
    <d v="2012-04-15T07:25:00"/>
    <d v="2012-04-15T07:17:00"/>
    <d v="2012-04-15T16:55:00"/>
    <d v="2012-04-15T19:48:00"/>
    <n v="12.383333333185874"/>
    <n v="9.4999999998835847"/>
    <m/>
    <m/>
  </r>
  <r>
    <x v="0"/>
    <s v="1"/>
    <s v="Non-Nurse Practitioner"/>
    <s v="G"/>
    <x v="5"/>
    <d v="1899-12-30T09:11:00"/>
    <d v="2012-04-15T00:00:00"/>
    <d v="1899-12-30T09:07:00"/>
    <s v="3"/>
    <n v="1963"/>
    <d v="2012-04-15T00:00:00"/>
    <d v="1899-12-30T13:40:00"/>
    <d v="2012-04-15T00:00:00"/>
    <d v="1899-12-30T13:40:00"/>
    <n v="49"/>
    <x v="3"/>
    <n v="9"/>
    <n v="13"/>
    <n v="13"/>
    <d v="2012-04-15T09:11:00"/>
    <d v="2012-04-15T09:07:00"/>
    <d v="2012-04-15T13:40:00"/>
    <d v="2012-04-15T13:40:00"/>
    <n v="4.4833333332790062"/>
    <n v="4.4833333332790062"/>
    <m/>
    <m/>
  </r>
  <r>
    <x v="0"/>
    <s v="1"/>
    <s v="Non-Nurse Practitioner"/>
    <s v="G"/>
    <x v="5"/>
    <d v="1899-12-30T11:56:00"/>
    <d v="2012-04-15T00:00:00"/>
    <d v="1899-12-30T11:42:00"/>
    <s v="3"/>
    <n v="1999"/>
    <d v="2012-04-15T00:00:00"/>
    <d v="1899-12-30T12:36:00"/>
    <d v="2012-04-15T00:00:00"/>
    <d v="1899-12-30T12:36:00"/>
    <n v="16"/>
    <x v="10"/>
    <n v="11"/>
    <n v="12"/>
    <n v="12"/>
    <d v="2012-04-15T11:56:00"/>
    <d v="2012-04-15T11:42:00"/>
    <d v="2012-04-15T12:36:00"/>
    <d v="2012-04-15T12:36:00"/>
    <n v="0.66666666674427688"/>
    <n v="0.66666666674427688"/>
    <m/>
    <m/>
  </r>
  <r>
    <x v="0"/>
    <s v="1"/>
    <s v="Non-Nurse Practitioner"/>
    <s v="G"/>
    <x v="5"/>
    <d v="1899-12-30T12:32:00"/>
    <d v="2012-04-15T00:00:00"/>
    <d v="1899-12-30T12:24:00"/>
    <s v="3"/>
    <n v="1926"/>
    <d v="2012-04-15T00:00:00"/>
    <d v="1899-12-30T14:57:00"/>
    <d v="2012-04-15T00:00:00"/>
    <d v="1899-12-30T15:02:00"/>
    <n v="87"/>
    <x v="11"/>
    <n v="12"/>
    <n v="14"/>
    <n v="15"/>
    <d v="2012-04-15T12:32:00"/>
    <d v="2012-04-15T12:24:00"/>
    <d v="2012-04-15T14:57:00"/>
    <d v="2012-04-15T15:02:00"/>
    <n v="2.4999999999417923"/>
    <n v="2.4166666666860692"/>
    <m/>
    <m/>
  </r>
  <r>
    <x v="0"/>
    <s v="1"/>
    <s v="Non-Nurse Practitioner"/>
    <s v="G"/>
    <x v="4"/>
    <d v="1899-12-30T09:44:00"/>
    <d v="2012-04-16T00:00:00"/>
    <d v="1899-12-30T09:20:00"/>
    <s v="3"/>
    <n v="1962"/>
    <d v="2012-04-16T00:00:00"/>
    <d v="1899-12-30T11:27:00"/>
    <d v="2012-04-16T00:00:00"/>
    <d v="1899-12-30T11:45:00"/>
    <n v="53"/>
    <x v="3"/>
    <n v="9"/>
    <n v="11"/>
    <n v="11"/>
    <d v="2012-04-16T09:44:00"/>
    <d v="2012-04-16T09:20:00"/>
    <d v="2012-04-16T11:27:00"/>
    <d v="2012-04-16T11:45:00"/>
    <n v="2.0166666667792015"/>
    <n v="1.7166666666744277"/>
    <m/>
    <m/>
  </r>
  <r>
    <x v="0"/>
    <s v="1"/>
    <s v="Non-Nurse Practitioner"/>
    <s v="G"/>
    <x v="4"/>
    <d v="1899-12-30T10:24:00"/>
    <d v="2012-04-16T00:00:00"/>
    <d v="1899-12-30T10:12:00"/>
    <s v="3"/>
    <n v="1924"/>
    <d v="2012-04-16T00:00:00"/>
    <d v="1899-12-30T13:47:00"/>
    <d v="2012-04-16T00:00:00"/>
    <d v="1899-12-30T17:15:00"/>
    <n v="90"/>
    <x v="21"/>
    <n v="10"/>
    <n v="13"/>
    <n v="17"/>
    <d v="2012-04-16T10:24:00"/>
    <d v="2012-04-16T10:12:00"/>
    <d v="2012-04-16T13:47:00"/>
    <d v="2012-04-16T17:15:00"/>
    <n v="6.8499999999767169"/>
    <n v="3.3833333333604969"/>
    <m/>
    <m/>
  </r>
  <r>
    <x v="0"/>
    <s v="1"/>
    <s v="Non-Nurse Practitioner"/>
    <s v="G"/>
    <x v="2"/>
    <d v="1899-12-30T11:34:00"/>
    <d v="2012-04-12T00:00:00"/>
    <d v="1899-12-30T11:25:00"/>
    <s v="3"/>
    <n v="1959"/>
    <d v="2012-04-12T00:00:00"/>
    <d v="1899-12-30T17:30:00"/>
    <d v="2012-04-12T00:00:00"/>
    <d v="1899-12-30T17:30:00"/>
    <n v="56"/>
    <x v="10"/>
    <n v="11"/>
    <n v="17"/>
    <n v="17"/>
    <d v="2012-04-12T11:34:00"/>
    <d v="2012-04-12T11:25:00"/>
    <d v="2012-04-12T17:30:00"/>
    <d v="2012-04-12T17:30:00"/>
    <n v="5.9333333332906477"/>
    <n v="5.9333333332906477"/>
    <m/>
    <m/>
  </r>
  <r>
    <x v="0"/>
    <s v="1"/>
    <s v="Non-Nurse Practitioner"/>
    <s v="G"/>
    <x v="2"/>
    <d v="1899-12-30T16:59:00"/>
    <d v="2012-04-12T00:00:00"/>
    <d v="1899-12-30T16:55:00"/>
    <s v="3"/>
    <n v="1924"/>
    <d v="2012-04-12T00:00:00"/>
    <d v="1899-12-30T21:48:00"/>
    <d v="2012-04-13T00:00:00"/>
    <d v="1899-12-30T13:03:00"/>
    <n v="87"/>
    <x v="13"/>
    <n v="16"/>
    <n v="21"/>
    <n v="13"/>
    <d v="2012-04-12T16:59:00"/>
    <d v="2012-04-12T16:55:00"/>
    <d v="2012-04-12T21:48:00"/>
    <d v="2012-04-13T13:03:00"/>
    <n v="20.066666666592937"/>
    <n v="4.8166666666511446"/>
    <m/>
    <m/>
  </r>
  <r>
    <x v="0"/>
    <s v="1"/>
    <s v="Non-Nurse Practitioner"/>
    <s v="G"/>
    <x v="5"/>
    <d v="1899-12-30T09:04:00"/>
    <d v="2012-04-15T00:00:00"/>
    <d v="1899-12-30T08:57:00"/>
    <s v="3"/>
    <n v="1987"/>
    <d v="2012-04-15T00:00:00"/>
    <d v="1899-12-30T17:10:00"/>
    <d v="2012-04-15T00:00:00"/>
    <d v="1899-12-30T18:50:00"/>
    <n v="27"/>
    <x v="3"/>
    <n v="8"/>
    <n v="17"/>
    <n v="18"/>
    <d v="2012-04-15T09:04:00"/>
    <d v="2012-04-15T08:57:00"/>
    <d v="2012-04-15T17:10:00"/>
    <d v="2012-04-15T18:50:00"/>
    <n v="9.7666666665463708"/>
    <n v="8.1000000000349246"/>
    <m/>
    <m/>
  </r>
  <r>
    <x v="0"/>
    <s v="1"/>
    <s v="Non-Nurse Practitioner"/>
    <s v="G"/>
    <x v="5"/>
    <d v="1899-12-30T09:54:00"/>
    <d v="2012-04-15T00:00:00"/>
    <d v="1899-12-30T09:45:00"/>
    <s v="3"/>
    <n v="1961"/>
    <d v="2012-04-15T00:00:00"/>
    <d v="1899-12-30T15:05:00"/>
    <d v="2012-04-15T00:00:00"/>
    <d v="1899-12-30T15:05:00"/>
    <n v="51"/>
    <x v="3"/>
    <n v="9"/>
    <n v="15"/>
    <n v="15"/>
    <d v="2012-04-15T09:54:00"/>
    <d v="2012-04-15T09:45:00"/>
    <d v="2012-04-15T15:05:00"/>
    <d v="2012-04-15T15:05:00"/>
    <n v="5.1833333332906477"/>
    <n v="5.1833333332906477"/>
    <m/>
    <m/>
  </r>
  <r>
    <x v="0"/>
    <s v="1"/>
    <s v="Non-Nurse Practitioner"/>
    <s v="G"/>
    <x v="4"/>
    <d v="1899-12-30T14:41:00"/>
    <d v="2012-04-16T00:00:00"/>
    <d v="1899-12-30T14:30:00"/>
    <s v="3"/>
    <n v="1988"/>
    <d v="2012-04-16T00:00:00"/>
    <d v="1899-12-30T16:15:00"/>
    <d v="2012-04-16T00:00:00"/>
    <d v="1899-12-30T16:15:00"/>
    <n v="25"/>
    <x v="17"/>
    <n v="14"/>
    <n v="16"/>
    <n v="16"/>
    <d v="2012-04-16T14:41:00"/>
    <d v="2012-04-16T14:30:00"/>
    <d v="2012-04-16T16:15:00"/>
    <d v="2012-04-16T16:15:00"/>
    <n v="1.5666666667093523"/>
    <n v="1.5666666667093523"/>
    <m/>
    <m/>
  </r>
  <r>
    <x v="0"/>
    <s v="1"/>
    <s v="Non-Nurse Practitioner"/>
    <s v="G"/>
    <x v="4"/>
    <d v="1899-12-30T15:14:00"/>
    <d v="2012-04-16T00:00:00"/>
    <d v="1899-12-30T15:00:00"/>
    <s v="3"/>
    <n v="1921"/>
    <d v="2012-04-16T00:00:00"/>
    <d v="1899-12-30T17:00:00"/>
    <d v="2012-04-16T00:00:00"/>
    <d v="1899-12-30T17:00:00"/>
    <n v="95"/>
    <x v="0"/>
    <n v="15"/>
    <n v="17"/>
    <n v="17"/>
    <d v="2012-04-16T15:14:00"/>
    <d v="2012-04-16T15:00:00"/>
    <d v="2012-04-16T17:00:00"/>
    <d v="2012-04-16T17:00:00"/>
    <n v="1.7666666666627862"/>
    <n v="1.7666666666627862"/>
    <m/>
    <m/>
  </r>
  <r>
    <x v="0"/>
    <s v="1"/>
    <s v="Non-Nurse Practitioner"/>
    <s v="G"/>
    <x v="6"/>
    <d v="1899-12-30T18:58:00"/>
    <d v="2012-04-17T00:00:00"/>
    <d v="1899-12-30T18:50:00"/>
    <s v="3"/>
    <n v="1937"/>
    <d v="2012-04-17T00:00:00"/>
    <d v="1899-12-30T22:30:00"/>
    <d v="2012-04-17T00:00:00"/>
    <d v="1899-12-30T22:30:00"/>
    <n v="76"/>
    <x v="15"/>
    <n v="18"/>
    <n v="22"/>
    <n v="22"/>
    <d v="2012-04-17T18:58:00"/>
    <d v="2012-04-17T18:50:00"/>
    <d v="2012-04-17T22:30:00"/>
    <d v="2012-04-17T22:30:00"/>
    <n v="3.5333333333255723"/>
    <n v="3.5333333333255723"/>
    <m/>
    <m/>
  </r>
  <r>
    <x v="0"/>
    <s v="1"/>
    <s v="Non-Nurse Practitioner"/>
    <s v="G"/>
    <x v="3"/>
    <d v="1899-12-30T00:21:00"/>
    <d v="2012-04-11T00:00:00"/>
    <d v="1899-12-30T00:11:00"/>
    <s v="3"/>
    <n v="2006"/>
    <d v="2012-04-11T00:00:00"/>
    <d v="1899-12-30T06:45:00"/>
    <d v="2012-04-11T00:00:00"/>
    <d v="1899-12-30T06:53:00"/>
    <n v="10"/>
    <x v="6"/>
    <n v="0"/>
    <n v="6"/>
    <n v="6"/>
    <d v="2012-04-11T00:21:00"/>
    <d v="2012-04-11T00:11:00"/>
    <d v="2012-04-11T06:45:00"/>
    <d v="2012-04-11T06:53:00"/>
    <n v="6.5333333335001953"/>
    <n v="6.4000000000814907"/>
    <m/>
    <m/>
  </r>
  <r>
    <x v="0"/>
    <s v="1"/>
    <s v="Non-Nurse Practitioner"/>
    <s v="G"/>
    <x v="3"/>
    <d v="1899-12-30T00:34:00"/>
    <d v="2012-04-11T00:00:00"/>
    <d v="1899-12-30T00:24:00"/>
    <s v="3"/>
    <n v="1982"/>
    <d v="2012-04-11T00:00:00"/>
    <d v="1899-12-30T04:45:00"/>
    <d v="2012-04-11T00:00:00"/>
    <d v="1899-12-30T04:45:00"/>
    <n v="33"/>
    <x v="6"/>
    <n v="0"/>
    <n v="4"/>
    <n v="4"/>
    <d v="2012-04-11T00:34:00"/>
    <d v="2012-04-11T00:24:00"/>
    <d v="2012-04-11T04:45:00"/>
    <d v="2012-04-11T04:45:00"/>
    <n v="4.1833333333488554"/>
    <n v="4.1833333333488554"/>
    <m/>
    <m/>
  </r>
  <r>
    <x v="0"/>
    <s v="1"/>
    <s v="Non-Nurse Practitioner"/>
    <s v="G"/>
    <x v="3"/>
    <d v="1899-12-30T01:14:00"/>
    <d v="2012-04-11T00:00:00"/>
    <d v="1899-12-30T00:46:00"/>
    <s v="3"/>
    <n v="1994"/>
    <d v="2012-04-11T00:00:00"/>
    <d v="1899-12-30T06:40:00"/>
    <d v="2012-04-11T00:00:00"/>
    <d v="1899-12-30T06:40:00"/>
    <n v="20"/>
    <x v="18"/>
    <n v="0"/>
    <n v="6"/>
    <n v="6"/>
    <d v="2012-04-11T01:14:00"/>
    <d v="2012-04-11T00:46:00"/>
    <d v="2012-04-11T06:40:00"/>
    <d v="2012-04-11T06:40:00"/>
    <n v="5.433333333407063"/>
    <n v="5.433333333407063"/>
    <m/>
    <m/>
  </r>
  <r>
    <x v="0"/>
    <s v="1"/>
    <s v="Non-Nurse Practitioner"/>
    <s v="G"/>
    <x v="1"/>
    <d v="1899-12-30T17:19:00"/>
    <d v="2012-04-14T00:00:00"/>
    <d v="1899-12-30T17:10:00"/>
    <s v="3"/>
    <n v="1942"/>
    <d v="2012-04-14T00:00:00"/>
    <d v="1899-12-30T20:04:00"/>
    <d v="2012-04-14T00:00:00"/>
    <d v="1899-12-30T20:04:00"/>
    <n v="69"/>
    <x v="14"/>
    <n v="17"/>
    <n v="20"/>
    <n v="20"/>
    <d v="2012-04-14T17:19:00"/>
    <d v="2012-04-14T17:10:00"/>
    <d v="2012-04-14T20:04:00"/>
    <d v="2012-04-14T20:04:00"/>
    <n v="2.7499999998835847"/>
    <n v="2.7499999998835847"/>
    <m/>
    <m/>
  </r>
  <r>
    <x v="0"/>
    <s v="1"/>
    <s v="Non-Nurse Practitioner"/>
    <s v="G"/>
    <x v="1"/>
    <d v="1899-12-30T19:47:00"/>
    <d v="2012-04-14T00:00:00"/>
    <d v="1899-12-30T19:25:00"/>
    <s v="3"/>
    <n v="1936"/>
    <d v="2012-04-14T00:00:00"/>
    <d v="1899-12-30T22:08:00"/>
    <d v="2012-04-14T00:00:00"/>
    <d v="1899-12-30T23:45:00"/>
    <n v="75"/>
    <x v="1"/>
    <n v="19"/>
    <n v="22"/>
    <n v="23"/>
    <d v="2012-04-14T19:47:00"/>
    <d v="2012-04-14T19:25:00"/>
    <d v="2012-04-14T22:08:00"/>
    <d v="2012-04-14T23:45:00"/>
    <n v="3.9666666666744277"/>
    <n v="2.3499999999767169"/>
    <m/>
    <m/>
  </r>
  <r>
    <x v="0"/>
    <s v="1"/>
    <s v="Non-Nurse Practitioner"/>
    <s v="G"/>
    <x v="1"/>
    <d v="1899-12-30T21:29:00"/>
    <d v="2012-04-14T00:00:00"/>
    <d v="1899-12-30T21:25:00"/>
    <s v="3"/>
    <n v="1970"/>
    <d v="2012-04-15T00:00:00"/>
    <d v="1899-12-30T00:45:00"/>
    <d v="2012-04-15T00:00:00"/>
    <d v="1899-12-30T00:45:00"/>
    <n v="41"/>
    <x v="16"/>
    <n v="21"/>
    <n v="0"/>
    <n v="0"/>
    <d v="2012-04-14T21:29:00"/>
    <d v="2012-04-14T21:25:00"/>
    <d v="2012-04-15T00:45:00"/>
    <d v="2012-04-15T00:45:00"/>
    <n v="3.2666666666627862"/>
    <n v="3.2666666666627862"/>
    <m/>
    <m/>
  </r>
  <r>
    <x v="0"/>
    <s v="1"/>
    <s v="Non-Nurse Practitioner"/>
    <s v="G"/>
    <x v="4"/>
    <d v="1899-12-30T15:35:00"/>
    <d v="2012-04-16T00:00:00"/>
    <d v="1899-12-30T15:28:00"/>
    <s v="3"/>
    <n v="1937"/>
    <d v="2012-04-16T00:00:00"/>
    <d v="1899-12-30T23:15:00"/>
    <d v="2012-04-16T00:00:00"/>
    <d v="1899-12-30T23:42:00"/>
    <n v="74"/>
    <x v="0"/>
    <n v="15"/>
    <n v="23"/>
    <n v="23"/>
    <d v="2012-04-16T15:35:00"/>
    <d v="2012-04-16T15:28:00"/>
    <d v="2012-04-16T23:15:00"/>
    <d v="2012-04-16T23:42:00"/>
    <n v="8.1166666667559184"/>
    <n v="7.6666666666860692"/>
    <m/>
    <m/>
  </r>
  <r>
    <x v="0"/>
    <s v="1"/>
    <s v="Non-Nurse Practitioner"/>
    <s v="G"/>
    <x v="4"/>
    <d v="1899-12-30T16:17:00"/>
    <d v="2012-04-16T00:00:00"/>
    <d v="1899-12-30T16:05:00"/>
    <s v="3"/>
    <n v="1968"/>
    <d v="2012-04-16T00:00:00"/>
    <d v="1899-12-30T18:35:00"/>
    <d v="2012-04-16T00:00:00"/>
    <d v="1899-12-30T18:42:00"/>
    <n v="48"/>
    <x v="13"/>
    <n v="16"/>
    <n v="18"/>
    <n v="18"/>
    <d v="2012-04-16T16:17:00"/>
    <d v="2012-04-16T16:05:00"/>
    <d v="2012-04-16T18:35:00"/>
    <d v="2012-04-16T18:42:00"/>
    <n v="2.4166666666860692"/>
    <n v="2.2999999999883585"/>
    <m/>
    <m/>
  </r>
  <r>
    <x v="0"/>
    <s v="1"/>
    <s v="Non-Nurse Practitioner"/>
    <s v="G"/>
    <x v="4"/>
    <d v="1899-12-30T17:12:00"/>
    <d v="2012-04-16T00:00:00"/>
    <d v="1899-12-30T17:00:00"/>
    <s v="3"/>
    <n v="1937"/>
    <d v="2012-04-16T00:00:00"/>
    <d v="1899-12-30T21:45:00"/>
    <d v="2012-04-16T00:00:00"/>
    <d v="1899-12-30T21:45:00"/>
    <n v="78"/>
    <x v="14"/>
    <n v="17"/>
    <n v="21"/>
    <n v="21"/>
    <d v="2012-04-16T17:12:00"/>
    <d v="2012-04-16T17:00:00"/>
    <d v="2012-04-16T21:45:00"/>
    <d v="2012-04-16T21:45:00"/>
    <n v="4.5499999999883585"/>
    <n v="4.5499999999883585"/>
    <m/>
    <m/>
  </r>
  <r>
    <x v="0"/>
    <s v="1"/>
    <s v="Non-Nurse Practitioner"/>
    <s v="G"/>
    <x v="4"/>
    <d v="1899-12-30T19:02:00"/>
    <d v="2012-04-16T00:00:00"/>
    <d v="1899-12-30T18:53:00"/>
    <s v="3"/>
    <n v="1972"/>
    <d v="2012-04-17T00:00:00"/>
    <d v="1899-12-30T00:30:00"/>
    <d v="2012-04-17T00:00:00"/>
    <d v="1899-12-30T00:48:00"/>
    <n v="39"/>
    <x v="1"/>
    <n v="18"/>
    <n v="0"/>
    <n v="0"/>
    <d v="2012-04-16T19:02:00"/>
    <d v="2012-04-16T18:53:00"/>
    <d v="2012-04-17T00:30:00"/>
    <d v="2012-04-17T00:48:00"/>
    <n v="5.7666666666045785"/>
    <n v="5.4666666666744277"/>
    <m/>
    <m/>
  </r>
  <r>
    <x v="0"/>
    <s v="1"/>
    <s v="Non-Nurse Practitioner"/>
    <s v="G"/>
    <x v="4"/>
    <d v="1899-12-30T21:58:00"/>
    <d v="2012-04-16T00:00:00"/>
    <d v="1899-12-30T21:45:00"/>
    <s v="3"/>
    <n v="1996"/>
    <d v="2012-04-17T00:00:00"/>
    <d v="1899-12-30T01:00:00"/>
    <d v="2012-04-17T00:00:00"/>
    <d v="1899-12-30T01:00:00"/>
    <n v="16"/>
    <x v="16"/>
    <n v="21"/>
    <n v="1"/>
    <n v="1"/>
    <d v="2012-04-16T21:58:00"/>
    <d v="2012-04-16T21:45:00"/>
    <d v="2012-04-17T01:00:00"/>
    <d v="2012-04-17T01:00:00"/>
    <n v="3.0333333332673647"/>
    <n v="3.0333333332673647"/>
    <m/>
    <m/>
  </r>
  <r>
    <x v="0"/>
    <s v="1"/>
    <s v="Non-Nurse Practitioner"/>
    <s v="G"/>
    <x v="6"/>
    <d v="1899-12-30T14:53:00"/>
    <d v="2012-04-17T00:00:00"/>
    <d v="1899-12-30T14:50:00"/>
    <s v="3"/>
    <n v="1947"/>
    <d v="2012-04-18T00:00:00"/>
    <d v="1899-12-30T01:00:00"/>
    <d v="2012-04-18T00:00:00"/>
    <d v="1899-12-30T01:00:00"/>
    <n v="66"/>
    <x v="17"/>
    <n v="14"/>
    <n v="1"/>
    <n v="1"/>
    <d v="2012-04-17T14:53:00"/>
    <d v="2012-04-17T14:50:00"/>
    <d v="2012-04-18T01:00:00"/>
    <d v="2012-04-18T01:00:00"/>
    <n v="10.116666666639503"/>
    <n v="10.116666666639503"/>
    <m/>
    <m/>
  </r>
  <r>
    <x v="0"/>
    <s v="1"/>
    <s v="Non-Nurse Practitioner"/>
    <s v="G"/>
    <x v="6"/>
    <d v="1899-12-30T15:38:00"/>
    <d v="2012-04-17T00:00:00"/>
    <d v="1899-12-30T15:30:00"/>
    <s v="3"/>
    <n v="1987"/>
    <d v="2012-04-17T00:00:00"/>
    <d v="1899-12-30T20:30:00"/>
    <d v="2012-04-17T00:00:00"/>
    <d v="1899-12-30T20:31:00"/>
    <n v="28"/>
    <x v="0"/>
    <n v="15"/>
    <n v="20"/>
    <n v="20"/>
    <d v="2012-04-17T15:38:00"/>
    <d v="2012-04-17T15:30:00"/>
    <d v="2012-04-17T20:30:00"/>
    <d v="2012-04-17T20:31:00"/>
    <n v="4.8833333333604969"/>
    <n v="4.8666666666395031"/>
    <m/>
    <m/>
  </r>
  <r>
    <x v="0"/>
    <s v="1"/>
    <s v="Non-Nurse Practitioner"/>
    <s v="G"/>
    <x v="6"/>
    <d v="1899-12-30T19:29:00"/>
    <d v="2012-04-17T00:00:00"/>
    <d v="1899-12-30T19:10:00"/>
    <s v="3"/>
    <n v="1953"/>
    <d v="2012-04-17T00:00:00"/>
    <d v="1899-12-30T23:10:00"/>
    <d v="2012-04-17T00:00:00"/>
    <d v="1899-12-30T23:10:00"/>
    <n v="63"/>
    <x v="1"/>
    <n v="19"/>
    <n v="23"/>
    <n v="23"/>
    <d v="2012-04-17T19:29:00"/>
    <d v="2012-04-17T19:10:00"/>
    <d v="2012-04-17T23:10:00"/>
    <d v="2012-04-17T23:10:00"/>
    <n v="3.6833333334652707"/>
    <n v="3.6833333334652707"/>
    <m/>
    <m/>
  </r>
  <r>
    <x v="0"/>
    <s v="1"/>
    <s v="Non-Nurse Practitioner"/>
    <s v="G"/>
    <x v="6"/>
    <d v="1899-12-30T19:57:00"/>
    <d v="2012-04-17T00:00:00"/>
    <d v="1899-12-30T19:45:00"/>
    <s v="3"/>
    <n v="1945"/>
    <d v="2012-04-17T00:00:00"/>
    <d v="1899-12-30T23:30:00"/>
    <d v="2012-04-18T00:00:00"/>
    <d v="1899-12-30T05:47:00"/>
    <n v="67"/>
    <x v="1"/>
    <n v="19"/>
    <n v="23"/>
    <n v="5"/>
    <d v="2012-04-17T19:57:00"/>
    <d v="2012-04-17T19:45:00"/>
    <d v="2012-04-17T23:30:00"/>
    <d v="2012-04-18T05:47:00"/>
    <n v="9.8333333332557231"/>
    <n v="3.5499999998719431"/>
    <m/>
    <m/>
  </r>
  <r>
    <x v="0"/>
    <s v="1"/>
    <s v="Non-Nurse Practitioner"/>
    <s v="G"/>
    <x v="3"/>
    <d v="1899-12-30T21:27:00"/>
    <d v="2012-04-11T00:00:00"/>
    <d v="1899-12-30T21:15:00"/>
    <s v="3"/>
    <n v="1948"/>
    <d v="2012-04-12T00:00:00"/>
    <d v="1899-12-30T04:10:00"/>
    <d v="2012-04-12T00:00:00"/>
    <d v="1899-12-30T04:13:00"/>
    <n v="66"/>
    <x v="16"/>
    <n v="21"/>
    <n v="4"/>
    <n v="4"/>
    <d v="2012-04-11T21:27:00"/>
    <d v="2012-04-11T21:15:00"/>
    <d v="2012-04-12T04:10:00"/>
    <d v="2012-04-12T04:13:00"/>
    <n v="6.7666666665463708"/>
    <n v="6.7166666665580124"/>
    <m/>
    <m/>
  </r>
  <r>
    <x v="0"/>
    <s v="1"/>
    <s v="Non-Nurse Practitioner"/>
    <s v="G"/>
    <x v="3"/>
    <d v="1899-12-30T21:51:00"/>
    <d v="2012-04-11T00:00:00"/>
    <d v="1899-12-30T21:37:00"/>
    <s v="3"/>
    <n v="1921"/>
    <d v="2012-04-12T00:00:00"/>
    <d v="1899-12-30T01:08:00"/>
    <d v="2012-04-12T00:00:00"/>
    <d v="1899-12-30T01:50:00"/>
    <n v="95"/>
    <x v="16"/>
    <n v="21"/>
    <n v="1"/>
    <n v="1"/>
    <d v="2012-04-11T21:51:00"/>
    <d v="2012-04-11T21:37:00"/>
    <d v="2012-04-12T01:08:00"/>
    <d v="2012-04-12T01:50:00"/>
    <n v="3.9833333333954215"/>
    <n v="3.28333333338378"/>
    <m/>
    <m/>
  </r>
  <r>
    <x v="0"/>
    <s v="1"/>
    <s v="Non-Nurse Practitioner"/>
    <s v="G"/>
    <x v="3"/>
    <d v="1899-12-30T22:10:00"/>
    <d v="2012-04-11T00:00:00"/>
    <d v="1899-12-30T22:03:00"/>
    <s v="3"/>
    <n v="1919"/>
    <d v="2012-04-12T00:00:00"/>
    <d v="1899-12-30T03:24:00"/>
    <d v="2012-04-12T00:00:00"/>
    <d v="1899-12-30T03:24:00"/>
    <n v="94"/>
    <x v="4"/>
    <n v="22"/>
    <n v="3"/>
    <n v="3"/>
    <d v="2012-04-11T22:10:00"/>
    <d v="2012-04-11T22:03:00"/>
    <d v="2012-04-12T03:24:00"/>
    <d v="2012-04-12T03:24:00"/>
    <n v="5.2333333334536292"/>
    <n v="5.2333333334536292"/>
    <m/>
    <m/>
  </r>
  <r>
    <x v="0"/>
    <s v="1"/>
    <s v="Non-Nurse Practitioner"/>
    <s v="G"/>
    <x v="3"/>
    <d v="1899-12-30T22:28:00"/>
    <d v="2012-04-11T00:00:00"/>
    <d v="1899-12-30T22:20:00"/>
    <s v="3"/>
    <n v="1956"/>
    <d v="2012-04-12T00:00:00"/>
    <d v="1899-12-30T09:40:00"/>
    <d v="2012-04-12T00:00:00"/>
    <d v="1899-12-30T10:07:00"/>
    <n v="57"/>
    <x v="4"/>
    <n v="22"/>
    <n v="9"/>
    <n v="10"/>
    <d v="2012-04-11T22:28:00"/>
    <d v="2012-04-11T22:20:00"/>
    <d v="2012-04-12T09:40:00"/>
    <d v="2012-04-12T10:07:00"/>
    <n v="11.649999999906868"/>
    <n v="11.200000000011642"/>
    <m/>
    <m/>
  </r>
  <r>
    <x v="0"/>
    <s v="1"/>
    <s v="Non-Nurse Practitioner"/>
    <s v="G"/>
    <x v="3"/>
    <d v="1899-12-30T23:38:00"/>
    <d v="2012-04-11T00:00:00"/>
    <d v="1899-12-30T23:31:00"/>
    <s v="3"/>
    <n v="1926"/>
    <d v="2012-04-12T00:00:00"/>
    <d v="1899-12-30T11:05:00"/>
    <d v="2012-04-12T00:00:00"/>
    <d v="1899-12-30T11:05:00"/>
    <n v="86"/>
    <x v="5"/>
    <n v="23"/>
    <n v="11"/>
    <n v="11"/>
    <d v="2012-04-11T23:38:00"/>
    <d v="2012-04-11T23:31:00"/>
    <d v="2012-04-12T11:05:00"/>
    <d v="2012-04-12T11:05:00"/>
    <n v="11.449999999953434"/>
    <n v="11.449999999953434"/>
    <m/>
    <m/>
  </r>
  <r>
    <x v="0"/>
    <s v="1"/>
    <s v="Non-Nurse Practitioner"/>
    <s v="G"/>
    <x v="2"/>
    <d v="1899-12-30T00:52:00"/>
    <d v="2012-04-12T00:00:00"/>
    <d v="1899-12-30T00:47:00"/>
    <s v="3"/>
    <n v="1957"/>
    <d v="2012-04-12T00:00:00"/>
    <d v="1899-12-30T05:31:00"/>
    <d v="2012-04-12T00:00:00"/>
    <d v="1899-12-30T15:50:00"/>
    <n v="57"/>
    <x v="6"/>
    <n v="0"/>
    <n v="5"/>
    <n v="15"/>
    <d v="2012-04-12T00:52:00"/>
    <d v="2012-04-12T00:47:00"/>
    <d v="2012-04-12T05:31:00"/>
    <d v="2012-04-12T15:50:00"/>
    <n v="14.966666666558012"/>
    <n v="4.6499999999650754"/>
    <m/>
    <m/>
  </r>
  <r>
    <x v="0"/>
    <s v="1"/>
    <s v="Non-Nurse Practitioner"/>
    <s v="G"/>
    <x v="2"/>
    <d v="1899-12-30T10:08:00"/>
    <d v="2012-04-12T00:00:00"/>
    <d v="1899-12-30T10:00:00"/>
    <s v="3"/>
    <n v="1933"/>
    <d v="2012-04-12T00:00:00"/>
    <d v="1899-12-30T23:55:00"/>
    <d v="2012-04-13T00:00:00"/>
    <d v="1899-12-30T00:39:00"/>
    <n v="81"/>
    <x v="21"/>
    <n v="10"/>
    <n v="23"/>
    <n v="0"/>
    <d v="2012-04-12T10:08:00"/>
    <d v="2012-04-12T10:00:00"/>
    <d v="2012-04-12T23:55:00"/>
    <d v="2012-04-13T00:39:00"/>
    <n v="14.516666666662786"/>
    <n v="13.78333333338378"/>
    <m/>
    <m/>
  </r>
  <r>
    <x v="0"/>
    <s v="1"/>
    <s v="Non-Nurse Practitioner"/>
    <s v="G"/>
    <x v="1"/>
    <d v="1899-12-30T10:47:00"/>
    <d v="2012-04-14T00:00:00"/>
    <d v="1899-12-30T10:40:00"/>
    <s v="3"/>
    <n v="1934"/>
    <d v="2012-04-14T00:00:00"/>
    <d v="1899-12-30T15:23:00"/>
    <d v="2012-04-14T00:00:00"/>
    <d v="1899-12-30T15:32:00"/>
    <n v="80"/>
    <x v="21"/>
    <n v="10"/>
    <n v="15"/>
    <n v="15"/>
    <d v="2012-04-14T10:47:00"/>
    <d v="2012-04-14T10:40:00"/>
    <d v="2012-04-14T15:23:00"/>
    <d v="2012-04-14T15:32:00"/>
    <n v="4.7499999999417923"/>
    <n v="4.5999999999767169"/>
    <m/>
    <m/>
  </r>
  <r>
    <x v="0"/>
    <s v="1"/>
    <s v="Non-Nurse Practitioner"/>
    <s v="G"/>
    <x v="3"/>
    <d v="1899-12-30T16:57:00"/>
    <d v="2012-04-11T00:00:00"/>
    <d v="1899-12-30T16:50:00"/>
    <s v="3"/>
    <n v="1931"/>
    <d v="2012-04-12T00:00:00"/>
    <d v="1899-12-30T00:30:00"/>
    <d v="2012-04-12T00:00:00"/>
    <d v="1899-12-30T03:37:00"/>
    <n v="82"/>
    <x v="13"/>
    <n v="16"/>
    <n v="0"/>
    <n v="3"/>
    <d v="2012-04-11T16:57:00"/>
    <d v="2012-04-11T16:50:00"/>
    <d v="2012-04-12T00:30:00"/>
    <d v="2012-04-12T03:37:00"/>
    <n v="10.666666666511446"/>
    <n v="7.5499999999883585"/>
    <m/>
    <m/>
  </r>
  <r>
    <x v="0"/>
    <s v="1"/>
    <s v="Non-Nurse Practitioner"/>
    <s v="G"/>
    <x v="3"/>
    <d v="1899-12-30T20:27:00"/>
    <d v="2012-04-11T00:00:00"/>
    <d v="1899-12-30T20:13:00"/>
    <s v="3"/>
    <n v="1935"/>
    <d v="2012-04-12T00:00:00"/>
    <d v="1899-12-30T03:10:00"/>
    <d v="2012-04-12T00:00:00"/>
    <d v="1899-12-30T03:10:00"/>
    <n v="81"/>
    <x v="2"/>
    <n v="20"/>
    <n v="3"/>
    <n v="3"/>
    <d v="2012-04-11T20:27:00"/>
    <d v="2012-04-11T20:13:00"/>
    <d v="2012-04-12T03:10:00"/>
    <d v="2012-04-12T03:10:00"/>
    <n v="6.7166666667326353"/>
    <n v="6.7166666667326353"/>
    <m/>
    <m/>
  </r>
  <r>
    <x v="0"/>
    <s v="1"/>
    <s v="Non-Nurse Practitioner"/>
    <s v="G"/>
    <x v="0"/>
    <d v="1899-12-30T02:47:00"/>
    <d v="2012-04-13T00:00:00"/>
    <d v="1899-12-30T02:42:00"/>
    <s v="3"/>
    <n v="1936"/>
    <d v="2012-04-13T00:00:00"/>
    <d v="1899-12-30T15:13:00"/>
    <d v="2012-04-13T00:00:00"/>
    <d v="1899-12-30T15:16:00"/>
    <n v="76"/>
    <x v="19"/>
    <n v="2"/>
    <n v="15"/>
    <n v="15"/>
    <d v="2012-04-13T02:47:00"/>
    <d v="2012-04-13T02:42:00"/>
    <d v="2012-04-13T15:13:00"/>
    <d v="2012-04-13T15:16:00"/>
    <n v="12.483333333337214"/>
    <n v="12.433333333348855"/>
    <m/>
    <m/>
  </r>
  <r>
    <x v="0"/>
    <s v="1"/>
    <s v="Non-Nurse Practitioner"/>
    <s v="G"/>
    <x v="0"/>
    <d v="1899-12-30T07:45:00"/>
    <d v="2012-04-13T00:00:00"/>
    <d v="1899-12-30T07:37:00"/>
    <s v="3"/>
    <n v="1970"/>
    <d v="2012-04-13T00:00:00"/>
    <d v="1899-12-30T18:42:00"/>
    <d v="2012-04-13T00:00:00"/>
    <d v="1899-12-30T18:43:00"/>
    <n v="44"/>
    <x v="20"/>
    <n v="7"/>
    <n v="18"/>
    <n v="18"/>
    <d v="2012-04-13T07:45:00"/>
    <d v="2012-04-13T07:37:00"/>
    <d v="2012-04-13T18:42:00"/>
    <d v="2012-04-13T18:43:00"/>
    <n v="10.966666666790843"/>
    <n v="10.950000000069849"/>
    <m/>
    <m/>
  </r>
  <r>
    <x v="0"/>
    <s v="1"/>
    <s v="Non-Nurse Practitioner"/>
    <s v="G"/>
    <x v="0"/>
    <d v="1899-12-30T08:56:00"/>
    <d v="2012-04-13T00:00:00"/>
    <d v="1899-12-30T08:44:00"/>
    <s v="3"/>
    <n v="1933"/>
    <d v="2012-04-13T00:00:00"/>
    <d v="1899-12-30T18:00:00"/>
    <d v="2012-04-13T00:00:00"/>
    <d v="1899-12-30T18:00:00"/>
    <n v="81"/>
    <x v="22"/>
    <n v="8"/>
    <n v="18"/>
    <n v="18"/>
    <d v="2012-04-13T08:56:00"/>
    <d v="2012-04-13T08:44:00"/>
    <d v="2012-04-13T18:00:00"/>
    <d v="2012-04-13T18:00:00"/>
    <n v="9.0666666667093523"/>
    <n v="9.0666666667093523"/>
    <m/>
    <m/>
  </r>
  <r>
    <x v="0"/>
    <s v="1"/>
    <s v="Non-Nurse Practitioner"/>
    <s v="G"/>
    <x v="0"/>
    <d v="1899-12-30T10:34:00"/>
    <d v="2012-04-13T00:00:00"/>
    <d v="1899-12-30T10:30:00"/>
    <s v="3"/>
    <n v="1927"/>
    <d v="2012-04-13T00:00:00"/>
    <d v="1899-12-30T14:29:00"/>
    <d v="2012-04-13T00:00:00"/>
    <d v="1899-12-30T14:29:00"/>
    <n v="87"/>
    <x v="21"/>
    <n v="10"/>
    <n v="14"/>
    <n v="14"/>
    <d v="2012-04-13T10:34:00"/>
    <d v="2012-04-13T10:30:00"/>
    <d v="2012-04-13T14:29:00"/>
    <d v="2012-04-13T14:29:00"/>
    <n v="3.9166666666860692"/>
    <n v="3.9166666666860692"/>
    <m/>
    <m/>
  </r>
  <r>
    <x v="0"/>
    <s v="1"/>
    <s v="Non-Nurse Practitioner"/>
    <s v="N"/>
    <x v="3"/>
    <d v="1899-12-30T21:00:00"/>
    <d v="2012-04-11T00:00:00"/>
    <d v="1899-12-30T20:53:00"/>
    <s v="2"/>
    <n v="1970"/>
    <d v="2012-04-12T00:00:00"/>
    <d v="1899-12-30T08:35:00"/>
    <d v="2012-04-12T00:00:00"/>
    <d v="1899-12-30T08:35:00"/>
    <n v="42"/>
    <x v="16"/>
    <n v="20"/>
    <n v="8"/>
    <n v="8"/>
    <d v="2012-04-11T21:00:00"/>
    <d v="2012-04-11T20:53:00"/>
    <d v="2012-04-12T08:35:00"/>
    <d v="2012-04-12T08:35:00"/>
    <n v="11.583333333372138"/>
    <n v="11.583333333372138"/>
    <m/>
    <m/>
  </r>
  <r>
    <x v="0"/>
    <s v="1"/>
    <s v="Non-Nurse Practitioner"/>
    <s v="G"/>
    <x v="2"/>
    <d v="1899-12-30T01:25:00"/>
    <d v="2012-04-12T00:00:00"/>
    <d v="1899-12-30T01:11:00"/>
    <s v="2"/>
    <n v="1926"/>
    <d v="2012-04-12T00:00:00"/>
    <d v="1899-12-30T12:30:00"/>
    <d v="2012-04-12T00:00:00"/>
    <d v="1899-12-30T13:02:00"/>
    <n v="87"/>
    <x v="18"/>
    <n v="1"/>
    <n v="12"/>
    <n v="13"/>
    <d v="2012-04-12T01:25:00"/>
    <d v="2012-04-12T01:11:00"/>
    <d v="2012-04-12T12:30:00"/>
    <d v="2012-04-12T13:02:00"/>
    <n v="11.616666666639503"/>
    <n v="11.083333333313931"/>
    <m/>
    <m/>
  </r>
  <r>
    <x v="0"/>
    <s v="1"/>
    <s v="Non-Nurse Practitioner"/>
    <s v="N"/>
    <x v="2"/>
    <d v="1899-12-30T05:34:00"/>
    <d v="2012-04-12T00:00:00"/>
    <d v="1899-12-30T05:26:00"/>
    <s v="2"/>
    <n v="2009"/>
    <d v="2012-04-12T00:00:00"/>
    <d v="1899-12-30T12:15:00"/>
    <d v="2012-04-12T00:00:00"/>
    <d v="1899-12-30T12:15:00"/>
    <n v="6"/>
    <x v="23"/>
    <n v="5"/>
    <n v="12"/>
    <n v="12"/>
    <d v="2012-04-12T05:34:00"/>
    <d v="2012-04-12T05:26:00"/>
    <d v="2012-04-12T12:15:00"/>
    <d v="2012-04-12T12:15:00"/>
    <n v="6.6833333332906477"/>
    <n v="6.6833333332906477"/>
    <m/>
    <m/>
  </r>
  <r>
    <x v="0"/>
    <s v="1"/>
    <s v="Non-Nurse Practitioner"/>
    <s v="N"/>
    <x v="2"/>
    <d v="1899-12-30T09:51:00"/>
    <d v="2012-04-12T00:00:00"/>
    <d v="1899-12-30T09:41:00"/>
    <s v="2"/>
    <n v="1992"/>
    <d v="2012-04-12T00:00:00"/>
    <d v="1899-12-30T17:00:00"/>
    <d v="2012-04-12T00:00:00"/>
    <d v="1899-12-30T17:00:00"/>
    <n v="21"/>
    <x v="3"/>
    <n v="9"/>
    <n v="17"/>
    <n v="17"/>
    <d v="2012-04-12T09:51:00"/>
    <d v="2012-04-12T09:41:00"/>
    <d v="2012-04-12T17:00:00"/>
    <d v="2012-04-12T17:00:00"/>
    <n v="7.1500000000814907"/>
    <n v="7.1500000000814907"/>
    <m/>
    <m/>
  </r>
  <r>
    <x v="0"/>
    <s v="1"/>
    <s v="Non-Nurse Practitioner"/>
    <s v="N"/>
    <x v="2"/>
    <d v="1899-12-30T10:01:00"/>
    <d v="2012-04-12T00:00:00"/>
    <d v="1899-12-30T09:51:00"/>
    <s v="2"/>
    <n v="2006"/>
    <d v="2012-04-12T00:00:00"/>
    <d v="1899-12-30T14:20:00"/>
    <d v="2012-04-12T00:00:00"/>
    <d v="1899-12-30T14:21:00"/>
    <n v="5"/>
    <x v="21"/>
    <n v="9"/>
    <n v="14"/>
    <n v="14"/>
    <d v="2012-04-12T10:01:00"/>
    <d v="2012-04-12T09:51:00"/>
    <d v="2012-04-12T14:20:00"/>
    <d v="2012-04-12T14:21:00"/>
    <n v="4.3333333333139308"/>
    <n v="4.316666666592937"/>
    <m/>
    <m/>
  </r>
  <r>
    <x v="0"/>
    <s v="1"/>
    <s v="Non-Nurse Practitioner"/>
    <s v="N"/>
    <x v="2"/>
    <d v="1899-12-30T10:41:00"/>
    <d v="2012-04-12T00:00:00"/>
    <d v="1899-12-30T10:32:00"/>
    <s v="2"/>
    <n v="1978"/>
    <d v="2012-04-12T00:00:00"/>
    <d v="1899-12-30T13:50:00"/>
    <d v="2012-04-12T00:00:00"/>
    <d v="1899-12-30T13:50:00"/>
    <n v="33"/>
    <x v="21"/>
    <n v="10"/>
    <n v="13"/>
    <n v="13"/>
    <d v="2012-04-12T10:41:00"/>
    <d v="2012-04-12T10:32:00"/>
    <d v="2012-04-12T13:50:00"/>
    <d v="2012-04-12T13:50:00"/>
    <n v="3.1499999999650754"/>
    <n v="3.1499999999650754"/>
    <m/>
    <m/>
  </r>
  <r>
    <x v="0"/>
    <s v="1"/>
    <s v="Non-Nurse Practitioner"/>
    <s v="G"/>
    <x v="2"/>
    <d v="1899-12-30T12:13:00"/>
    <d v="2012-04-12T00:00:00"/>
    <d v="1899-12-30T12:00:00"/>
    <s v="2"/>
    <n v="1942"/>
    <d v="2012-04-12T00:00:00"/>
    <d v="1899-12-30T14:10:00"/>
    <d v="2012-04-12T00:00:00"/>
    <d v="1899-12-30T15:30:00"/>
    <n v="73"/>
    <x v="11"/>
    <n v="12"/>
    <n v="14"/>
    <n v="15"/>
    <d v="2012-04-12T12:13:00"/>
    <d v="2012-04-12T12:00:00"/>
    <d v="2012-04-12T14:10:00"/>
    <d v="2012-04-12T15:30:00"/>
    <n v="3.28333333338378"/>
    <n v="1.9500000000698492"/>
    <m/>
    <m/>
  </r>
  <r>
    <x v="0"/>
    <s v="1"/>
    <s v="Non-Nurse Practitioner"/>
    <s v="G"/>
    <x v="2"/>
    <d v="1899-12-30T12:30:00"/>
    <d v="2012-04-12T00:00:00"/>
    <d v="1899-12-30T12:20:00"/>
    <s v="2"/>
    <n v="1923"/>
    <d v="2012-04-12T00:00:00"/>
    <d v="1899-12-30T21:14:00"/>
    <d v="2012-04-12T00:00:00"/>
    <d v="1899-12-30T21:14:00"/>
    <n v="88"/>
    <x v="11"/>
    <n v="12"/>
    <n v="21"/>
    <n v="21"/>
    <d v="2012-04-12T12:30:00"/>
    <d v="2012-04-12T12:20:00"/>
    <d v="2012-04-12T21:14:00"/>
    <d v="2012-04-12T21:14:00"/>
    <n v="8.7333333333372138"/>
    <n v="8.7333333333372138"/>
    <m/>
    <m/>
  </r>
  <r>
    <x v="0"/>
    <s v="1"/>
    <s v="Non-Nurse Practitioner"/>
    <s v="G"/>
    <x v="2"/>
    <d v="1899-12-30T13:08:00"/>
    <d v="2012-04-12T00:00:00"/>
    <d v="1899-12-30T13:00:00"/>
    <s v="2"/>
    <n v="1922"/>
    <d v="2012-04-12T00:00:00"/>
    <d v="1899-12-30T15:10:00"/>
    <d v="2012-04-12T00:00:00"/>
    <d v="1899-12-30T16:12:00"/>
    <n v="89"/>
    <x v="12"/>
    <n v="13"/>
    <n v="15"/>
    <n v="16"/>
    <d v="2012-04-12T13:08:00"/>
    <d v="2012-04-12T13:00:00"/>
    <d v="2012-04-12T15:10:00"/>
    <d v="2012-04-12T16:12:00"/>
    <n v="3.0666666667093523"/>
    <n v="2.0333333333255723"/>
    <m/>
    <m/>
  </r>
  <r>
    <x v="0"/>
    <s v="1"/>
    <s v="Non-Nurse Practitioner"/>
    <s v="N"/>
    <x v="3"/>
    <d v="1899-12-30T01:31:00"/>
    <d v="2012-04-11T00:00:00"/>
    <d v="1899-12-30T01:23:00"/>
    <s v="2"/>
    <n v="1933"/>
    <d v="2012-04-11T00:00:00"/>
    <d v="1899-12-30T10:35:00"/>
    <d v="2012-04-11T00:00:00"/>
    <d v="1899-12-30T10:35:00"/>
    <n v="81"/>
    <x v="18"/>
    <n v="1"/>
    <n v="10"/>
    <n v="10"/>
    <d v="2012-04-11T01:31:00"/>
    <d v="2012-04-11T01:23:00"/>
    <d v="2012-04-11T10:35:00"/>
    <d v="2012-04-11T10:35:00"/>
    <n v="9.0666666665347293"/>
    <n v="9.0666666665347293"/>
    <m/>
    <m/>
  </r>
  <r>
    <x v="0"/>
    <s v="1"/>
    <s v="Non-Nurse Practitioner"/>
    <s v="N"/>
    <x v="3"/>
    <d v="1899-12-30T03:28:00"/>
    <d v="2012-04-11T00:00:00"/>
    <d v="1899-12-30T03:17:00"/>
    <s v="2"/>
    <n v="1932"/>
    <d v="2012-04-11T00:00:00"/>
    <d v="1899-12-30T12:15:00"/>
    <d v="2012-04-11T00:00:00"/>
    <d v="1899-12-30T21:00:00"/>
    <n v="80"/>
    <x v="7"/>
    <n v="3"/>
    <n v="12"/>
    <n v="21"/>
    <d v="2012-04-11T03:28:00"/>
    <d v="2012-04-11T03:17:00"/>
    <d v="2012-04-11T12:15:00"/>
    <d v="2012-04-11T21:00:00"/>
    <n v="17.53333333338378"/>
    <n v="8.7833333333255723"/>
    <m/>
    <m/>
  </r>
  <r>
    <x v="0"/>
    <s v="1"/>
    <s v="Non-Nurse Practitioner"/>
    <s v="N"/>
    <x v="3"/>
    <d v="1899-12-30T04:17:00"/>
    <d v="2012-04-11T00:00:00"/>
    <d v="1899-12-30T04:10:00"/>
    <s v="2"/>
    <n v="1971"/>
    <d v="2012-04-11T00:00:00"/>
    <d v="1899-12-30T09:00:00"/>
    <d v="2012-04-11T00:00:00"/>
    <d v="1899-12-30T09:05:00"/>
    <n v="44"/>
    <x v="8"/>
    <n v="4"/>
    <n v="9"/>
    <n v="9"/>
    <d v="2012-04-11T04:17:00"/>
    <d v="2012-04-11T04:10:00"/>
    <d v="2012-04-11T09:00:00"/>
    <d v="2012-04-11T09:05:00"/>
    <n v="4.7999999999301508"/>
    <n v="4.7166666666744277"/>
    <m/>
    <m/>
  </r>
  <r>
    <x v="0"/>
    <s v="1"/>
    <s v="Non-Nurse Practitioner"/>
    <s v="N"/>
    <x v="3"/>
    <d v="1899-12-30T04:38:00"/>
    <d v="2012-04-11T00:00:00"/>
    <d v="1899-12-30T04:30:00"/>
    <s v="2"/>
    <n v="1946"/>
    <d v="2012-04-11T00:00:00"/>
    <d v="1899-12-30T11:39:00"/>
    <d v="2012-04-11T00:00:00"/>
    <d v="1899-12-30T11:39:00"/>
    <n v="66"/>
    <x v="8"/>
    <n v="4"/>
    <n v="11"/>
    <n v="11"/>
    <d v="2012-04-11T04:38:00"/>
    <d v="2012-04-11T04:30:00"/>
    <d v="2012-04-11T11:39:00"/>
    <d v="2012-04-11T11:39:00"/>
    <n v="7.0166666666627862"/>
    <n v="7.0166666666627862"/>
    <m/>
    <m/>
  </r>
  <r>
    <x v="0"/>
    <s v="1"/>
    <s v="Non-Nurse Practitioner"/>
    <s v="N"/>
    <x v="3"/>
    <d v="1899-12-30T08:15:00"/>
    <d v="2012-04-11T00:00:00"/>
    <d v="1899-12-30T08:13:00"/>
    <s v="2"/>
    <n v="1967"/>
    <d v="2012-04-11T00:00:00"/>
    <d v="1899-12-30T13:18:00"/>
    <d v="2012-04-11T00:00:00"/>
    <d v="1899-12-30T13:18:00"/>
    <n v="48"/>
    <x v="22"/>
    <n v="8"/>
    <n v="13"/>
    <n v="13"/>
    <d v="2012-04-11T08:15:00"/>
    <d v="2012-04-11T08:13:00"/>
    <d v="2012-04-11T13:18:00"/>
    <d v="2012-04-11T13:18:00"/>
    <n v="5.0500000000465661"/>
    <n v="5.0500000000465661"/>
    <m/>
    <m/>
  </r>
  <r>
    <x v="0"/>
    <s v="1"/>
    <s v="Non-Nurse Practitioner"/>
    <s v="G"/>
    <x v="3"/>
    <d v="1899-12-30T09:27:00"/>
    <d v="2012-04-11T00:00:00"/>
    <d v="1899-12-30T09:15:00"/>
    <s v="2"/>
    <n v="1944"/>
    <d v="2012-04-11T00:00:00"/>
    <d v="1899-12-30T11:00:00"/>
    <d v="2012-04-11T00:00:00"/>
    <d v="1899-12-30T13:46:00"/>
    <n v="70"/>
    <x v="3"/>
    <n v="9"/>
    <n v="11"/>
    <n v="13"/>
    <d v="2012-04-11T09:27:00"/>
    <d v="2012-04-11T09:15:00"/>
    <d v="2012-04-11T11:00:00"/>
    <d v="2012-04-11T13:46:00"/>
    <n v="4.316666666592937"/>
    <n v="1.5499999999883585"/>
    <m/>
    <m/>
  </r>
  <r>
    <x v="0"/>
    <s v="1"/>
    <s v="Non-Nurse Practitioner"/>
    <s v="N"/>
    <x v="3"/>
    <d v="1899-12-30T09:46:00"/>
    <d v="2012-04-11T00:00:00"/>
    <d v="1899-12-30T09:40:00"/>
    <s v="2"/>
    <n v="1955"/>
    <d v="2012-04-11T00:00:00"/>
    <d v="1899-12-30T14:40:00"/>
    <d v="2012-04-11T00:00:00"/>
    <d v="1899-12-30T14:55:00"/>
    <n v="59"/>
    <x v="3"/>
    <n v="9"/>
    <n v="14"/>
    <n v="14"/>
    <d v="2012-04-11T09:46:00"/>
    <d v="2012-04-11T09:40:00"/>
    <d v="2012-04-11T14:40:00"/>
    <d v="2012-04-11T14:55:00"/>
    <n v="5.1500000000232831"/>
    <n v="4.8999999999068677"/>
    <m/>
    <m/>
  </r>
  <r>
    <x v="0"/>
    <s v="1"/>
    <s v="Non-Nurse Practitioner"/>
    <s v="G"/>
    <x v="3"/>
    <d v="1899-12-30T10:05:00"/>
    <d v="2012-04-11T00:00:00"/>
    <d v="1899-12-30T09:55:00"/>
    <s v="2"/>
    <n v="1924"/>
    <d v="2012-04-11T00:00:00"/>
    <d v="1899-12-30T15:26:00"/>
    <d v="2012-04-11T00:00:00"/>
    <d v="1899-12-30T16:33:00"/>
    <n v="87"/>
    <x v="21"/>
    <n v="9"/>
    <n v="15"/>
    <n v="16"/>
    <d v="2012-04-11T10:05:00"/>
    <d v="2012-04-11T09:55:00"/>
    <d v="2012-04-11T15:26:00"/>
    <d v="2012-04-11T16:33:00"/>
    <n v="6.46666666661622"/>
    <n v="5.3499999999767169"/>
    <m/>
    <m/>
  </r>
  <r>
    <x v="0"/>
    <s v="1"/>
    <s v="Non-Nurse Practitioner"/>
    <s v="G"/>
    <x v="3"/>
    <d v="1899-12-30T10:32:00"/>
    <d v="2012-04-11T00:00:00"/>
    <d v="1899-12-30T10:20:00"/>
    <s v="2"/>
    <n v="1950"/>
    <d v="2012-04-11T00:00:00"/>
    <d v="1899-12-30T14:25:00"/>
    <d v="2012-04-11T00:00:00"/>
    <d v="1899-12-30T14:49:00"/>
    <n v="64"/>
    <x v="21"/>
    <n v="10"/>
    <n v="14"/>
    <n v="14"/>
    <d v="2012-04-11T10:32:00"/>
    <d v="2012-04-11T10:20:00"/>
    <d v="2012-04-11T14:25:00"/>
    <d v="2012-04-11T14:49:00"/>
    <n v="4.2833333333255723"/>
    <n v="3.8833333334187046"/>
    <m/>
    <m/>
  </r>
  <r>
    <x v="0"/>
    <s v="1"/>
    <s v="Non-Nurse Practitioner"/>
    <s v="G"/>
    <x v="3"/>
    <d v="1899-12-30T12:03:00"/>
    <d v="2012-04-11T00:00:00"/>
    <d v="1899-12-30T11:55:00"/>
    <s v="2"/>
    <n v="1956"/>
    <d v="2012-04-11T00:00:00"/>
    <d v="1899-12-30T14:48:00"/>
    <d v="2012-04-11T00:00:00"/>
    <d v="1899-12-30T14:50:00"/>
    <n v="60"/>
    <x v="11"/>
    <n v="11"/>
    <n v="14"/>
    <n v="14"/>
    <d v="2012-04-11T12:03:00"/>
    <d v="2012-04-11T11:55:00"/>
    <d v="2012-04-11T14:48:00"/>
    <d v="2012-04-11T14:50:00"/>
    <n v="2.7833333333255723"/>
    <n v="2.7500000000582077"/>
    <m/>
    <m/>
  </r>
  <r>
    <x v="0"/>
    <s v="1"/>
    <s v="Non-Nurse Practitioner"/>
    <s v="G"/>
    <x v="3"/>
    <d v="1899-12-30T12:43:00"/>
    <d v="2012-04-11T00:00:00"/>
    <d v="1899-12-30T12:37:00"/>
    <s v="2"/>
    <n v="1989"/>
    <d v="2012-04-11T00:00:00"/>
    <d v="1899-12-30T17:17:00"/>
    <d v="2012-04-11T00:00:00"/>
    <d v="1899-12-30T17:45:00"/>
    <n v="23"/>
    <x v="11"/>
    <n v="12"/>
    <n v="17"/>
    <n v="17"/>
    <d v="2012-04-11T12:43:00"/>
    <d v="2012-04-11T12:37:00"/>
    <d v="2012-04-11T17:17:00"/>
    <d v="2012-04-11T17:45:00"/>
    <n v="5.0333333333255723"/>
    <n v="4.5666666665347293"/>
    <m/>
    <m/>
  </r>
  <r>
    <x v="0"/>
    <s v="1"/>
    <s v="Non-Nurse Practitioner"/>
    <s v="G"/>
    <x v="3"/>
    <d v="1899-12-30T14:10:00"/>
    <d v="2012-04-11T00:00:00"/>
    <d v="1899-12-30T13:56:00"/>
    <s v="2"/>
    <n v="1945"/>
    <d v="2012-04-11T00:00:00"/>
    <d v="1899-12-30T17:15:00"/>
    <d v="2012-04-11T00:00:00"/>
    <d v="1899-12-30T17:15:00"/>
    <n v="70"/>
    <x v="17"/>
    <n v="13"/>
    <n v="17"/>
    <n v="17"/>
    <d v="2012-04-11T14:10:00"/>
    <d v="2012-04-11T13:56:00"/>
    <d v="2012-04-11T17:15:00"/>
    <d v="2012-04-11T17:15:00"/>
    <n v="3.0833333332557231"/>
    <n v="3.0833333332557231"/>
    <m/>
    <m/>
  </r>
  <r>
    <x v="0"/>
    <s v="1"/>
    <s v="Non-Nurse Practitioner"/>
    <s v="N"/>
    <x v="0"/>
    <d v="1899-12-30T10:23:00"/>
    <d v="2012-04-13T00:00:00"/>
    <d v="1899-12-30T10:20:00"/>
    <s v="2"/>
    <n v="1927"/>
    <d v="2012-04-13T00:00:00"/>
    <d v="1899-12-30T23:25:00"/>
    <d v="2012-04-13T00:00:00"/>
    <d v="1899-12-30T23:25:00"/>
    <n v="88"/>
    <x v="21"/>
    <n v="10"/>
    <n v="23"/>
    <n v="23"/>
    <d v="2012-04-13T10:23:00"/>
    <d v="2012-04-13T10:20:00"/>
    <d v="2012-04-13T23:25:00"/>
    <d v="2012-04-13T23:25:00"/>
    <n v="13.03333333338378"/>
    <n v="13.03333333338378"/>
    <m/>
    <m/>
  </r>
  <r>
    <x v="0"/>
    <s v="1"/>
    <s v="Non-Nurse Practitioner"/>
    <s v="N"/>
    <x v="0"/>
    <d v="1899-12-30T11:23:00"/>
    <d v="2012-04-13T00:00:00"/>
    <d v="1899-12-30T11:14:00"/>
    <s v="2"/>
    <n v="1960"/>
    <d v="2012-04-13T00:00:00"/>
    <d v="1899-12-30T17:25:00"/>
    <d v="2012-04-13T00:00:00"/>
    <d v="1899-12-30T17:25:00"/>
    <n v="54"/>
    <x v="10"/>
    <n v="11"/>
    <n v="17"/>
    <n v="17"/>
    <d v="2012-04-13T11:23:00"/>
    <d v="2012-04-13T11:14:00"/>
    <d v="2012-04-13T17:25:00"/>
    <d v="2012-04-13T17:25:00"/>
    <n v="6.0333333332673647"/>
    <n v="6.0333333332673647"/>
    <m/>
    <m/>
  </r>
  <r>
    <x v="0"/>
    <s v="1"/>
    <s v="Non-Nurse Practitioner"/>
    <s v="G"/>
    <x v="0"/>
    <d v="1899-12-30T11:41:00"/>
    <d v="2012-04-13T00:00:00"/>
    <d v="1899-12-30T11:30:00"/>
    <s v="2"/>
    <n v="1936"/>
    <d v="2012-04-13T00:00:00"/>
    <d v="1899-12-30T19:30:00"/>
    <d v="2012-04-13T00:00:00"/>
    <d v="1899-12-30T21:46:00"/>
    <n v="77"/>
    <x v="10"/>
    <n v="11"/>
    <n v="19"/>
    <n v="21"/>
    <d v="2012-04-13T11:41:00"/>
    <d v="2012-04-13T11:30:00"/>
    <d v="2012-04-13T19:30:00"/>
    <d v="2012-04-13T21:46:00"/>
    <n v="10.083333333372138"/>
    <n v="7.8166666666511446"/>
    <m/>
    <m/>
  </r>
  <r>
    <x v="0"/>
    <s v="1"/>
    <s v="Non-Nurse Practitioner"/>
    <s v="N"/>
    <x v="0"/>
    <d v="1899-12-30T12:35:00"/>
    <d v="2012-04-13T00:00:00"/>
    <d v="1899-12-30T12:29:00"/>
    <s v="2"/>
    <n v="1969"/>
    <d v="2012-04-13T00:00:00"/>
    <d v="1899-12-30T17:40:00"/>
    <d v="2012-04-13T00:00:00"/>
    <d v="1899-12-30T17:40:00"/>
    <n v="42"/>
    <x v="11"/>
    <n v="12"/>
    <n v="17"/>
    <n v="17"/>
    <d v="2012-04-13T12:35:00"/>
    <d v="2012-04-13T12:29:00"/>
    <d v="2012-04-13T17:40:00"/>
    <d v="2012-04-13T17:40:00"/>
    <n v="5.0833333333139308"/>
    <n v="5.0833333333139308"/>
    <m/>
    <m/>
  </r>
  <r>
    <x v="0"/>
    <s v="1"/>
    <s v="Non-Nurse Practitioner"/>
    <s v="N"/>
    <x v="0"/>
    <d v="1899-12-30T15:47:00"/>
    <d v="2012-04-13T00:00:00"/>
    <d v="1899-12-30T15:41:00"/>
    <s v="2"/>
    <n v="1948"/>
    <d v="2012-04-13T00:00:00"/>
    <d v="1899-12-30T19:10:00"/>
    <d v="2012-04-13T00:00:00"/>
    <d v="1899-12-30T20:14:00"/>
    <n v="67"/>
    <x v="0"/>
    <n v="15"/>
    <n v="19"/>
    <n v="20"/>
    <d v="2012-04-13T15:47:00"/>
    <d v="2012-04-13T15:41:00"/>
    <d v="2012-04-13T19:10:00"/>
    <d v="2012-04-13T20:14:00"/>
    <n v="4.4500000000116415"/>
    <n v="3.3833333333604969"/>
    <m/>
    <m/>
  </r>
  <r>
    <x v="0"/>
    <s v="1"/>
    <s v="Non-Nurse Practitioner"/>
    <s v="N"/>
    <x v="0"/>
    <d v="1899-12-30T16:04:00"/>
    <d v="2012-04-13T00:00:00"/>
    <d v="1899-12-30T15:51:00"/>
    <s v="2"/>
    <n v="2011"/>
    <d v="2012-04-13T00:00:00"/>
    <d v="1899-12-30T17:55:00"/>
    <d v="2012-04-13T00:00:00"/>
    <d v="1899-12-30T17:55:00"/>
    <n v="1"/>
    <x v="13"/>
    <n v="15"/>
    <n v="17"/>
    <n v="17"/>
    <d v="2012-04-13T16:04:00"/>
    <d v="2012-04-13T15:51:00"/>
    <d v="2012-04-13T17:55:00"/>
    <d v="2012-04-13T17:55:00"/>
    <n v="1.8500000000931323"/>
    <n v="1.8500000000931323"/>
    <m/>
    <m/>
  </r>
  <r>
    <x v="0"/>
    <s v="1"/>
    <s v="Non-Nurse Practitioner"/>
    <s v="N"/>
    <x v="0"/>
    <d v="1899-12-30T16:16:00"/>
    <d v="2012-04-13T00:00:00"/>
    <d v="1899-12-30T16:09:00"/>
    <s v="2"/>
    <n v="1927"/>
    <d v="2012-04-13T00:00:00"/>
    <d v="1899-12-30T23:50:00"/>
    <d v="2012-04-13T00:00:00"/>
    <d v="1899-12-30T23:50:00"/>
    <n v="88"/>
    <x v="13"/>
    <n v="16"/>
    <n v="23"/>
    <n v="23"/>
    <d v="2012-04-13T16:16:00"/>
    <d v="2012-04-13T16:09:00"/>
    <d v="2012-04-13T23:50:00"/>
    <d v="2012-04-13T23:50:00"/>
    <n v="7.5666666667093523"/>
    <n v="7.5666666667093523"/>
    <m/>
    <m/>
  </r>
  <r>
    <x v="0"/>
    <s v="1"/>
    <s v="Non-Nurse Practitioner"/>
    <s v="G"/>
    <x v="0"/>
    <d v="1899-12-30T16:21:00"/>
    <d v="2012-04-13T00:00:00"/>
    <d v="1899-12-30T16:15:00"/>
    <s v="2"/>
    <n v="1963"/>
    <d v="2012-04-13T00:00:00"/>
    <d v="1899-12-30T21:53:00"/>
    <d v="2012-04-13T00:00:00"/>
    <d v="1899-12-30T22:59:00"/>
    <n v="52"/>
    <x v="13"/>
    <n v="16"/>
    <n v="21"/>
    <n v="22"/>
    <d v="2012-04-13T16:21:00"/>
    <d v="2012-04-13T16:15:00"/>
    <d v="2012-04-13T21:53:00"/>
    <d v="2012-04-13T22:59:00"/>
    <n v="6.6333333333022892"/>
    <n v="5.53333333338378"/>
    <m/>
    <m/>
  </r>
  <r>
    <x v="0"/>
    <s v="1"/>
    <s v="Non-Nurse Practitioner"/>
    <s v="G"/>
    <x v="0"/>
    <d v="1899-12-30T20:14:00"/>
    <d v="2012-04-13T00:00:00"/>
    <d v="1899-12-30T20:05:00"/>
    <s v="2"/>
    <n v="1935"/>
    <d v="2012-04-14T00:00:00"/>
    <d v="1899-12-30T02:00:00"/>
    <d v="2012-04-14T00:00:00"/>
    <d v="1899-12-30T02:00:00"/>
    <n v="77"/>
    <x v="2"/>
    <n v="20"/>
    <n v="2"/>
    <n v="2"/>
    <d v="2012-04-13T20:14:00"/>
    <d v="2012-04-13T20:05:00"/>
    <d v="2012-04-14T02:00:00"/>
    <d v="2012-04-14T02:00:00"/>
    <n v="5.7666666667792015"/>
    <n v="5.7666666667792015"/>
    <m/>
    <m/>
  </r>
  <r>
    <x v="0"/>
    <s v="1"/>
    <s v="Non-Nurse Practitioner"/>
    <s v="N"/>
    <x v="0"/>
    <d v="1899-12-30T21:06:00"/>
    <d v="2012-04-13T00:00:00"/>
    <d v="1899-12-30T20:51:00"/>
    <s v="2"/>
    <n v="1970"/>
    <d v="2012-04-13T00:00:00"/>
    <d v="1899-12-30T23:20:00"/>
    <d v="2012-04-13T00:00:00"/>
    <d v="1899-12-30T23:20:00"/>
    <n v="42"/>
    <x v="16"/>
    <n v="20"/>
    <n v="23"/>
    <n v="23"/>
    <d v="2012-04-13T21:06:00"/>
    <d v="2012-04-13T20:51:00"/>
    <d v="2012-04-13T23:20:00"/>
    <d v="2012-04-13T23:20:00"/>
    <n v="2.2333333332790062"/>
    <n v="2.2333333332790062"/>
    <m/>
    <m/>
  </r>
  <r>
    <x v="0"/>
    <s v="1"/>
    <s v="Non-Nurse Practitioner"/>
    <s v="N"/>
    <x v="0"/>
    <d v="1899-12-30T21:28:00"/>
    <d v="2012-04-13T00:00:00"/>
    <d v="1899-12-30T21:23:00"/>
    <s v="2"/>
    <n v="1976"/>
    <d v="2012-04-13T00:00:00"/>
    <d v="1899-12-30T23:42:00"/>
    <d v="2012-04-13T00:00:00"/>
    <d v="1899-12-30T23:42:00"/>
    <n v="36"/>
    <x v="16"/>
    <n v="21"/>
    <n v="23"/>
    <n v="23"/>
    <d v="2012-04-13T21:28:00"/>
    <d v="2012-04-13T21:23:00"/>
    <d v="2012-04-13T23:42:00"/>
    <d v="2012-04-13T23:42:00"/>
    <n v="2.2333333334536292"/>
    <n v="2.2333333334536292"/>
    <m/>
    <m/>
  </r>
  <r>
    <x v="0"/>
    <s v="1"/>
    <s v="Non-Nurse Practitioner"/>
    <s v="N"/>
    <x v="0"/>
    <d v="1899-12-30T23:34:00"/>
    <d v="2012-04-13T00:00:00"/>
    <d v="1899-12-30T23:23:00"/>
    <s v="2"/>
    <n v="1951"/>
    <d v="2012-04-14T00:00:00"/>
    <d v="1899-12-30T01:26:00"/>
    <d v="2012-04-14T00:00:00"/>
    <d v="1899-12-30T01:26:00"/>
    <n v="62"/>
    <x v="5"/>
    <n v="23"/>
    <n v="1"/>
    <n v="1"/>
    <d v="2012-04-13T23:34:00"/>
    <d v="2012-04-13T23:23:00"/>
    <d v="2012-04-14T01:26:00"/>
    <d v="2012-04-14T01:26:00"/>
    <n v="1.8666666666395031"/>
    <n v="1.8666666666395031"/>
    <m/>
    <m/>
  </r>
  <r>
    <x v="0"/>
    <s v="1"/>
    <s v="Non-Nurse Practitioner"/>
    <s v="N"/>
    <x v="4"/>
    <d v="1899-12-30T07:17:00"/>
    <d v="2012-04-16T00:00:00"/>
    <d v="1899-12-30T07:08:00"/>
    <s v="2"/>
    <n v="1954"/>
    <d v="2012-04-16T00:00:00"/>
    <d v="1899-12-30T12:11:00"/>
    <d v="2012-04-16T00:00:00"/>
    <d v="1899-12-30T13:25:00"/>
    <n v="61"/>
    <x v="20"/>
    <n v="7"/>
    <n v="12"/>
    <n v="13"/>
    <d v="2012-04-16T07:17:00"/>
    <d v="2012-04-16T07:08:00"/>
    <d v="2012-04-16T12:11:00"/>
    <d v="2012-04-16T13:25:00"/>
    <n v="6.1333333334187046"/>
    <n v="4.9000000000814907"/>
    <m/>
    <m/>
  </r>
  <r>
    <x v="0"/>
    <s v="1"/>
    <s v="Non-Nurse Practitioner"/>
    <s v="G"/>
    <x v="4"/>
    <d v="1899-12-30T07:54:00"/>
    <d v="2012-04-16T00:00:00"/>
    <d v="1899-12-30T07:44:00"/>
    <s v="2"/>
    <n v="1954"/>
    <d v="2012-04-16T00:00:00"/>
    <d v="1899-12-30T09:24:00"/>
    <d v="2012-04-16T00:00:00"/>
    <d v="1899-12-30T11:11:00"/>
    <n v="59"/>
    <x v="20"/>
    <n v="7"/>
    <n v="9"/>
    <n v="11"/>
    <d v="2012-04-16T07:54:00"/>
    <d v="2012-04-16T07:44:00"/>
    <d v="2012-04-16T09:24:00"/>
    <d v="2012-04-16T11:11:00"/>
    <n v="3.283333333209157"/>
    <n v="1.5"/>
    <m/>
    <m/>
  </r>
  <r>
    <x v="0"/>
    <s v="1"/>
    <s v="Non-Nurse Practitioner"/>
    <s v="N"/>
    <x v="4"/>
    <d v="1899-12-30T09:57:00"/>
    <d v="2012-04-16T00:00:00"/>
    <d v="1899-12-30T09:39:00"/>
    <s v="2"/>
    <n v="1955"/>
    <d v="2012-04-16T00:00:00"/>
    <d v="1899-12-30T15:52:00"/>
    <d v="2012-04-16T00:00:00"/>
    <d v="1899-12-30T16:02:00"/>
    <n v="56"/>
    <x v="3"/>
    <n v="9"/>
    <n v="15"/>
    <n v="16"/>
    <d v="2012-04-16T09:57:00"/>
    <d v="2012-04-16T09:39:00"/>
    <d v="2012-04-16T15:52:00"/>
    <d v="2012-04-16T16:02:00"/>
    <n v="6.0833333334303461"/>
    <n v="5.9166666667442769"/>
    <m/>
    <m/>
  </r>
  <r>
    <x v="0"/>
    <s v="1"/>
    <s v="Non-Nurse Practitioner"/>
    <s v="N"/>
    <x v="4"/>
    <d v="1899-12-30T10:59:00"/>
    <d v="2012-04-16T00:00:00"/>
    <d v="1899-12-30T10:51:00"/>
    <s v="2"/>
    <n v="1941"/>
    <d v="2012-04-16T00:00:00"/>
    <d v="1899-12-30T16:31:00"/>
    <d v="2012-04-16T00:00:00"/>
    <d v="1899-12-30T17:20:00"/>
    <n v="70"/>
    <x v="21"/>
    <n v="10"/>
    <n v="16"/>
    <n v="17"/>
    <d v="2012-04-16T10:59:00"/>
    <d v="2012-04-16T10:51:00"/>
    <d v="2012-04-16T16:31:00"/>
    <d v="2012-04-16T17:20:00"/>
    <n v="6.3499999999185093"/>
    <n v="5.53333333338378"/>
    <m/>
    <m/>
  </r>
  <r>
    <x v="0"/>
    <s v="1"/>
    <s v="Non-Nurse Practitioner"/>
    <s v="N"/>
    <x v="4"/>
    <d v="1899-12-30T11:12:00"/>
    <d v="2012-04-16T00:00:00"/>
    <d v="1899-12-30T11:03:00"/>
    <s v="2"/>
    <n v="1934"/>
    <d v="2012-04-16T00:00:00"/>
    <d v="1899-12-30T13:37:00"/>
    <d v="2012-04-16T00:00:00"/>
    <d v="1899-12-30T14:47:00"/>
    <n v="80"/>
    <x v="10"/>
    <n v="11"/>
    <n v="13"/>
    <n v="14"/>
    <d v="2012-04-16T11:12:00"/>
    <d v="2012-04-16T11:03:00"/>
    <d v="2012-04-16T13:37:00"/>
    <d v="2012-04-16T14:47:00"/>
    <n v="3.5833333333139308"/>
    <n v="2.4166666666860692"/>
    <m/>
    <m/>
  </r>
  <r>
    <x v="0"/>
    <s v="1"/>
    <s v="Non-Nurse Practitioner"/>
    <s v="G"/>
    <x v="4"/>
    <d v="1899-12-30T12:09:00"/>
    <d v="2012-04-16T00:00:00"/>
    <d v="1899-12-30T12:00:00"/>
    <s v="2"/>
    <n v="1926"/>
    <d v="2012-04-16T00:00:00"/>
    <d v="1899-12-30T18:45:00"/>
    <d v="2012-04-16T00:00:00"/>
    <d v="1899-12-30T18:45:00"/>
    <n v="87"/>
    <x v="11"/>
    <n v="12"/>
    <n v="18"/>
    <n v="18"/>
    <d v="2012-04-16T12:09:00"/>
    <d v="2012-04-16T12:00:00"/>
    <d v="2012-04-16T18:45:00"/>
    <d v="2012-04-16T18:45:00"/>
    <n v="6.6000000000349246"/>
    <n v="6.6000000000349246"/>
    <m/>
    <m/>
  </r>
  <r>
    <x v="0"/>
    <s v="1"/>
    <s v="Non-Nurse Practitioner"/>
    <s v="N"/>
    <x v="4"/>
    <d v="1899-12-30T13:08:00"/>
    <d v="2012-04-16T00:00:00"/>
    <d v="1899-12-30T12:59:00"/>
    <s v="2"/>
    <n v="1956"/>
    <d v="2012-04-16T00:00:00"/>
    <d v="1899-12-30T15:24:00"/>
    <d v="2012-04-16T00:00:00"/>
    <d v="1899-12-30T20:13:00"/>
    <n v="59"/>
    <x v="12"/>
    <n v="12"/>
    <n v="15"/>
    <n v="20"/>
    <d v="2012-04-16T13:08:00"/>
    <d v="2012-04-16T12:59:00"/>
    <d v="2012-04-16T15:24:00"/>
    <d v="2012-04-16T20:13:00"/>
    <n v="7.0833333333721384"/>
    <n v="2.2666666667209938"/>
    <m/>
    <m/>
  </r>
  <r>
    <x v="0"/>
    <s v="1"/>
    <s v="Non-Nurse Practitioner"/>
    <s v="N"/>
    <x v="4"/>
    <d v="1899-12-30T15:11:00"/>
    <d v="2012-04-16T00:00:00"/>
    <d v="1899-12-30T15:00:00"/>
    <s v="2"/>
    <n v="1978"/>
    <d v="2012-04-16T00:00:00"/>
    <d v="1899-12-30T19:10:00"/>
    <d v="2012-04-16T00:00:00"/>
    <d v="1899-12-30T19:10:00"/>
    <n v="33"/>
    <x v="0"/>
    <n v="15"/>
    <n v="19"/>
    <n v="19"/>
    <d v="2012-04-16T15:11:00"/>
    <d v="2012-04-16T15:00:00"/>
    <d v="2012-04-16T19:10:00"/>
    <d v="2012-04-16T19:10:00"/>
    <n v="3.9833333332207985"/>
    <n v="3.9833333332207985"/>
    <m/>
    <m/>
  </r>
  <r>
    <x v="0"/>
    <s v="1"/>
    <s v="Non-Nurse Practitioner"/>
    <s v="N"/>
    <x v="6"/>
    <d v="1899-12-30T03:37:00"/>
    <d v="2012-04-17T00:00:00"/>
    <d v="1899-12-30T03:28:00"/>
    <s v="2"/>
    <n v="1994"/>
    <d v="2012-04-17T00:00:00"/>
    <d v="1899-12-30T09:10:00"/>
    <d v="2012-04-17T00:00:00"/>
    <d v="1899-12-30T09:10:00"/>
    <n v="20"/>
    <x v="7"/>
    <n v="3"/>
    <n v="9"/>
    <n v="9"/>
    <d v="2012-04-17T03:37:00"/>
    <d v="2012-04-17T03:28:00"/>
    <d v="2012-04-17T09:10:00"/>
    <d v="2012-04-17T09:10:00"/>
    <n v="5.5500000001047738"/>
    <n v="5.5500000001047738"/>
    <m/>
    <m/>
  </r>
  <r>
    <x v="0"/>
    <s v="1"/>
    <s v="Non-Nurse Practitioner"/>
    <s v="N"/>
    <x v="6"/>
    <d v="1899-12-30T05:13:00"/>
    <d v="2012-04-17T00:00:00"/>
    <d v="1899-12-30T05:06:00"/>
    <s v="2"/>
    <n v="1995"/>
    <d v="2012-04-17T00:00:00"/>
    <d v="1899-12-30T09:00:00"/>
    <d v="2012-04-17T00:00:00"/>
    <d v="1899-12-30T09:00:00"/>
    <n v="19"/>
    <x v="23"/>
    <n v="5"/>
    <n v="9"/>
    <n v="9"/>
    <d v="2012-04-17T05:13:00"/>
    <d v="2012-04-17T05:06:00"/>
    <d v="2012-04-17T09:00:00"/>
    <d v="2012-04-17T09:00:00"/>
    <n v="3.7833333332673647"/>
    <n v="3.7833333332673647"/>
    <m/>
    <m/>
  </r>
  <r>
    <x v="0"/>
    <s v="1"/>
    <s v="Non-Nurse Practitioner"/>
    <s v="G"/>
    <x v="6"/>
    <d v="1899-12-30T10:50:00"/>
    <d v="2012-04-17T00:00:00"/>
    <d v="1899-12-30T10:45:00"/>
    <s v="2"/>
    <n v="1936"/>
    <d v="2012-04-17T00:00:00"/>
    <d v="1899-12-30T13:05:00"/>
    <d v="2012-04-18T00:00:00"/>
    <d v="1899-12-30T02:00:00"/>
    <n v="76"/>
    <x v="21"/>
    <n v="10"/>
    <n v="13"/>
    <n v="2"/>
    <d v="2012-04-17T10:50:00"/>
    <d v="2012-04-17T10:45:00"/>
    <d v="2012-04-17T13:05:00"/>
    <d v="2012-04-18T02:00:00"/>
    <n v="15.166666666686069"/>
    <n v="2.25"/>
    <m/>
    <m/>
  </r>
  <r>
    <x v="0"/>
    <s v="1"/>
    <s v="Non-Nurse Practitioner"/>
    <s v="G"/>
    <x v="6"/>
    <d v="1899-12-30T11:50:00"/>
    <d v="2012-04-17T00:00:00"/>
    <d v="1899-12-30T11:40:00"/>
    <s v="2"/>
    <n v="1940"/>
    <d v="2012-04-17T00:00:00"/>
    <d v="1899-12-30T15:55:00"/>
    <d v="2012-04-17T00:00:00"/>
    <d v="1899-12-30T16:00:00"/>
    <n v="75"/>
    <x v="10"/>
    <n v="11"/>
    <n v="15"/>
    <n v="16"/>
    <d v="2012-04-17T11:50:00"/>
    <d v="2012-04-17T11:40:00"/>
    <d v="2012-04-17T15:55:00"/>
    <d v="2012-04-17T16:00:00"/>
    <n v="4.1666666666278616"/>
    <n v="4.0833333333721384"/>
    <m/>
    <m/>
  </r>
  <r>
    <x v="0"/>
    <s v="1"/>
    <s v="Non-Nurse Practitioner"/>
    <s v="G"/>
    <x v="6"/>
    <d v="1899-12-30T11:56:00"/>
    <d v="2012-04-17T00:00:00"/>
    <d v="1899-12-30T11:45:00"/>
    <s v="2"/>
    <n v="1931"/>
    <d v="2012-04-17T00:00:00"/>
    <d v="1899-12-30T15:36:00"/>
    <d v="2012-04-17T00:00:00"/>
    <d v="1899-12-30T16:34:00"/>
    <n v="83"/>
    <x v="10"/>
    <n v="11"/>
    <n v="15"/>
    <n v="16"/>
    <d v="2012-04-17T11:56:00"/>
    <d v="2012-04-17T11:45:00"/>
    <d v="2012-04-17T15:36:00"/>
    <d v="2012-04-17T16:34:00"/>
    <n v="4.6333333334187046"/>
    <n v="3.6666666667442769"/>
    <m/>
    <m/>
  </r>
  <r>
    <x v="0"/>
    <s v="1"/>
    <s v="Non-Nurse Practitioner"/>
    <s v="G"/>
    <x v="0"/>
    <d v="1899-12-30T06:02:00"/>
    <d v="2012-04-13T00:00:00"/>
    <d v="1899-12-30T05:56:00"/>
    <s v="2"/>
    <n v="1926"/>
    <d v="2012-04-13T00:00:00"/>
    <d v="1899-12-30T11:55:00"/>
    <d v="2012-04-13T00:00:00"/>
    <d v="1899-12-30T13:45:00"/>
    <n v="89"/>
    <x v="9"/>
    <n v="5"/>
    <n v="11"/>
    <n v="13"/>
    <d v="2012-04-13T06:02:00"/>
    <d v="2012-04-13T05:56:00"/>
    <d v="2012-04-13T11:55:00"/>
    <d v="2012-04-13T13:45:00"/>
    <n v="7.7166666666744277"/>
    <n v="5.8833333334769122"/>
    <m/>
    <m/>
  </r>
  <r>
    <x v="0"/>
    <s v="1"/>
    <s v="Non-Nurse Practitioner"/>
    <s v="N"/>
    <x v="0"/>
    <d v="1899-12-30T07:24:00"/>
    <d v="2012-04-13T00:00:00"/>
    <d v="1899-12-30T07:21:00"/>
    <s v="2"/>
    <n v="1971"/>
    <d v="2012-04-13T00:00:00"/>
    <d v="1899-12-30T08:07:00"/>
    <d v="2012-04-13T00:00:00"/>
    <d v="1899-12-30T08:07:00"/>
    <n v="44"/>
    <x v="20"/>
    <n v="7"/>
    <n v="8"/>
    <n v="8"/>
    <d v="2012-04-13T07:24:00"/>
    <d v="2012-04-13T07:21:00"/>
    <d v="2012-04-13T08:07:00"/>
    <d v="2012-04-13T08:07:00"/>
    <n v="0.71666666655801237"/>
    <n v="0.71666666655801237"/>
    <m/>
    <m/>
  </r>
  <r>
    <x v="0"/>
    <s v="1"/>
    <s v="Non-Nurse Practitioner"/>
    <s v="N"/>
    <x v="0"/>
    <d v="1899-12-30T07:42:00"/>
    <d v="2012-04-13T00:00:00"/>
    <d v="1899-12-30T07:36:00"/>
    <s v="2"/>
    <n v="1978"/>
    <d v="2012-04-13T00:00:00"/>
    <d v="1899-12-30T10:16:00"/>
    <d v="2012-04-13T00:00:00"/>
    <d v="1899-12-30T10:25:00"/>
    <n v="35"/>
    <x v="20"/>
    <n v="7"/>
    <n v="10"/>
    <n v="10"/>
    <d v="2012-04-13T07:42:00"/>
    <d v="2012-04-13T07:36:00"/>
    <d v="2012-04-13T10:16:00"/>
    <d v="2012-04-13T10:25:00"/>
    <n v="2.716666666790843"/>
    <n v="2.5666666666511446"/>
    <m/>
    <m/>
  </r>
  <r>
    <x v="0"/>
    <s v="1"/>
    <s v="Non-Nurse Practitioner"/>
    <s v="N"/>
    <x v="0"/>
    <d v="1899-12-30T07:47:00"/>
    <d v="2012-04-13T00:00:00"/>
    <d v="1899-12-30T07:40:00"/>
    <s v="2"/>
    <n v="1986"/>
    <d v="2012-04-13T00:00:00"/>
    <d v="1899-12-30T14:12:00"/>
    <d v="2012-04-13T00:00:00"/>
    <d v="1899-12-30T14:15:00"/>
    <n v="26"/>
    <x v="20"/>
    <n v="7"/>
    <n v="14"/>
    <n v="14"/>
    <d v="2012-04-13T07:47:00"/>
    <d v="2012-04-13T07:40:00"/>
    <d v="2012-04-13T14:12:00"/>
    <d v="2012-04-13T14:15:00"/>
    <n v="6.46666666661622"/>
    <n v="6.4166666666278616"/>
    <m/>
    <m/>
  </r>
  <r>
    <x v="0"/>
    <s v="1"/>
    <s v="Non-Nurse Practitioner"/>
    <s v="G"/>
    <x v="0"/>
    <d v="1899-12-30T09:05:00"/>
    <d v="2012-04-13T00:00:00"/>
    <d v="1899-12-30T09:05:00"/>
    <s v="2"/>
    <n v="1963"/>
    <d v="2012-04-13T00:00:00"/>
    <d v="1899-12-30T10:00:00"/>
    <d v="2012-04-13T00:00:00"/>
    <d v="1899-12-30T12:20:00"/>
    <n v="51"/>
    <x v="3"/>
    <n v="9"/>
    <n v="10"/>
    <n v="12"/>
    <d v="2012-04-13T09:05:00"/>
    <d v="2012-04-13T09:05:00"/>
    <d v="2012-04-13T10:00:00"/>
    <d v="2012-04-13T12:20:00"/>
    <n v="3.2500000001164153"/>
    <n v="0.91666666668606922"/>
    <m/>
    <m/>
  </r>
  <r>
    <x v="0"/>
    <s v="1"/>
    <s v="Non-Nurse Practitioner"/>
    <s v="G"/>
    <x v="0"/>
    <d v="1899-12-30T10:16:00"/>
    <d v="2012-04-13T00:00:00"/>
    <d v="1899-12-30T10:10:00"/>
    <s v="2"/>
    <n v="1997"/>
    <d v="2012-04-13T00:00:00"/>
    <d v="1899-12-30T13:25:00"/>
    <d v="2012-04-13T00:00:00"/>
    <d v="1899-12-30T13:25:00"/>
    <n v="15"/>
    <x v="21"/>
    <n v="10"/>
    <n v="13"/>
    <n v="13"/>
    <d v="2012-04-13T10:16:00"/>
    <d v="2012-04-13T10:10:00"/>
    <d v="2012-04-13T13:25:00"/>
    <d v="2012-04-13T13:25:00"/>
    <n v="3.1500000001396984"/>
    <n v="3.1500000001396984"/>
    <m/>
    <m/>
  </r>
  <r>
    <x v="0"/>
    <s v="1"/>
    <s v="Non-Nurse Practitioner"/>
    <s v="G"/>
    <x v="0"/>
    <d v="1899-12-30T10:24:00"/>
    <d v="2012-04-13T00:00:00"/>
    <d v="1899-12-30T10:15:00"/>
    <s v="2"/>
    <n v="1950"/>
    <d v="2012-04-13T00:00:00"/>
    <d v="1899-12-30T14:10:00"/>
    <d v="2012-04-13T00:00:00"/>
    <d v="1899-12-30T16:33:00"/>
    <n v="63"/>
    <x v="21"/>
    <n v="10"/>
    <n v="14"/>
    <n v="16"/>
    <d v="2012-04-13T10:24:00"/>
    <d v="2012-04-13T10:15:00"/>
    <d v="2012-04-13T14:10:00"/>
    <d v="2012-04-13T16:33:00"/>
    <n v="6.1499999999650754"/>
    <n v="3.7666666667209938"/>
    <m/>
    <m/>
  </r>
  <r>
    <x v="0"/>
    <s v="1"/>
    <s v="Non-Nurse Practitioner"/>
    <s v="G"/>
    <x v="0"/>
    <d v="1899-12-30T12:23:00"/>
    <d v="2012-04-13T00:00:00"/>
    <d v="1899-12-30T12:15:00"/>
    <s v="2"/>
    <n v="1955"/>
    <d v="2012-04-13T00:00:00"/>
    <d v="1899-12-30T14:35:00"/>
    <d v="2012-04-13T00:00:00"/>
    <d v="1899-12-30T14:35:00"/>
    <n v="58"/>
    <x v="11"/>
    <n v="12"/>
    <n v="14"/>
    <n v="14"/>
    <d v="2012-04-13T12:23:00"/>
    <d v="2012-04-13T12:15:00"/>
    <d v="2012-04-13T14:35:00"/>
    <d v="2012-04-13T14:35:00"/>
    <n v="2.2000000000116415"/>
    <n v="2.2000000000116415"/>
    <m/>
    <m/>
  </r>
  <r>
    <x v="0"/>
    <s v="1"/>
    <s v="Non-Nurse Practitioner"/>
    <s v="N"/>
    <x v="0"/>
    <d v="1899-12-30T12:43:00"/>
    <d v="2012-04-13T00:00:00"/>
    <d v="1899-12-30T12:37:00"/>
    <s v="2"/>
    <n v="2010"/>
    <d v="2012-04-13T00:00:00"/>
    <d v="1899-12-30T15:18:00"/>
    <d v="2012-04-13T00:00:00"/>
    <d v="1899-12-30T15:30:00"/>
    <n v="5"/>
    <x v="11"/>
    <n v="12"/>
    <n v="15"/>
    <n v="15"/>
    <d v="2012-04-13T12:43:00"/>
    <d v="2012-04-13T12:37:00"/>
    <d v="2012-04-13T15:18:00"/>
    <d v="2012-04-13T15:30:00"/>
    <n v="2.7833333333255723"/>
    <n v="2.5833333331975155"/>
    <m/>
    <m/>
  </r>
  <r>
    <x v="0"/>
    <s v="1"/>
    <s v="Non-Nurse Practitioner"/>
    <s v="N"/>
    <x v="6"/>
    <d v="1899-12-30T06:44:00"/>
    <d v="2012-04-17T00:00:00"/>
    <d v="1899-12-30T06:35:00"/>
    <s v="2"/>
    <n v="1975"/>
    <d v="2012-04-17T00:00:00"/>
    <d v="1899-12-30T12:45:00"/>
    <d v="2012-04-17T00:00:00"/>
    <d v="1899-12-30T12:45:00"/>
    <n v="40"/>
    <x v="9"/>
    <n v="6"/>
    <n v="12"/>
    <n v="12"/>
    <d v="2012-04-17T06:44:00"/>
    <d v="2012-04-17T06:35:00"/>
    <d v="2012-04-17T12:45:00"/>
    <d v="2012-04-17T12:45:00"/>
    <n v="6.0166666667209938"/>
    <n v="6.0166666667209938"/>
    <m/>
    <m/>
  </r>
  <r>
    <x v="0"/>
    <s v="1"/>
    <s v="Non-Nurse Practitioner"/>
    <s v="G"/>
    <x v="6"/>
    <d v="1899-12-30T08:38:00"/>
    <d v="2012-04-17T00:00:00"/>
    <d v="1899-12-30T08:32:00"/>
    <s v="2"/>
    <n v="1975"/>
    <d v="2012-04-17T00:00:00"/>
    <d v="1899-12-30T12:54:00"/>
    <d v="2012-04-17T00:00:00"/>
    <d v="1899-12-30T12:54:00"/>
    <n v="37"/>
    <x v="22"/>
    <n v="8"/>
    <n v="12"/>
    <n v="12"/>
    <d v="2012-04-17T08:38:00"/>
    <d v="2012-04-17T08:32:00"/>
    <d v="2012-04-17T12:54:00"/>
    <d v="2012-04-17T12:54:00"/>
    <n v="4.2666666666045785"/>
    <n v="4.2666666666045785"/>
    <m/>
    <m/>
  </r>
  <r>
    <x v="0"/>
    <s v="1"/>
    <s v="Non-Nurse Practitioner"/>
    <s v="G"/>
    <x v="6"/>
    <d v="1899-12-30T09:28:00"/>
    <d v="2012-04-17T00:00:00"/>
    <d v="1899-12-30T09:22:00"/>
    <s v="2"/>
    <n v="1951"/>
    <d v="2012-04-17T00:00:00"/>
    <d v="1899-12-30T12:25:00"/>
    <d v="2012-04-17T00:00:00"/>
    <d v="1899-12-30T12:28:00"/>
    <n v="61"/>
    <x v="3"/>
    <n v="9"/>
    <n v="12"/>
    <n v="12"/>
    <d v="2012-04-17T09:28:00"/>
    <d v="2012-04-17T09:22:00"/>
    <d v="2012-04-17T12:25:00"/>
    <d v="2012-04-17T12:28:00"/>
    <n v="3"/>
    <n v="2.9500000000116415"/>
    <m/>
    <m/>
  </r>
  <r>
    <x v="0"/>
    <s v="1"/>
    <s v="Non-Nurse Practitioner"/>
    <s v="N"/>
    <x v="6"/>
    <d v="1899-12-30T10:58:00"/>
    <d v="2012-04-17T00:00:00"/>
    <d v="1899-12-30T10:55:00"/>
    <s v="2"/>
    <n v="1927"/>
    <d v="2012-04-17T00:00:00"/>
    <d v="1899-12-30T15:37:00"/>
    <d v="2012-04-17T00:00:00"/>
    <d v="1899-12-30T17:07:00"/>
    <n v="85"/>
    <x v="21"/>
    <n v="10"/>
    <n v="15"/>
    <n v="17"/>
    <d v="2012-04-17T10:58:00"/>
    <d v="2012-04-17T10:55:00"/>
    <d v="2012-04-17T15:37:00"/>
    <d v="2012-04-17T17:07:00"/>
    <n v="6.1499999999650754"/>
    <n v="4.6499999999650754"/>
    <m/>
    <m/>
  </r>
  <r>
    <x v="0"/>
    <s v="1"/>
    <s v="Non-Nurse Practitioner"/>
    <s v="N"/>
    <x v="6"/>
    <d v="1899-12-30T11:07:00"/>
    <d v="2012-04-17T00:00:00"/>
    <d v="1899-12-30T11:02:00"/>
    <s v="2"/>
    <n v="1939"/>
    <d v="2012-04-17T00:00:00"/>
    <d v="1899-12-30T14:14:00"/>
    <d v="2012-04-17T00:00:00"/>
    <d v="1899-12-30T19:46:00"/>
    <n v="76"/>
    <x v="10"/>
    <n v="11"/>
    <n v="14"/>
    <n v="19"/>
    <d v="2012-04-17T11:07:00"/>
    <d v="2012-04-17T11:02:00"/>
    <d v="2012-04-17T14:14:00"/>
    <d v="2012-04-17T19:46:00"/>
    <n v="8.6500000000814907"/>
    <n v="3.1166666666977108"/>
    <m/>
    <m/>
  </r>
  <r>
    <x v="0"/>
    <s v="1"/>
    <s v="Non-Nurse Practitioner"/>
    <s v="N"/>
    <x v="1"/>
    <d v="1899-12-30T00:41:00"/>
    <d v="2012-04-14T00:00:00"/>
    <d v="1899-12-30T00:33:00"/>
    <s v="2"/>
    <n v="1994"/>
    <d v="2012-04-14T00:00:00"/>
    <d v="1899-12-30T03:50:00"/>
    <d v="2012-04-14T00:00:00"/>
    <d v="1899-12-30T03:50:00"/>
    <n v="19"/>
    <x v="6"/>
    <n v="0"/>
    <n v="3"/>
    <n v="3"/>
    <d v="2012-04-14T00:41:00"/>
    <d v="2012-04-14T00:33:00"/>
    <d v="2012-04-14T03:50:00"/>
    <d v="2012-04-14T03:50:00"/>
    <n v="3.1499999999650754"/>
    <n v="3.1499999999650754"/>
    <m/>
    <m/>
  </r>
  <r>
    <x v="0"/>
    <s v="1"/>
    <s v="Non-Nurse Practitioner"/>
    <s v="G"/>
    <x v="1"/>
    <d v="1899-12-30T04:58:00"/>
    <d v="2012-04-14T00:00:00"/>
    <d v="1899-12-30T04:51:00"/>
    <s v="2"/>
    <n v="1922"/>
    <d v="2012-04-14T00:00:00"/>
    <d v="1899-12-30T12:19:00"/>
    <d v="2012-04-14T00:00:00"/>
    <d v="1899-12-30T12:19:00"/>
    <n v="90"/>
    <x v="8"/>
    <n v="4"/>
    <n v="12"/>
    <n v="12"/>
    <d v="2012-04-14T04:58:00"/>
    <d v="2012-04-14T04:51:00"/>
    <d v="2012-04-14T12:19:00"/>
    <d v="2012-04-14T12:19:00"/>
    <n v="7.3500000000349246"/>
    <n v="7.3500000000349246"/>
    <m/>
    <m/>
  </r>
  <r>
    <x v="0"/>
    <s v="1"/>
    <s v="Non-Nurse Practitioner"/>
    <s v="N"/>
    <x v="1"/>
    <d v="1899-12-30T05:12:00"/>
    <d v="2012-04-14T00:00:00"/>
    <d v="1899-12-30T05:02:00"/>
    <s v="2"/>
    <n v="1965"/>
    <d v="2012-04-14T00:00:00"/>
    <d v="1899-12-30T21:13:00"/>
    <d v="2012-04-14T00:00:00"/>
    <d v="1899-12-30T21:13:00"/>
    <n v="47"/>
    <x v="23"/>
    <n v="5"/>
    <n v="21"/>
    <n v="21"/>
    <d v="2012-04-14T05:12:00"/>
    <d v="2012-04-14T05:02:00"/>
    <d v="2012-04-14T21:13:00"/>
    <d v="2012-04-14T21:13:00"/>
    <n v="16.016666666662786"/>
    <n v="16.016666666662786"/>
    <m/>
    <m/>
  </r>
  <r>
    <x v="0"/>
    <s v="1"/>
    <s v="Non-Nurse Practitioner"/>
    <s v="N"/>
    <x v="1"/>
    <d v="1899-12-30T06:23:00"/>
    <d v="2012-04-14T00:00:00"/>
    <d v="1899-12-30T06:15:00"/>
    <s v="2"/>
    <n v="1977"/>
    <d v="2012-04-14T00:00:00"/>
    <d v="1899-12-30T07:50:00"/>
    <d v="2012-04-14T00:00:00"/>
    <d v="1899-12-30T07:50:00"/>
    <n v="37"/>
    <x v="9"/>
    <n v="6"/>
    <n v="7"/>
    <n v="7"/>
    <d v="2012-04-14T06:23:00"/>
    <d v="2012-04-14T06:15:00"/>
    <d v="2012-04-14T07:50:00"/>
    <d v="2012-04-14T07:50:00"/>
    <n v="1.4500000000116415"/>
    <n v="1.4500000000116415"/>
    <m/>
    <m/>
  </r>
  <r>
    <x v="0"/>
    <s v="1"/>
    <s v="Non-Nurse Practitioner"/>
    <s v="N"/>
    <x v="3"/>
    <d v="1899-12-30T07:45:00"/>
    <d v="2012-04-11T00:00:00"/>
    <d v="1899-12-30T07:37:00"/>
    <s v="2"/>
    <n v="1989"/>
    <d v="2012-04-11T00:00:00"/>
    <d v="1899-12-30T11:40:00"/>
    <d v="2012-04-11T00:00:00"/>
    <d v="1899-12-30T11:40:00"/>
    <n v="24"/>
    <x v="20"/>
    <n v="7"/>
    <n v="11"/>
    <n v="11"/>
    <d v="2012-04-11T07:45:00"/>
    <d v="2012-04-11T07:37:00"/>
    <d v="2012-04-11T11:40:00"/>
    <d v="2012-04-11T11:40:00"/>
    <n v="3.9166666666860692"/>
    <n v="3.9166666666860692"/>
    <m/>
    <m/>
  </r>
  <r>
    <x v="0"/>
    <s v="1"/>
    <s v="Non-Nurse Practitioner"/>
    <s v="G"/>
    <x v="3"/>
    <d v="1899-12-30T09:15:00"/>
    <d v="2012-04-11T00:00:00"/>
    <d v="1899-12-30T09:10:00"/>
    <s v="2"/>
    <n v="1936"/>
    <d v="2012-04-11T00:00:00"/>
    <d v="1899-12-30T15:38:00"/>
    <d v="2012-04-12T00:00:00"/>
    <d v="1899-12-30T20:50:00"/>
    <n v="79"/>
    <x v="3"/>
    <n v="9"/>
    <n v="15"/>
    <n v="20"/>
    <d v="2012-04-11T09:15:00"/>
    <d v="2012-04-11T09:10:00"/>
    <d v="2012-04-11T15:38:00"/>
    <d v="2012-04-12T20:50:00"/>
    <n v="35.583333333372138"/>
    <n v="6.3833333333604969"/>
    <m/>
    <m/>
  </r>
  <r>
    <x v="0"/>
    <s v="1"/>
    <s v="Non-Nurse Practitioner"/>
    <s v="N"/>
    <x v="3"/>
    <d v="1899-12-30T09:37:00"/>
    <d v="2012-04-11T00:00:00"/>
    <d v="1899-12-30T09:29:00"/>
    <s v="2"/>
    <n v="2010"/>
    <d v="2012-04-11T00:00:00"/>
    <d v="1899-12-30T10:53:00"/>
    <d v="2012-04-11T00:00:00"/>
    <d v="1899-12-30T10:54:00"/>
    <n v="5"/>
    <x v="3"/>
    <n v="9"/>
    <n v="10"/>
    <n v="10"/>
    <d v="2012-04-11T09:37:00"/>
    <d v="2012-04-11T09:29:00"/>
    <d v="2012-04-11T10:53:00"/>
    <d v="2012-04-11T10:54:00"/>
    <n v="1.2833333335001953"/>
    <n v="1.2666666667792015"/>
    <m/>
    <m/>
  </r>
  <r>
    <x v="0"/>
    <s v="1"/>
    <s v="Non-Nurse Practitioner"/>
    <s v="N"/>
    <x v="3"/>
    <d v="1899-12-30T10:26:00"/>
    <d v="2012-04-11T00:00:00"/>
    <d v="1899-12-30T10:20:00"/>
    <s v="2"/>
    <n v="1969"/>
    <d v="2012-04-11T00:00:00"/>
    <d v="1899-12-30T14:55:00"/>
    <d v="2012-04-11T00:00:00"/>
    <d v="1899-12-30T14:55:00"/>
    <n v="45"/>
    <x v="21"/>
    <n v="10"/>
    <n v="14"/>
    <n v="14"/>
    <d v="2012-04-11T10:26:00"/>
    <d v="2012-04-11T10:20:00"/>
    <d v="2012-04-11T14:55:00"/>
    <d v="2012-04-11T14:55:00"/>
    <n v="4.4833333334536292"/>
    <n v="4.4833333334536292"/>
    <m/>
    <m/>
  </r>
  <r>
    <x v="0"/>
    <s v="1"/>
    <s v="Non-Nurse Practitioner"/>
    <s v="N"/>
    <x v="3"/>
    <d v="1899-12-30T11:57:00"/>
    <d v="2012-04-11T00:00:00"/>
    <d v="1899-12-30T11:47:00"/>
    <s v="2"/>
    <n v="2006"/>
    <d v="2012-04-11T00:00:00"/>
    <d v="1899-12-30T14:41:00"/>
    <d v="2012-04-11T00:00:00"/>
    <d v="1899-12-30T14:41:00"/>
    <n v="7"/>
    <x v="10"/>
    <n v="11"/>
    <n v="14"/>
    <n v="14"/>
    <d v="2012-04-11T11:57:00"/>
    <d v="2012-04-11T11:47:00"/>
    <d v="2012-04-11T14:41:00"/>
    <d v="2012-04-11T14:41:00"/>
    <n v="2.7333333333372138"/>
    <n v="2.7333333333372138"/>
    <m/>
    <m/>
  </r>
  <r>
    <x v="0"/>
    <s v="1"/>
    <s v="Non-Nurse Practitioner"/>
    <s v="N"/>
    <x v="3"/>
    <d v="1899-12-30T12:07:00"/>
    <d v="2012-04-11T00:00:00"/>
    <d v="1899-12-30T12:01:00"/>
    <s v="2"/>
    <n v="1998"/>
    <d v="2012-04-11T00:00:00"/>
    <d v="1899-12-30T13:25:00"/>
    <d v="2012-04-11T00:00:00"/>
    <d v="1899-12-30T13:25:00"/>
    <n v="16"/>
    <x v="11"/>
    <n v="12"/>
    <n v="13"/>
    <n v="13"/>
    <d v="2012-04-11T12:07:00"/>
    <d v="2012-04-11T12:01:00"/>
    <d v="2012-04-11T13:25:00"/>
    <d v="2012-04-11T13:25:00"/>
    <n v="1.3000000000465661"/>
    <n v="1.3000000000465661"/>
    <m/>
    <m/>
  </r>
  <r>
    <x v="0"/>
    <s v="1"/>
    <s v="Non-Nurse Practitioner"/>
    <s v="N"/>
    <x v="1"/>
    <d v="1899-12-30T08:11:00"/>
    <d v="2012-04-14T00:00:00"/>
    <d v="1899-12-30T08:04:00"/>
    <s v="2"/>
    <n v="1981"/>
    <d v="2012-04-14T00:00:00"/>
    <d v="1899-12-30T17:57:00"/>
    <d v="2012-04-14T00:00:00"/>
    <d v="1899-12-30T18:00:00"/>
    <n v="32"/>
    <x v="22"/>
    <n v="8"/>
    <n v="17"/>
    <n v="18"/>
    <d v="2012-04-14T08:11:00"/>
    <d v="2012-04-14T08:04:00"/>
    <d v="2012-04-14T17:57:00"/>
    <d v="2012-04-14T18:00:00"/>
    <n v="9.8166666667093523"/>
    <n v="9.7666666667209938"/>
    <m/>
    <m/>
  </r>
  <r>
    <x v="0"/>
    <s v="1"/>
    <s v="Non-Nurse Practitioner"/>
    <s v="G"/>
    <x v="1"/>
    <d v="1899-12-30T11:54:00"/>
    <d v="2012-04-14T00:00:00"/>
    <d v="1899-12-30T11:48:00"/>
    <s v="2"/>
    <n v="1994"/>
    <d v="2012-04-14T00:00:00"/>
    <d v="1899-12-30T18:25:00"/>
    <d v="2012-04-14T00:00:00"/>
    <d v="1899-12-30T22:20:00"/>
    <n v="21"/>
    <x v="10"/>
    <n v="11"/>
    <n v="18"/>
    <n v="22"/>
    <d v="2012-04-14T11:54:00"/>
    <d v="2012-04-14T11:48:00"/>
    <d v="2012-04-14T18:25:00"/>
    <d v="2012-04-14T22:20:00"/>
    <n v="10.433333333290648"/>
    <n v="6.5166666666045785"/>
    <m/>
    <m/>
  </r>
  <r>
    <x v="0"/>
    <s v="1"/>
    <s v="Non-Nurse Practitioner"/>
    <s v="G"/>
    <x v="5"/>
    <d v="1899-12-30T14:20:00"/>
    <d v="2012-04-15T00:00:00"/>
    <d v="1899-12-30T14:16:00"/>
    <s v="2"/>
    <n v="1942"/>
    <d v="2012-04-15T00:00:00"/>
    <d v="1899-12-30T20:15:00"/>
    <d v="2012-04-15T00:00:00"/>
    <d v="1899-12-30T20:15:00"/>
    <n v="72"/>
    <x v="17"/>
    <n v="14"/>
    <n v="20"/>
    <n v="20"/>
    <d v="2012-04-15T14:20:00"/>
    <d v="2012-04-15T14:16:00"/>
    <d v="2012-04-15T20:15:00"/>
    <d v="2012-04-15T20:15:00"/>
    <n v="5.9166666667442769"/>
    <n v="5.9166666667442769"/>
    <m/>
    <m/>
  </r>
  <r>
    <x v="0"/>
    <s v="1"/>
    <s v="Non-Nurse Practitioner"/>
    <s v="N"/>
    <x v="5"/>
    <d v="1899-12-30T15:03:00"/>
    <d v="2012-04-15T00:00:00"/>
    <d v="1899-12-30T14:54:00"/>
    <s v="2"/>
    <n v="1962"/>
    <d v="2012-04-15T00:00:00"/>
    <d v="1899-12-30T18:55:00"/>
    <d v="2012-04-15T00:00:00"/>
    <d v="1899-12-30T18:58:00"/>
    <n v="53"/>
    <x v="0"/>
    <n v="14"/>
    <n v="18"/>
    <n v="18"/>
    <d v="2012-04-15T15:03:00"/>
    <d v="2012-04-15T14:54:00"/>
    <d v="2012-04-15T18:55:00"/>
    <d v="2012-04-15T18:58:00"/>
    <n v="3.9166666666860692"/>
    <n v="3.8666666666977108"/>
    <m/>
    <m/>
  </r>
  <r>
    <x v="0"/>
    <s v="1"/>
    <s v="Non-Nurse Practitioner"/>
    <s v="G"/>
    <x v="5"/>
    <d v="1899-12-30T15:22:00"/>
    <d v="2012-04-15T00:00:00"/>
    <d v="1899-12-30T15:13:00"/>
    <s v="2"/>
    <n v="1966"/>
    <d v="2012-04-15T00:00:00"/>
    <d v="1899-12-30T19:30:00"/>
    <d v="2012-04-15T00:00:00"/>
    <d v="1899-12-30T19:30:00"/>
    <n v="48"/>
    <x v="0"/>
    <n v="15"/>
    <n v="19"/>
    <n v="19"/>
    <d v="2012-04-15T15:22:00"/>
    <d v="2012-04-15T15:13:00"/>
    <d v="2012-04-15T19:30:00"/>
    <d v="2012-04-15T19:30:00"/>
    <n v="4.1333333333604969"/>
    <n v="4.1333333333604969"/>
    <m/>
    <m/>
  </r>
  <r>
    <x v="0"/>
    <s v="1"/>
    <s v="Non-Nurse Practitioner"/>
    <s v="N"/>
    <x v="5"/>
    <d v="1899-12-30T15:29:00"/>
    <d v="2012-04-15T00:00:00"/>
    <d v="1899-12-30T15:21:00"/>
    <s v="2"/>
    <n v="1960"/>
    <d v="2012-04-15T00:00:00"/>
    <d v="1899-12-30T21:20:00"/>
    <d v="2012-04-15T00:00:00"/>
    <d v="1899-12-30T21:20:00"/>
    <n v="56"/>
    <x v="0"/>
    <n v="15"/>
    <n v="21"/>
    <n v="21"/>
    <d v="2012-04-15T15:29:00"/>
    <d v="2012-04-15T15:21:00"/>
    <d v="2012-04-15T21:20:00"/>
    <d v="2012-04-15T21:20:00"/>
    <n v="5.8500000000349246"/>
    <n v="5.8500000000349246"/>
    <m/>
    <m/>
  </r>
  <r>
    <x v="0"/>
    <s v="1"/>
    <s v="Non-Nurse Practitioner"/>
    <s v="G"/>
    <x v="5"/>
    <d v="1899-12-30T15:33:00"/>
    <d v="2012-04-15T00:00:00"/>
    <d v="1899-12-30T15:22:00"/>
    <s v="2"/>
    <n v="1932"/>
    <d v="2012-04-15T00:00:00"/>
    <d v="1899-12-30T21:55:00"/>
    <d v="2012-04-15T00:00:00"/>
    <d v="1899-12-30T23:05:00"/>
    <n v="82"/>
    <x v="0"/>
    <n v="15"/>
    <n v="21"/>
    <n v="23"/>
    <d v="2012-04-15T15:33:00"/>
    <d v="2012-04-15T15:22:00"/>
    <d v="2012-04-15T21:55:00"/>
    <d v="2012-04-15T23:05:00"/>
    <n v="7.5333333332673647"/>
    <n v="6.3666666666395031"/>
    <m/>
    <m/>
  </r>
  <r>
    <x v="0"/>
    <s v="1"/>
    <s v="Non-Nurse Practitioner"/>
    <s v="N"/>
    <x v="5"/>
    <d v="1899-12-30T15:39:00"/>
    <d v="2012-04-15T00:00:00"/>
    <d v="1899-12-30T15:33:00"/>
    <s v="2"/>
    <n v="1965"/>
    <d v="2012-04-15T00:00:00"/>
    <d v="1899-12-30T20:28:00"/>
    <d v="2012-04-15T00:00:00"/>
    <d v="1899-12-30T20:28:00"/>
    <n v="49"/>
    <x v="0"/>
    <n v="15"/>
    <n v="20"/>
    <n v="20"/>
    <d v="2012-04-15T15:39:00"/>
    <d v="2012-04-15T15:33:00"/>
    <d v="2012-04-15T20:28:00"/>
    <d v="2012-04-15T20:28:00"/>
    <n v="4.8166666666511446"/>
    <n v="4.8166666666511446"/>
    <m/>
    <m/>
  </r>
  <r>
    <x v="0"/>
    <s v="1"/>
    <s v="Non-Nurse Practitioner"/>
    <s v="N"/>
    <x v="5"/>
    <d v="1899-12-30T15:58:00"/>
    <d v="2012-04-15T00:00:00"/>
    <d v="1899-12-30T15:50:00"/>
    <s v="2"/>
    <n v="1964"/>
    <d v="2012-04-15T00:00:00"/>
    <d v="1899-12-30T20:49:00"/>
    <d v="2012-04-15T00:00:00"/>
    <d v="1899-12-30T20:50:00"/>
    <n v="47"/>
    <x v="0"/>
    <n v="15"/>
    <n v="20"/>
    <n v="20"/>
    <d v="2012-04-15T15:58:00"/>
    <d v="2012-04-15T15:50:00"/>
    <d v="2012-04-15T20:49:00"/>
    <d v="2012-04-15T20:50:00"/>
    <n v="4.8666666666395031"/>
    <n v="4.8499999999185093"/>
    <m/>
    <m/>
  </r>
  <r>
    <x v="0"/>
    <s v="1"/>
    <s v="Non-Nurse Practitioner"/>
    <s v="G"/>
    <x v="5"/>
    <d v="1899-12-30T16:10:00"/>
    <d v="2012-04-15T00:00:00"/>
    <d v="1899-12-30T16:03:00"/>
    <s v="2"/>
    <n v="1963"/>
    <d v="2012-04-15T00:00:00"/>
    <d v="1899-12-30T17:30:00"/>
    <d v="2012-04-15T00:00:00"/>
    <d v="1899-12-30T17:30:00"/>
    <n v="52"/>
    <x v="13"/>
    <n v="16"/>
    <n v="17"/>
    <n v="17"/>
    <d v="2012-04-15T16:10:00"/>
    <d v="2012-04-15T16:03:00"/>
    <d v="2012-04-15T17:30:00"/>
    <d v="2012-04-15T17:30:00"/>
    <n v="1.3333333333139308"/>
    <n v="1.3333333333139308"/>
    <m/>
    <m/>
  </r>
  <r>
    <x v="0"/>
    <s v="1"/>
    <s v="Non-Nurse Practitioner"/>
    <s v="G"/>
    <x v="5"/>
    <d v="1899-12-30T16:18:00"/>
    <d v="2012-04-15T00:00:00"/>
    <d v="1899-12-30T16:08:00"/>
    <s v="2"/>
    <n v="1977"/>
    <d v="2012-04-15T00:00:00"/>
    <d v="1899-12-30T18:10:00"/>
    <d v="2012-04-15T00:00:00"/>
    <d v="1899-12-30T18:18:00"/>
    <n v="34"/>
    <x v="13"/>
    <n v="16"/>
    <n v="18"/>
    <n v="18"/>
    <d v="2012-04-15T16:18:00"/>
    <d v="2012-04-15T16:08:00"/>
    <d v="2012-04-15T18:10:00"/>
    <d v="2012-04-15T18:18:00"/>
    <n v="1.9999999998835847"/>
    <n v="1.8666666666395031"/>
    <m/>
    <m/>
  </r>
  <r>
    <x v="0"/>
    <s v="1"/>
    <s v="Non-Nurse Practitioner"/>
    <s v="N"/>
    <x v="5"/>
    <d v="1899-12-30T17:01:00"/>
    <d v="2012-04-15T00:00:00"/>
    <d v="1899-12-30T16:48:00"/>
    <s v="2"/>
    <n v="1970"/>
    <d v="2012-04-15T00:00:00"/>
    <d v="1899-12-30T18:20:00"/>
    <d v="2012-04-15T00:00:00"/>
    <d v="1899-12-30T18:30:00"/>
    <n v="44"/>
    <x v="14"/>
    <n v="16"/>
    <n v="18"/>
    <n v="18"/>
    <d v="2012-04-15T17:01:00"/>
    <d v="2012-04-15T16:48:00"/>
    <d v="2012-04-15T18:20:00"/>
    <d v="2012-04-15T18:30:00"/>
    <n v="1.4833333334536292"/>
    <n v="1.3166666667675599"/>
    <m/>
    <m/>
  </r>
  <r>
    <x v="0"/>
    <s v="1"/>
    <s v="Non-Nurse Practitioner"/>
    <s v="N"/>
    <x v="5"/>
    <d v="1899-12-30T17:50:00"/>
    <d v="2012-04-15T00:00:00"/>
    <d v="1899-12-30T17:45:00"/>
    <s v="2"/>
    <n v="1977"/>
    <d v="2012-04-15T00:00:00"/>
    <d v="1899-12-30T20:30:00"/>
    <d v="2012-04-15T00:00:00"/>
    <d v="1899-12-30T20:34:00"/>
    <n v="39"/>
    <x v="14"/>
    <n v="17"/>
    <n v="20"/>
    <n v="20"/>
    <d v="2012-04-15T17:50:00"/>
    <d v="2012-04-15T17:45:00"/>
    <d v="2012-04-15T20:30:00"/>
    <d v="2012-04-15T20:34:00"/>
    <n v="2.7333333333372138"/>
    <n v="2.6666666666278616"/>
    <m/>
    <m/>
  </r>
  <r>
    <x v="0"/>
    <s v="1"/>
    <s v="Non-Nurse Practitioner"/>
    <s v="G"/>
    <x v="5"/>
    <d v="1899-12-30T19:09:00"/>
    <d v="2012-04-15T00:00:00"/>
    <d v="1899-12-30T18:59:00"/>
    <s v="2"/>
    <n v="1929"/>
    <d v="2012-04-15T00:00:00"/>
    <d v="1899-12-30T23:10:00"/>
    <d v="2012-04-16T00:00:00"/>
    <d v="1899-12-30T13:40:00"/>
    <n v="84"/>
    <x v="1"/>
    <n v="18"/>
    <n v="23"/>
    <n v="13"/>
    <d v="2012-04-15T19:09:00"/>
    <d v="2012-04-15T18:59:00"/>
    <d v="2012-04-15T23:10:00"/>
    <d v="2012-04-16T13:40:00"/>
    <n v="18.516666666604578"/>
    <n v="4.0166666666627862"/>
    <m/>
    <m/>
  </r>
  <r>
    <x v="0"/>
    <s v="1"/>
    <s v="Non-Nurse Practitioner"/>
    <s v="G"/>
    <x v="5"/>
    <d v="1899-12-30T20:09:00"/>
    <d v="2012-04-15T00:00:00"/>
    <d v="1899-12-30T19:42:00"/>
    <s v="2"/>
    <n v="1924"/>
    <d v="2012-04-15T00:00:00"/>
    <d v="1899-12-30T21:40:00"/>
    <d v="2012-04-15T00:00:00"/>
    <d v="1899-12-30T21:40:00"/>
    <n v="88"/>
    <x v="2"/>
    <n v="19"/>
    <n v="21"/>
    <n v="21"/>
    <d v="2012-04-15T20:09:00"/>
    <d v="2012-04-15T19:42:00"/>
    <d v="2012-04-15T21:40:00"/>
    <d v="2012-04-15T21:40:00"/>
    <n v="1.5166666667209938"/>
    <n v="1.5166666667209938"/>
    <m/>
    <m/>
  </r>
  <r>
    <x v="0"/>
    <s v="1"/>
    <s v="Non-Nurse Practitioner"/>
    <s v="N"/>
    <x v="5"/>
    <d v="1899-12-30T20:44:00"/>
    <d v="2012-04-15T00:00:00"/>
    <d v="1899-12-30T20:34:00"/>
    <s v="2"/>
    <n v="2007"/>
    <d v="2012-04-16T00:00:00"/>
    <d v="1899-12-30T00:50:00"/>
    <d v="2012-04-16T00:00:00"/>
    <d v="1899-12-30T00:50:00"/>
    <n v="8"/>
    <x v="2"/>
    <n v="20"/>
    <n v="0"/>
    <n v="0"/>
    <d v="2012-04-15T20:44:00"/>
    <d v="2012-04-15T20:34:00"/>
    <d v="2012-04-16T00:50:00"/>
    <d v="2012-04-16T00:50:00"/>
    <n v="4.0999999999185093"/>
    <n v="4.0999999999185093"/>
    <m/>
    <m/>
  </r>
  <r>
    <x v="0"/>
    <s v="1"/>
    <s v="Non-Nurse Practitioner"/>
    <s v="G"/>
    <x v="5"/>
    <d v="1899-12-30T20:52:00"/>
    <d v="2012-04-15T00:00:00"/>
    <d v="1899-12-30T20:41:00"/>
    <s v="2"/>
    <n v="1956"/>
    <d v="2012-04-16T00:00:00"/>
    <d v="1899-12-30T00:10:00"/>
    <d v="2012-04-16T00:00:00"/>
    <d v="1899-12-30T00:16:00"/>
    <n v="55"/>
    <x v="2"/>
    <n v="20"/>
    <n v="0"/>
    <n v="0"/>
    <d v="2012-04-15T20:52:00"/>
    <d v="2012-04-15T20:41:00"/>
    <d v="2012-04-16T00:10:00"/>
    <d v="2012-04-16T00:16:00"/>
    <n v="3.4000000000814907"/>
    <n v="3.3000000001047738"/>
    <m/>
    <m/>
  </r>
  <r>
    <x v="0"/>
    <s v="1"/>
    <s v="Non-Nurse Practitioner"/>
    <s v="G"/>
    <x v="5"/>
    <d v="1899-12-30T21:53:00"/>
    <d v="2012-04-15T00:00:00"/>
    <d v="1899-12-30T21:46:00"/>
    <s v="2"/>
    <n v="1961"/>
    <d v="2012-04-16T00:00:00"/>
    <d v="1899-12-30T00:05:00"/>
    <d v="2012-04-16T00:00:00"/>
    <d v="1899-12-30T00:05:00"/>
    <n v="52"/>
    <x v="16"/>
    <n v="21"/>
    <n v="0"/>
    <n v="0"/>
    <d v="2012-04-15T21:53:00"/>
    <d v="2012-04-15T21:46:00"/>
    <d v="2012-04-16T00:05:00"/>
    <d v="2012-04-16T00:05:00"/>
    <n v="2.1999999998370185"/>
    <n v="2.1999999998370185"/>
    <m/>
    <m/>
  </r>
  <r>
    <x v="0"/>
    <s v="1"/>
    <s v="Non-Nurse Practitioner"/>
    <s v="G"/>
    <x v="5"/>
    <d v="1899-12-30T22:02:00"/>
    <d v="2012-04-15T00:00:00"/>
    <d v="1899-12-30T21:53:00"/>
    <s v="2"/>
    <n v="1997"/>
    <d v="2012-04-15T00:00:00"/>
    <d v="1899-12-30T23:22:00"/>
    <d v="2012-04-15T00:00:00"/>
    <d v="1899-12-30T23:22:00"/>
    <n v="19"/>
    <x v="4"/>
    <n v="21"/>
    <n v="23"/>
    <n v="23"/>
    <d v="2012-04-15T22:02:00"/>
    <d v="2012-04-15T21:53:00"/>
    <d v="2012-04-15T23:22:00"/>
    <d v="2012-04-15T23:22:00"/>
    <n v="1.3333333333139308"/>
    <n v="1.3333333333139308"/>
    <m/>
    <m/>
  </r>
  <r>
    <x v="0"/>
    <s v="1"/>
    <s v="Non-Nurse Practitioner"/>
    <s v="N"/>
    <x v="3"/>
    <d v="1899-12-30T15:11:00"/>
    <d v="2012-04-11T00:00:00"/>
    <d v="1899-12-30T15:03:00"/>
    <s v="2"/>
    <n v="1994"/>
    <d v="2012-04-11T00:00:00"/>
    <d v="1899-12-30T21:12:00"/>
    <d v="2012-04-11T00:00:00"/>
    <d v="1899-12-30T21:19:00"/>
    <n v="19"/>
    <x v="0"/>
    <n v="15"/>
    <n v="21"/>
    <n v="21"/>
    <d v="2012-04-11T15:11:00"/>
    <d v="2012-04-11T15:03:00"/>
    <d v="2012-04-11T21:12:00"/>
    <d v="2012-04-11T21:19:00"/>
    <n v="6.1333333332440816"/>
    <n v="6.0166666665463708"/>
    <m/>
    <m/>
  </r>
  <r>
    <x v="0"/>
    <s v="1"/>
    <s v="Non-Nurse Practitioner"/>
    <s v="N"/>
    <x v="2"/>
    <d v="1899-12-30T15:56:00"/>
    <d v="2012-04-12T00:00:00"/>
    <d v="1899-12-30T15:47:00"/>
    <s v="2"/>
    <n v="1983"/>
    <d v="2012-04-12T00:00:00"/>
    <d v="1899-12-30T21:23:00"/>
    <d v="2012-04-12T00:00:00"/>
    <d v="1899-12-30T21:23:00"/>
    <n v="33"/>
    <x v="0"/>
    <n v="15"/>
    <n v="21"/>
    <n v="21"/>
    <d v="2012-04-12T15:56:00"/>
    <d v="2012-04-12T15:47:00"/>
    <d v="2012-04-12T21:23:00"/>
    <d v="2012-04-12T21:23:00"/>
    <n v="5.4499999999534339"/>
    <n v="5.4499999999534339"/>
    <m/>
    <m/>
  </r>
  <r>
    <x v="0"/>
    <s v="1"/>
    <s v="Non-Nurse Practitioner"/>
    <s v="N"/>
    <x v="2"/>
    <d v="1899-12-30T16:48:00"/>
    <d v="2012-04-12T00:00:00"/>
    <d v="1899-12-30T16:39:00"/>
    <s v="2"/>
    <n v="2007"/>
    <d v="2012-04-12T00:00:00"/>
    <d v="1899-12-30T17:26:00"/>
    <d v="2012-04-12T00:00:00"/>
    <d v="1899-12-30T17:26:00"/>
    <n v="7"/>
    <x v="13"/>
    <n v="16"/>
    <n v="17"/>
    <n v="17"/>
    <d v="2012-04-12T16:48:00"/>
    <d v="2012-04-12T16:39:00"/>
    <d v="2012-04-12T17:26:00"/>
    <d v="2012-04-12T17:26:00"/>
    <n v="0.63333333347691223"/>
    <n v="0.63333333347691223"/>
    <m/>
    <m/>
  </r>
  <r>
    <x v="0"/>
    <s v="1"/>
    <s v="Non-Nurse Practitioner"/>
    <s v="N"/>
    <x v="2"/>
    <d v="1899-12-30T17:24:00"/>
    <d v="2012-04-12T00:00:00"/>
    <d v="1899-12-30T17:16:00"/>
    <s v="2"/>
    <n v="2009"/>
    <d v="2012-04-12T00:00:00"/>
    <d v="1899-12-30T18:00:00"/>
    <d v="2012-04-12T00:00:00"/>
    <d v="1899-12-30T18:00:00"/>
    <n v="4"/>
    <x v="14"/>
    <n v="17"/>
    <n v="18"/>
    <n v="18"/>
    <d v="2012-04-12T17:24:00"/>
    <d v="2012-04-12T17:16:00"/>
    <d v="2012-04-12T18:00:00"/>
    <d v="2012-04-12T18:00:00"/>
    <n v="0.6000000000349246"/>
    <n v="0.6000000000349246"/>
    <m/>
    <m/>
  </r>
  <r>
    <x v="0"/>
    <s v="1"/>
    <s v="Non-Nurse Practitioner"/>
    <s v="N"/>
    <x v="2"/>
    <d v="1899-12-30T17:37:00"/>
    <d v="2012-04-12T00:00:00"/>
    <d v="1899-12-30T17:22:00"/>
    <s v="2"/>
    <n v="2009"/>
    <d v="2012-04-12T00:00:00"/>
    <d v="1899-12-30T21:10:00"/>
    <d v="2012-04-12T00:00:00"/>
    <d v="1899-12-30T21:10:00"/>
    <n v="6"/>
    <x v="14"/>
    <n v="17"/>
    <n v="21"/>
    <n v="21"/>
    <d v="2012-04-12T17:37:00"/>
    <d v="2012-04-12T17:22:00"/>
    <d v="2012-04-12T21:10:00"/>
    <d v="2012-04-12T21:10:00"/>
    <n v="3.5500000000465661"/>
    <n v="3.5500000000465661"/>
    <m/>
    <m/>
  </r>
  <r>
    <x v="0"/>
    <s v="1"/>
    <s v="Non-Nurse Practitioner"/>
    <s v="N"/>
    <x v="2"/>
    <d v="1899-12-30T18:31:00"/>
    <d v="2012-04-12T00:00:00"/>
    <d v="1899-12-30T18:21:00"/>
    <s v="2"/>
    <n v="1996"/>
    <d v="2012-04-12T00:00:00"/>
    <d v="1899-12-30T21:11:00"/>
    <d v="2012-04-12T00:00:00"/>
    <d v="1899-12-30T20:08:00"/>
    <n v="20"/>
    <x v="15"/>
    <n v="18"/>
    <n v="21"/>
    <n v="20"/>
    <d v="2012-04-12T18:31:00"/>
    <d v="2012-04-12T18:21:00"/>
    <d v="2012-04-12T21:11:00"/>
    <d v="2012-04-12T20:08:00"/>
    <n v="1.6166666666977108"/>
    <n v="2.6666666668024845"/>
    <m/>
    <m/>
  </r>
  <r>
    <x v="0"/>
    <s v="1"/>
    <s v="Non-Nurse Practitioner"/>
    <s v="N"/>
    <x v="2"/>
    <d v="1899-12-30T20:11:00"/>
    <d v="2012-04-12T00:00:00"/>
    <d v="1899-12-30T20:05:00"/>
    <s v="2"/>
    <n v="2005"/>
    <d v="2012-04-12T00:00:00"/>
    <d v="1899-12-30T22:05:00"/>
    <d v="2012-04-12T00:00:00"/>
    <d v="1899-12-30T22:10:00"/>
    <n v="7"/>
    <x v="2"/>
    <n v="20"/>
    <n v="22"/>
    <n v="22"/>
    <d v="2012-04-12T20:11:00"/>
    <d v="2012-04-12T20:05:00"/>
    <d v="2012-04-12T22:05:00"/>
    <d v="2012-04-12T22:10:00"/>
    <n v="1.9833333333372138"/>
    <n v="1.9000000000814907"/>
    <m/>
    <m/>
  </r>
  <r>
    <x v="0"/>
    <s v="1"/>
    <s v="Non-Nurse Practitioner"/>
    <s v="G"/>
    <x v="1"/>
    <d v="1899-12-30T16:13:00"/>
    <d v="2012-04-14T00:00:00"/>
    <d v="1899-12-30T16:08:00"/>
    <s v="2"/>
    <n v="1955"/>
    <d v="2012-04-14T00:00:00"/>
    <d v="1899-12-30T21:37:00"/>
    <d v="2012-04-14T00:00:00"/>
    <d v="1899-12-30T22:05:00"/>
    <n v="56"/>
    <x v="13"/>
    <n v="16"/>
    <n v="21"/>
    <n v="22"/>
    <d v="2012-04-14T16:13:00"/>
    <d v="2012-04-14T16:08:00"/>
    <d v="2012-04-14T21:37:00"/>
    <d v="2012-04-14T22:05:00"/>
    <n v="5.8666666667559184"/>
    <n v="5.3999999999650754"/>
    <m/>
    <m/>
  </r>
  <r>
    <x v="0"/>
    <s v="1"/>
    <s v="Non-Nurse Practitioner"/>
    <s v="N"/>
    <x v="1"/>
    <d v="1899-12-30T17:03:00"/>
    <d v="2012-04-14T00:00:00"/>
    <d v="1899-12-30T14:59:00"/>
    <s v="2"/>
    <n v="1987"/>
    <d v="2012-04-14T00:00:00"/>
    <d v="1899-12-30T19:48:00"/>
    <d v="2012-04-14T00:00:00"/>
    <d v="1899-12-30T21:00:00"/>
    <n v="27"/>
    <x v="14"/>
    <n v="14"/>
    <n v="19"/>
    <n v="21"/>
    <d v="2012-04-14T17:03:00"/>
    <d v="2012-04-14T14:59:00"/>
    <d v="2012-04-14T19:48:00"/>
    <d v="2012-04-14T21:00:00"/>
    <n v="3.9499999999534339"/>
    <n v="2.7499999998835847"/>
    <m/>
    <m/>
  </r>
  <r>
    <x v="0"/>
    <s v="1"/>
    <s v="Non-Nurse Practitioner"/>
    <s v="N"/>
    <x v="1"/>
    <d v="1899-12-30T17:14:00"/>
    <d v="2012-04-14T00:00:00"/>
    <d v="1899-12-30T17:08:00"/>
    <s v="2"/>
    <n v="1969"/>
    <d v="2012-04-15T00:00:00"/>
    <d v="1899-12-30T01:55:00"/>
    <d v="2012-04-15T00:00:00"/>
    <d v="1899-12-30T01:56:00"/>
    <n v="46"/>
    <x v="14"/>
    <n v="17"/>
    <n v="1"/>
    <n v="1"/>
    <d v="2012-04-14T17:14:00"/>
    <d v="2012-04-14T17:08:00"/>
    <d v="2012-04-15T01:55:00"/>
    <d v="2012-04-15T01:56:00"/>
    <n v="8.7000000000698492"/>
    <n v="8.6833333333488554"/>
    <m/>
    <m/>
  </r>
  <r>
    <x v="0"/>
    <s v="1"/>
    <s v="Non-Nurse Practitioner"/>
    <s v="N"/>
    <x v="1"/>
    <d v="1899-12-30T17:23:00"/>
    <d v="2012-04-14T00:00:00"/>
    <d v="1899-12-30T17:32:00"/>
    <s v="2"/>
    <n v="1970"/>
    <d v="2012-04-14T00:00:00"/>
    <d v="1899-12-30T22:47:00"/>
    <d v="2012-04-14T00:00:00"/>
    <d v="1899-12-30T22:49:00"/>
    <n v="43"/>
    <x v="14"/>
    <n v="17"/>
    <n v="22"/>
    <n v="22"/>
    <d v="2012-04-14T17:23:00"/>
    <d v="2012-04-14T17:32:00"/>
    <d v="2012-04-14T22:47:00"/>
    <d v="2012-04-14T22:49:00"/>
    <n v="5.4333333332324401"/>
    <n v="5.3999999999650754"/>
    <m/>
    <m/>
  </r>
  <r>
    <x v="0"/>
    <s v="1"/>
    <s v="Non-Nurse Practitioner"/>
    <s v="G"/>
    <x v="1"/>
    <d v="1899-12-30T19:30:00"/>
    <d v="2012-04-14T00:00:00"/>
    <d v="1899-12-30T19:15:00"/>
    <s v="2"/>
    <n v="1925"/>
    <d v="2012-04-15T00:00:00"/>
    <d v="1899-12-30T06:20:00"/>
    <d v="2012-04-15T00:00:00"/>
    <d v="1899-12-30T06:23:00"/>
    <n v="86"/>
    <x v="1"/>
    <n v="19"/>
    <n v="6"/>
    <n v="6"/>
    <d v="2012-04-14T19:30:00"/>
    <d v="2012-04-14T19:15:00"/>
    <d v="2012-04-15T06:20:00"/>
    <d v="2012-04-15T06:23:00"/>
    <n v="10.883333333360497"/>
    <n v="10.833333333372138"/>
    <m/>
    <m/>
  </r>
  <r>
    <x v="0"/>
    <s v="1"/>
    <s v="Non-Nurse Practitioner"/>
    <s v="N"/>
    <x v="1"/>
    <d v="1899-12-30T21:11:00"/>
    <d v="2012-04-14T00:00:00"/>
    <d v="1899-12-30T21:02:00"/>
    <s v="2"/>
    <n v="2005"/>
    <d v="2012-04-14T00:00:00"/>
    <d v="1899-12-30T22:19:00"/>
    <d v="2012-04-15T00:00:00"/>
    <d v="1899-12-30T00:30:00"/>
    <n v="9"/>
    <x v="16"/>
    <n v="21"/>
    <n v="22"/>
    <n v="0"/>
    <d v="2012-04-14T21:11:00"/>
    <d v="2012-04-14T21:02:00"/>
    <d v="2012-04-14T22:19:00"/>
    <d v="2012-04-15T00:30:00"/>
    <n v="3.3166666666511446"/>
    <n v="1.1333333331858739"/>
    <m/>
    <m/>
  </r>
  <r>
    <x v="0"/>
    <s v="1"/>
    <s v="Non-Nurse Practitioner"/>
    <s v="N"/>
    <x v="1"/>
    <d v="1899-12-30T21:20:00"/>
    <d v="2012-04-14T00:00:00"/>
    <d v="1899-12-30T21:12:00"/>
    <s v="2"/>
    <n v="1947"/>
    <d v="2012-04-15T00:00:00"/>
    <d v="1899-12-30T14:50:00"/>
    <d v="2012-04-15T00:00:00"/>
    <d v="1899-12-30T14:50:00"/>
    <n v="67"/>
    <x v="16"/>
    <n v="21"/>
    <n v="14"/>
    <n v="14"/>
    <d v="2012-04-14T21:20:00"/>
    <d v="2012-04-14T21:12:00"/>
    <d v="2012-04-15T14:50:00"/>
    <d v="2012-04-15T14:50:00"/>
    <n v="17.499999999941792"/>
    <n v="17.499999999941792"/>
    <m/>
    <m/>
  </r>
  <r>
    <x v="0"/>
    <s v="1"/>
    <s v="Non-Nurse Practitioner"/>
    <s v="N"/>
    <x v="1"/>
    <d v="1899-12-30T22:01:00"/>
    <d v="2012-04-14T00:00:00"/>
    <d v="1899-12-30T21:54:00"/>
    <s v="2"/>
    <n v="1997"/>
    <d v="2012-04-15T00:00:00"/>
    <d v="1899-12-30T01:40:00"/>
    <d v="2012-04-15T00:00:00"/>
    <d v="1899-12-30T03:45:00"/>
    <n v="15"/>
    <x v="4"/>
    <n v="21"/>
    <n v="1"/>
    <n v="3"/>
    <d v="2012-04-14T22:01:00"/>
    <d v="2012-04-14T21:54:00"/>
    <d v="2012-04-15T01:40:00"/>
    <d v="2012-04-15T03:45:00"/>
    <n v="5.7333333333372138"/>
    <n v="3.6500000000232831"/>
    <m/>
    <m/>
  </r>
  <r>
    <x v="0"/>
    <s v="1"/>
    <s v="Non-Nurse Practitioner"/>
    <s v="N"/>
    <x v="1"/>
    <d v="1899-12-30T22:26:00"/>
    <d v="2012-04-14T00:00:00"/>
    <d v="1899-12-30T22:19:00"/>
    <s v="2"/>
    <n v="1950"/>
    <d v="2012-04-15T00:00:00"/>
    <d v="1899-12-30T10:45:00"/>
    <d v="2012-04-15T00:00:00"/>
    <d v="1899-12-30T10:45:00"/>
    <n v="62"/>
    <x v="4"/>
    <n v="22"/>
    <n v="10"/>
    <n v="10"/>
    <d v="2012-04-14T22:26:00"/>
    <d v="2012-04-14T22:19:00"/>
    <d v="2012-04-15T10:45:00"/>
    <d v="2012-04-15T10:45:00"/>
    <n v="12.316666666651145"/>
    <n v="12.316666666651145"/>
    <m/>
    <m/>
  </r>
  <r>
    <x v="0"/>
    <s v="1"/>
    <s v="Non-Nurse Practitioner"/>
    <s v="N"/>
    <x v="5"/>
    <d v="1899-12-30T13:33:00"/>
    <d v="2012-04-15T00:00:00"/>
    <d v="1899-12-30T13:26:00"/>
    <s v="2"/>
    <n v="1950"/>
    <d v="2012-04-15T00:00:00"/>
    <d v="1899-12-30T21:20:00"/>
    <d v="2012-04-15T00:00:00"/>
    <d v="1899-12-30T21:20:00"/>
    <n v="66"/>
    <x v="12"/>
    <n v="13"/>
    <n v="21"/>
    <n v="21"/>
    <d v="2012-04-15T13:33:00"/>
    <d v="2012-04-15T13:26:00"/>
    <d v="2012-04-15T21:20:00"/>
    <d v="2012-04-15T21:20:00"/>
    <n v="7.78333333338378"/>
    <n v="7.78333333338378"/>
    <m/>
    <m/>
  </r>
  <r>
    <x v="0"/>
    <s v="1"/>
    <s v="Non-Nurse Practitioner"/>
    <s v="N"/>
    <x v="5"/>
    <d v="1899-12-30T14:16:00"/>
    <d v="2012-04-15T00:00:00"/>
    <d v="1899-12-30T14:10:00"/>
    <s v="2"/>
    <n v="1954"/>
    <d v="2012-04-16T00:00:00"/>
    <d v="1899-12-30T01:30:00"/>
    <d v="2012-04-16T00:00:00"/>
    <d v="1899-12-30T01:30:00"/>
    <n v="57"/>
    <x v="17"/>
    <n v="14"/>
    <n v="1"/>
    <n v="1"/>
    <d v="2012-04-15T14:16:00"/>
    <d v="2012-04-15T14:10:00"/>
    <d v="2012-04-16T01:30:00"/>
    <d v="2012-04-16T01:30:00"/>
    <n v="11.233333333279006"/>
    <n v="11.233333333279006"/>
    <m/>
    <m/>
  </r>
  <r>
    <x v="0"/>
    <s v="1"/>
    <s v="Non-Nurse Practitioner"/>
    <s v="N"/>
    <x v="5"/>
    <d v="1899-12-30T16:10:00"/>
    <d v="2012-04-15T00:00:00"/>
    <d v="1899-12-30T16:01:00"/>
    <s v="2"/>
    <n v="1963"/>
    <d v="2012-04-15T00:00:00"/>
    <d v="1899-12-30T22:00:00"/>
    <d v="2012-04-15T00:00:00"/>
    <d v="1899-12-30T22:03:00"/>
    <n v="52"/>
    <x v="13"/>
    <n v="16"/>
    <n v="22"/>
    <n v="22"/>
    <d v="2012-04-15T16:10:00"/>
    <d v="2012-04-15T16:01:00"/>
    <d v="2012-04-15T22:00:00"/>
    <d v="2012-04-15T22:03:00"/>
    <n v="5.8833333333022892"/>
    <n v="5.8333333333139308"/>
    <m/>
    <m/>
  </r>
  <r>
    <x v="0"/>
    <s v="1"/>
    <s v="Non-Nurse Practitioner"/>
    <s v="N"/>
    <x v="5"/>
    <d v="1899-12-30T22:24:00"/>
    <d v="2012-04-15T00:00:00"/>
    <d v="1899-12-30T22:15:00"/>
    <s v="2"/>
    <n v="1979"/>
    <d v="2012-04-16T00:00:00"/>
    <d v="1899-12-30T00:54:00"/>
    <d v="2012-04-16T00:00:00"/>
    <d v="1899-12-30T00:54:00"/>
    <n v="37"/>
    <x v="4"/>
    <n v="22"/>
    <n v="0"/>
    <n v="0"/>
    <d v="2012-04-15T22:24:00"/>
    <d v="2012-04-15T22:15:00"/>
    <d v="2012-04-16T00:54:00"/>
    <d v="2012-04-16T00:54:00"/>
    <n v="2.4999999999417923"/>
    <n v="2.4999999999417923"/>
    <m/>
    <m/>
  </r>
  <r>
    <x v="0"/>
    <s v="1"/>
    <s v="Non-Nurse Practitioner"/>
    <s v="N"/>
    <x v="6"/>
    <d v="1899-12-30T21:27:00"/>
    <d v="2012-04-17T00:00:00"/>
    <d v="1899-12-30T21:17:00"/>
    <s v="2"/>
    <n v="1970"/>
    <d v="2012-04-18T00:00:00"/>
    <d v="1899-12-30T02:45:00"/>
    <d v="2012-04-18T00:00:00"/>
    <d v="1899-12-30T02:48:00"/>
    <n v="42"/>
    <x v="16"/>
    <n v="21"/>
    <n v="2"/>
    <n v="2"/>
    <d v="2012-04-17T21:27:00"/>
    <d v="2012-04-17T21:17:00"/>
    <d v="2012-04-18T02:45:00"/>
    <d v="2012-04-18T02:48:00"/>
    <n v="5.3499999999767169"/>
    <n v="5.2999999999883585"/>
    <m/>
    <m/>
  </r>
  <r>
    <x v="0"/>
    <s v="1"/>
    <s v="Non-Nurse Practitioner"/>
    <s v="G"/>
    <x v="6"/>
    <d v="1899-12-30T21:33:00"/>
    <d v="2012-04-17T00:00:00"/>
    <d v="1899-12-30T21:30:00"/>
    <s v="2"/>
    <n v="1986"/>
    <d v="2012-04-18T00:00:00"/>
    <d v="1899-12-30T00:34:00"/>
    <d v="2012-04-18T00:00:00"/>
    <d v="1899-12-30T00:34:00"/>
    <n v="25"/>
    <x v="16"/>
    <n v="21"/>
    <n v="0"/>
    <n v="0"/>
    <d v="2012-04-17T21:33:00"/>
    <d v="2012-04-17T21:30:00"/>
    <d v="2012-04-18T00:34:00"/>
    <d v="2012-04-18T00:34:00"/>
    <n v="3.0166666665463708"/>
    <n v="3.0166666665463708"/>
    <m/>
    <m/>
  </r>
  <r>
    <x v="0"/>
    <s v="1"/>
    <s v="Non-Nurse Practitioner"/>
    <s v="N"/>
    <x v="6"/>
    <d v="1899-12-30T21:34:00"/>
    <d v="2012-04-17T00:00:00"/>
    <d v="1899-12-30T21:26:00"/>
    <s v="2"/>
    <n v="1947"/>
    <d v="2012-04-18T00:00:00"/>
    <d v="1899-12-30T14:00:00"/>
    <d v="2012-04-18T00:00:00"/>
    <d v="1899-12-30T14:00:00"/>
    <n v="69"/>
    <x v="16"/>
    <n v="21"/>
    <n v="14"/>
    <n v="14"/>
    <d v="2012-04-17T21:34:00"/>
    <d v="2012-04-17T21:26:00"/>
    <d v="2012-04-18T14:00:00"/>
    <d v="2012-04-18T14:00:00"/>
    <n v="16.433333333465271"/>
    <n v="16.433333333465271"/>
    <m/>
    <m/>
  </r>
  <r>
    <x v="0"/>
    <s v="1"/>
    <s v="Non-Nurse Practitioner"/>
    <s v="N"/>
    <x v="3"/>
    <d v="1899-12-30T11:48:00"/>
    <d v="2012-04-11T00:00:00"/>
    <d v="1899-12-30T11:44:00"/>
    <s v="2"/>
    <n v="1997"/>
    <d v="2012-04-11T00:00:00"/>
    <d v="1899-12-30T17:58:00"/>
    <d v="2012-04-11T00:00:00"/>
    <d v="1899-12-30T18:01:00"/>
    <n v="15"/>
    <x v="10"/>
    <n v="11"/>
    <n v="17"/>
    <n v="18"/>
    <d v="2012-04-11T11:48:00"/>
    <d v="2012-04-11T11:44:00"/>
    <d v="2012-04-11T17:58:00"/>
    <d v="2012-04-11T18:01:00"/>
    <n v="6.2166666666744277"/>
    <n v="6.1666666666860692"/>
    <m/>
    <m/>
  </r>
  <r>
    <x v="0"/>
    <s v="1"/>
    <s v="Non-Nurse Practitioner"/>
    <s v="N"/>
    <x v="3"/>
    <d v="1899-12-30T12:21:00"/>
    <d v="2012-04-11T00:00:00"/>
    <d v="1899-12-30T12:15:00"/>
    <s v="2"/>
    <n v="1998"/>
    <d v="2012-04-11T00:00:00"/>
    <d v="1899-12-30T15:30:00"/>
    <d v="2012-04-11T00:00:00"/>
    <d v="1899-12-30T15:30:00"/>
    <n v="18"/>
    <x v="11"/>
    <n v="12"/>
    <n v="15"/>
    <n v="15"/>
    <d v="2012-04-11T12:21:00"/>
    <d v="2012-04-11T12:15:00"/>
    <d v="2012-04-11T15:30:00"/>
    <d v="2012-04-11T15:30:00"/>
    <n v="3.1500000001396984"/>
    <n v="3.1500000001396984"/>
    <m/>
    <m/>
  </r>
  <r>
    <x v="0"/>
    <s v="1"/>
    <s v="Non-Nurse Practitioner"/>
    <s v="G"/>
    <x v="3"/>
    <d v="1899-12-30T13:24:00"/>
    <d v="2012-04-11T00:00:00"/>
    <d v="1899-12-30T13:11:00"/>
    <s v="2"/>
    <n v="2007"/>
    <d v="2012-04-11T00:00:00"/>
    <d v="1899-12-30T15:40:00"/>
    <d v="2012-04-11T00:00:00"/>
    <d v="1899-12-30T16:20:00"/>
    <n v="5"/>
    <x v="12"/>
    <n v="13"/>
    <n v="15"/>
    <n v="16"/>
    <d v="2012-04-11T13:24:00"/>
    <d v="2012-04-11T13:11:00"/>
    <d v="2012-04-11T15:40:00"/>
    <d v="2012-04-11T16:20:00"/>
    <n v="2.9333333332906477"/>
    <n v="2.2666666667209938"/>
    <m/>
    <m/>
  </r>
  <r>
    <x v="0"/>
    <s v="1"/>
    <s v="Non-Nurse Practitioner"/>
    <s v="N"/>
    <x v="3"/>
    <d v="1899-12-30T15:34:00"/>
    <d v="2012-04-11T00:00:00"/>
    <d v="1899-12-30T15:29:00"/>
    <s v="2"/>
    <n v="1933"/>
    <d v="2012-04-11T00:00:00"/>
    <d v="1899-12-30T19:35:00"/>
    <d v="2012-04-11T00:00:00"/>
    <d v="1899-12-30T19:45:00"/>
    <n v="79"/>
    <x v="0"/>
    <n v="15"/>
    <n v="19"/>
    <n v="19"/>
    <d v="2012-04-11T15:34:00"/>
    <d v="2012-04-11T15:29:00"/>
    <d v="2012-04-11T19:35:00"/>
    <d v="2012-04-11T19:45:00"/>
    <n v="4.1833333333488554"/>
    <n v="4.0166666666627862"/>
    <m/>
    <m/>
  </r>
  <r>
    <x v="0"/>
    <s v="1"/>
    <s v="Non-Nurse Practitioner"/>
    <s v="N"/>
    <x v="3"/>
    <d v="1899-12-30T16:21:00"/>
    <d v="2012-04-11T00:00:00"/>
    <d v="1899-12-30T16:13:00"/>
    <s v="2"/>
    <n v="1926"/>
    <d v="2012-04-11T00:00:00"/>
    <d v="1899-12-30T19:11:00"/>
    <d v="2012-04-11T00:00:00"/>
    <d v="1899-12-30T19:11:00"/>
    <n v="88"/>
    <x v="13"/>
    <n v="16"/>
    <n v="19"/>
    <n v="19"/>
    <d v="2012-04-11T16:21:00"/>
    <d v="2012-04-11T16:13:00"/>
    <d v="2012-04-11T19:11:00"/>
    <d v="2012-04-11T19:11:00"/>
    <n v="2.8333333333139308"/>
    <n v="2.8333333333139308"/>
    <m/>
    <m/>
  </r>
  <r>
    <x v="0"/>
    <s v="1"/>
    <s v="Non-Nurse Practitioner"/>
    <s v="G"/>
    <x v="3"/>
    <d v="1899-12-30T17:15:00"/>
    <d v="2012-04-11T00:00:00"/>
    <d v="1899-12-30T17:00:00"/>
    <s v="2"/>
    <n v="1950"/>
    <d v="2012-04-11T00:00:00"/>
    <d v="1899-12-30T21:57:00"/>
    <d v="2012-04-12T00:00:00"/>
    <d v="1899-12-30T00:20:00"/>
    <n v="64"/>
    <x v="14"/>
    <n v="17"/>
    <n v="21"/>
    <n v="0"/>
    <d v="2012-04-11T17:15:00"/>
    <d v="2012-04-11T17:00:00"/>
    <d v="2012-04-11T21:57:00"/>
    <d v="2012-04-12T00:20:00"/>
    <n v="7.0833333333721384"/>
    <n v="4.6999999999534339"/>
    <m/>
    <m/>
  </r>
  <r>
    <x v="0"/>
    <s v="1"/>
    <s v="Non-Nurse Practitioner"/>
    <s v="N"/>
    <x v="3"/>
    <d v="1899-12-30T17:53:00"/>
    <d v="2012-04-11T00:00:00"/>
    <d v="1899-12-30T17:48:00"/>
    <s v="2"/>
    <n v="1955"/>
    <d v="2012-04-11T00:00:00"/>
    <d v="1899-12-30T18:45:00"/>
    <d v="2012-04-11T00:00:00"/>
    <d v="1899-12-30T20:39:00"/>
    <n v="59"/>
    <x v="14"/>
    <n v="17"/>
    <n v="18"/>
    <n v="20"/>
    <d v="2012-04-11T17:53:00"/>
    <d v="2012-04-11T17:48:00"/>
    <d v="2012-04-11T18:45:00"/>
    <d v="2012-04-11T20:39:00"/>
    <n v="2.7666666667792015"/>
    <n v="0.86666666669771075"/>
    <m/>
    <m/>
  </r>
  <r>
    <x v="0"/>
    <s v="1"/>
    <s v="Non-Nurse Practitioner"/>
    <s v="G"/>
    <x v="3"/>
    <d v="1899-12-30T18:19:00"/>
    <d v="2012-04-11T00:00:00"/>
    <d v="1899-12-30T18:07:00"/>
    <s v="2"/>
    <n v="1933"/>
    <d v="2012-04-11T00:00:00"/>
    <d v="1899-12-30T22:07:00"/>
    <d v="2012-04-13T00:00:00"/>
    <d v="1899-12-30T13:41:00"/>
    <n v="81"/>
    <x v="15"/>
    <n v="18"/>
    <n v="22"/>
    <n v="13"/>
    <d v="2012-04-11T18:19:00"/>
    <d v="2012-04-11T18:07:00"/>
    <d v="2012-04-11T22:07:00"/>
    <d v="2012-04-13T13:41:00"/>
    <n v="43.366666666755918"/>
    <n v="3.7999999999883585"/>
    <m/>
    <m/>
  </r>
  <r>
    <x v="0"/>
    <s v="1"/>
    <s v="Non-Nurse Practitioner"/>
    <s v="N"/>
    <x v="3"/>
    <d v="1899-12-30T18:27:00"/>
    <d v="2012-04-11T00:00:00"/>
    <d v="1899-12-30T18:23:00"/>
    <s v="2"/>
    <n v="1976"/>
    <d v="2012-04-11T00:00:00"/>
    <d v="1899-12-30T22:20:00"/>
    <d v="2012-04-11T00:00:00"/>
    <d v="1899-12-30T22:20:00"/>
    <n v="38"/>
    <x v="15"/>
    <n v="18"/>
    <n v="22"/>
    <n v="22"/>
    <d v="2012-04-11T18:27:00"/>
    <d v="2012-04-11T18:23:00"/>
    <d v="2012-04-11T22:20:00"/>
    <d v="2012-04-11T22:20:00"/>
    <n v="3.8833333332440816"/>
    <n v="3.8833333332440816"/>
    <m/>
    <m/>
  </r>
  <r>
    <x v="0"/>
    <s v="1"/>
    <s v="Non-Nurse Practitioner"/>
    <s v="N"/>
    <x v="3"/>
    <d v="1899-12-30T20:46:00"/>
    <d v="2012-04-11T00:00:00"/>
    <d v="1899-12-30T20:41:00"/>
    <s v="2"/>
    <n v="1968"/>
    <d v="2012-04-12T00:00:00"/>
    <d v="1899-12-30T21:10:00"/>
    <d v="2012-04-12T00:00:00"/>
    <d v="1899-12-30T21:10:00"/>
    <n v="46"/>
    <x v="2"/>
    <n v="20"/>
    <n v="21"/>
    <n v="21"/>
    <d v="2012-04-11T20:46:00"/>
    <d v="2012-04-11T20:41:00"/>
    <d v="2012-04-12T21:10:00"/>
    <d v="2012-04-12T21:10:00"/>
    <n v="24.400000000081491"/>
    <n v="24.400000000081491"/>
    <m/>
    <m/>
  </r>
  <r>
    <x v="0"/>
    <s v="1"/>
    <s v="Non-Nurse Practitioner"/>
    <s v="G"/>
    <x v="3"/>
    <d v="1899-12-30T21:58:00"/>
    <d v="2012-04-11T00:00:00"/>
    <d v="1899-12-30T21:55:00"/>
    <s v="2"/>
    <n v="2006"/>
    <d v="2012-04-11T00:00:00"/>
    <d v="1899-12-30T23:20:00"/>
    <d v="2012-04-12T00:00:00"/>
    <d v="1899-12-30T02:15:00"/>
    <n v="8"/>
    <x v="16"/>
    <n v="21"/>
    <n v="23"/>
    <n v="2"/>
    <d v="2012-04-11T21:58:00"/>
    <d v="2012-04-11T21:55:00"/>
    <d v="2012-04-11T23:20:00"/>
    <d v="2012-04-12T02:15:00"/>
    <n v="4.2833333333255723"/>
    <n v="1.3666666665812954"/>
    <m/>
    <m/>
  </r>
  <r>
    <x v="0"/>
    <s v="1"/>
    <s v="Non-Nurse Practitioner"/>
    <s v="G"/>
    <x v="3"/>
    <d v="1899-12-30T23:09:00"/>
    <d v="2012-04-11T00:00:00"/>
    <d v="1899-12-30T23:06:00"/>
    <s v="2"/>
    <n v="1987"/>
    <d v="2012-04-12T00:00:00"/>
    <d v="1899-12-30T01:10:00"/>
    <d v="2012-04-12T00:00:00"/>
    <d v="1899-12-30T01:28:00"/>
    <n v="24"/>
    <x v="5"/>
    <n v="23"/>
    <n v="1"/>
    <n v="1"/>
    <d v="2012-04-11T23:09:00"/>
    <d v="2012-04-11T23:06:00"/>
    <d v="2012-04-12T01:10:00"/>
    <d v="2012-04-12T01:28:00"/>
    <n v="2.3166666667093523"/>
    <n v="2.0166666666045785"/>
    <m/>
    <m/>
  </r>
  <r>
    <x v="0"/>
    <s v="1"/>
    <s v="Non-Nurse Practitioner"/>
    <s v="N"/>
    <x v="2"/>
    <d v="1899-12-30T12:12:00"/>
    <d v="2012-04-12T00:00:00"/>
    <d v="1899-12-30T11:58:00"/>
    <s v="2"/>
    <n v="1983"/>
    <d v="2012-04-12T00:00:00"/>
    <d v="1899-12-30T19:41:00"/>
    <d v="2012-04-12T00:00:00"/>
    <d v="1899-12-30T19:53:00"/>
    <n v="31"/>
    <x v="11"/>
    <n v="11"/>
    <n v="19"/>
    <n v="19"/>
    <d v="2012-04-12T12:12:00"/>
    <d v="2012-04-12T11:58:00"/>
    <d v="2012-04-12T19:41:00"/>
    <d v="2012-04-12T19:53:00"/>
    <n v="7.683333333407063"/>
    <n v="7.4833333334536292"/>
    <m/>
    <m/>
  </r>
  <r>
    <x v="0"/>
    <s v="1"/>
    <s v="Non-Nurse Practitioner"/>
    <s v="N"/>
    <x v="2"/>
    <d v="1899-12-30T12:41:00"/>
    <d v="2012-04-12T00:00:00"/>
    <d v="1899-12-30T12:33:00"/>
    <s v="2"/>
    <n v="1977"/>
    <d v="2012-04-12T00:00:00"/>
    <d v="1899-12-30T22:36:00"/>
    <d v="2012-04-12T00:00:00"/>
    <d v="1899-12-30T22:36:00"/>
    <n v="34"/>
    <x v="11"/>
    <n v="12"/>
    <n v="22"/>
    <n v="22"/>
    <d v="2012-04-12T12:41:00"/>
    <d v="2012-04-12T12:33:00"/>
    <d v="2012-04-12T22:36:00"/>
    <d v="2012-04-12T22:36:00"/>
    <n v="9.9166666666860692"/>
    <n v="9.9166666666860692"/>
    <m/>
    <m/>
  </r>
  <r>
    <x v="0"/>
    <s v="1"/>
    <s v="Non-Nurse Practitioner"/>
    <s v="G"/>
    <x v="2"/>
    <d v="1899-12-30T13:52:00"/>
    <d v="2012-04-12T00:00:00"/>
    <d v="1899-12-30T13:50:00"/>
    <s v="2"/>
    <n v="1996"/>
    <d v="2012-04-12T00:00:00"/>
    <d v="1899-12-30T17:20:00"/>
    <d v="2012-04-12T00:00:00"/>
    <d v="1899-12-30T17:20:00"/>
    <n v="15"/>
    <x v="12"/>
    <n v="13"/>
    <n v="17"/>
    <n v="17"/>
    <d v="2012-04-12T13:52:00"/>
    <d v="2012-04-12T13:50:00"/>
    <d v="2012-04-12T17:20:00"/>
    <d v="2012-04-12T17:20:00"/>
    <n v="3.46666666661622"/>
    <n v="3.46666666661622"/>
    <m/>
    <m/>
  </r>
  <r>
    <x v="0"/>
    <s v="1"/>
    <s v="Non-Nurse Practitioner"/>
    <s v="N"/>
    <x v="2"/>
    <d v="1899-12-30T15:43:00"/>
    <d v="2012-04-12T00:00:00"/>
    <d v="1899-12-30T15:35:00"/>
    <s v="2"/>
    <n v="1944"/>
    <d v="2012-04-12T00:00:00"/>
    <d v="1899-12-30T20:10:00"/>
    <d v="2012-04-12T00:00:00"/>
    <d v="1899-12-30T20:10:00"/>
    <n v="70"/>
    <x v="0"/>
    <n v="15"/>
    <n v="20"/>
    <n v="20"/>
    <d v="2012-04-12T15:43:00"/>
    <d v="2012-04-12T15:35:00"/>
    <d v="2012-04-12T20:10:00"/>
    <d v="2012-04-12T20:10:00"/>
    <n v="4.4500000000116415"/>
    <n v="4.4500000000116415"/>
    <m/>
    <m/>
  </r>
  <r>
    <x v="0"/>
    <s v="1"/>
    <s v="Non-Nurse Practitioner"/>
    <s v="G"/>
    <x v="2"/>
    <d v="1899-12-30T15:45:00"/>
    <d v="2012-04-12T00:00:00"/>
    <d v="1899-12-30T15:40:00"/>
    <s v="2"/>
    <n v="1919"/>
    <d v="2012-04-13T00:00:00"/>
    <d v="1899-12-30T01:47:00"/>
    <d v="2012-04-13T00:00:00"/>
    <d v="1899-12-30T01:47:00"/>
    <n v="96"/>
    <x v="0"/>
    <n v="15"/>
    <n v="1"/>
    <n v="1"/>
    <d v="2012-04-12T15:45:00"/>
    <d v="2012-04-12T15:40:00"/>
    <d v="2012-04-13T01:47:00"/>
    <d v="2012-04-13T01:47:00"/>
    <n v="10.03333333338378"/>
    <n v="10.03333333338378"/>
    <m/>
    <m/>
  </r>
  <r>
    <x v="0"/>
    <s v="1"/>
    <s v="Non-Nurse Practitioner"/>
    <s v="N"/>
    <x v="2"/>
    <d v="1899-12-30T16:27:00"/>
    <d v="2012-04-12T00:00:00"/>
    <d v="1899-12-30T16:19:00"/>
    <s v="2"/>
    <n v="1965"/>
    <d v="2012-04-13T00:00:00"/>
    <d v="1899-12-30T00:15:00"/>
    <d v="2012-04-13T00:00:00"/>
    <d v="1899-12-30T00:15:00"/>
    <n v="50"/>
    <x v="13"/>
    <n v="16"/>
    <n v="0"/>
    <n v="0"/>
    <d v="2012-04-12T16:27:00"/>
    <d v="2012-04-12T16:19:00"/>
    <d v="2012-04-13T00:15:00"/>
    <d v="2012-04-13T00:15:00"/>
    <n v="7.7999999999301508"/>
    <n v="7.7999999999301508"/>
    <m/>
    <m/>
  </r>
  <r>
    <x v="0"/>
    <s v="1"/>
    <s v="Non-Nurse Practitioner"/>
    <s v="N"/>
    <x v="2"/>
    <d v="1899-12-30T18:36:00"/>
    <d v="2012-04-12T00:00:00"/>
    <d v="1899-12-30T18:25:00"/>
    <s v="2"/>
    <n v="2007"/>
    <d v="2012-04-12T00:00:00"/>
    <d v="1899-12-30T21:40:00"/>
    <d v="2012-04-12T00:00:00"/>
    <d v="1899-12-30T21:42:00"/>
    <n v="4"/>
    <x v="15"/>
    <n v="18"/>
    <n v="21"/>
    <n v="21"/>
    <d v="2012-04-12T18:36:00"/>
    <d v="2012-04-12T18:25:00"/>
    <d v="2012-04-12T21:40:00"/>
    <d v="2012-04-12T21:42:00"/>
    <n v="3.0999999999767169"/>
    <n v="3.0666666667093523"/>
    <m/>
    <m/>
  </r>
  <r>
    <x v="0"/>
    <s v="1"/>
    <s v="Non-Nurse Practitioner"/>
    <s v="N"/>
    <x v="2"/>
    <d v="1899-12-30T18:40:00"/>
    <d v="2012-04-12T00:00:00"/>
    <d v="1899-12-30T18:29:00"/>
    <s v="2"/>
    <n v="1996"/>
    <d v="2012-04-12T00:00:00"/>
    <d v="1899-12-30T21:25:00"/>
    <d v="2012-04-12T00:00:00"/>
    <d v="1899-12-30T21:25:00"/>
    <n v="16"/>
    <x v="15"/>
    <n v="18"/>
    <n v="21"/>
    <n v="21"/>
    <d v="2012-04-12T18:40:00"/>
    <d v="2012-04-12T18:29:00"/>
    <d v="2012-04-12T21:25:00"/>
    <d v="2012-04-12T21:25:00"/>
    <n v="2.7499999998835847"/>
    <n v="2.7499999998835847"/>
    <m/>
    <m/>
  </r>
  <r>
    <x v="0"/>
    <s v="1"/>
    <s v="Non-Nurse Practitioner"/>
    <s v="N"/>
    <x v="2"/>
    <d v="1899-12-30T19:55:00"/>
    <d v="2012-04-12T00:00:00"/>
    <d v="1899-12-30T19:40:00"/>
    <s v="2"/>
    <n v="2009"/>
    <d v="2012-04-13T00:00:00"/>
    <d v="1899-12-30T00:15:00"/>
    <d v="2012-04-13T00:00:00"/>
    <d v="1899-12-30T00:16:00"/>
    <n v="3"/>
    <x v="1"/>
    <n v="19"/>
    <n v="0"/>
    <n v="0"/>
    <d v="2012-04-12T19:55:00"/>
    <d v="2012-04-12T19:40:00"/>
    <d v="2012-04-13T00:15:00"/>
    <d v="2012-04-13T00:16:00"/>
    <n v="4.3500000000349246"/>
    <n v="4.3333333333139308"/>
    <m/>
    <m/>
  </r>
  <r>
    <x v="0"/>
    <s v="1"/>
    <s v="Non-Nurse Practitioner"/>
    <s v="N"/>
    <x v="2"/>
    <d v="1899-12-30T20:25:00"/>
    <d v="2012-04-12T00:00:00"/>
    <d v="1899-12-30T20:16:00"/>
    <s v="2"/>
    <n v="1941"/>
    <d v="2012-04-13T00:00:00"/>
    <d v="1899-12-30T00:30:00"/>
    <d v="2012-04-13T00:00:00"/>
    <d v="1899-12-30T00:30:00"/>
    <n v="75"/>
    <x v="2"/>
    <n v="20"/>
    <n v="0"/>
    <n v="0"/>
    <d v="2012-04-12T20:25:00"/>
    <d v="2012-04-12T20:16:00"/>
    <d v="2012-04-13T00:30:00"/>
    <d v="2012-04-13T00:30:00"/>
    <n v="4.0833333333721384"/>
    <n v="4.0833333333721384"/>
    <m/>
    <m/>
  </r>
  <r>
    <x v="0"/>
    <s v="1"/>
    <s v="Non-Nurse Practitioner"/>
    <s v="N"/>
    <x v="2"/>
    <d v="1899-12-30T21:37:00"/>
    <d v="2012-04-12T00:00:00"/>
    <d v="1899-12-30T21:30:00"/>
    <s v="2"/>
    <n v="1954"/>
    <d v="2012-04-13T00:00:00"/>
    <d v="1899-12-30T02:27:00"/>
    <d v="2012-04-13T00:00:00"/>
    <d v="1899-12-30T02:27:00"/>
    <n v="59"/>
    <x v="16"/>
    <n v="21"/>
    <n v="2"/>
    <n v="2"/>
    <d v="2012-04-12T21:37:00"/>
    <d v="2012-04-12T21:30:00"/>
    <d v="2012-04-13T02:27:00"/>
    <d v="2012-04-13T02:27:00"/>
    <n v="4.8333333333721384"/>
    <n v="4.8333333333721384"/>
    <m/>
    <m/>
  </r>
  <r>
    <x v="0"/>
    <s v="1"/>
    <s v="Non-Nurse Practitioner"/>
    <s v="N"/>
    <x v="0"/>
    <d v="1899-12-30T14:55:00"/>
    <d v="2012-04-13T00:00:00"/>
    <d v="1899-12-30T14:49:00"/>
    <s v="2"/>
    <n v="1976"/>
    <d v="2012-04-13T00:00:00"/>
    <d v="1899-12-30T20:05:00"/>
    <d v="2012-04-13T00:00:00"/>
    <d v="1899-12-30T20:05:00"/>
    <n v="38"/>
    <x v="17"/>
    <n v="14"/>
    <n v="20"/>
    <n v="20"/>
    <d v="2012-04-13T14:55:00"/>
    <d v="2012-04-13T14:49:00"/>
    <d v="2012-04-13T20:05:00"/>
    <d v="2012-04-13T20:05:00"/>
    <n v="5.1666666665696539"/>
    <n v="5.1666666665696539"/>
    <m/>
    <m/>
  </r>
  <r>
    <x v="0"/>
    <s v="1"/>
    <s v="Non-Nurse Practitioner"/>
    <s v="N"/>
    <x v="0"/>
    <d v="1899-12-30T15:33:00"/>
    <d v="2012-04-13T00:00:00"/>
    <d v="1899-12-30T15:26:00"/>
    <s v="2"/>
    <n v="1993"/>
    <d v="2012-04-13T00:00:00"/>
    <d v="1899-12-30T20:40:00"/>
    <d v="2012-04-13T00:00:00"/>
    <d v="1899-12-30T20:40:00"/>
    <n v="18"/>
    <x v="0"/>
    <n v="15"/>
    <n v="20"/>
    <n v="20"/>
    <d v="2012-04-13T15:33:00"/>
    <d v="2012-04-13T15:26:00"/>
    <d v="2012-04-13T20:40:00"/>
    <d v="2012-04-13T20:40:00"/>
    <n v="5.1166666665812954"/>
    <n v="5.1166666665812954"/>
    <m/>
    <m/>
  </r>
  <r>
    <x v="0"/>
    <s v="1"/>
    <s v="Non-Nurse Practitioner"/>
    <s v="N"/>
    <x v="0"/>
    <d v="1899-12-30T17:06:00"/>
    <d v="2012-04-13T00:00:00"/>
    <d v="1899-12-30T16:56:00"/>
    <s v="2"/>
    <n v="1923"/>
    <d v="2012-04-13T00:00:00"/>
    <d v="1899-12-30T21:40:00"/>
    <d v="2012-04-14T00:00:00"/>
    <d v="1899-12-30T00:15:00"/>
    <n v="89"/>
    <x v="14"/>
    <n v="16"/>
    <n v="21"/>
    <n v="0"/>
    <d v="2012-04-13T17:06:00"/>
    <d v="2012-04-13T16:56:00"/>
    <d v="2012-04-13T21:40:00"/>
    <d v="2012-04-14T00:15:00"/>
    <n v="7.1499999999068677"/>
    <n v="4.5666666667093523"/>
    <m/>
    <m/>
  </r>
  <r>
    <x v="0"/>
    <s v="1"/>
    <s v="Non-Nurse Practitioner"/>
    <s v="N"/>
    <x v="0"/>
    <d v="1899-12-30T17:14:00"/>
    <d v="2012-04-13T00:00:00"/>
    <d v="1899-12-30T17:09:00"/>
    <s v="2"/>
    <n v="1977"/>
    <d v="2012-04-13T00:00:00"/>
    <d v="1899-12-30T18:30:00"/>
    <d v="2012-04-13T00:00:00"/>
    <d v="1899-12-30T18:30:00"/>
    <n v="34"/>
    <x v="14"/>
    <n v="17"/>
    <n v="18"/>
    <n v="18"/>
    <d v="2012-04-13T17:14:00"/>
    <d v="2012-04-13T17:09:00"/>
    <d v="2012-04-13T18:30:00"/>
    <d v="2012-04-13T18:30:00"/>
    <n v="1.2666666667792015"/>
    <n v="1.2666666667792015"/>
    <m/>
    <m/>
  </r>
  <r>
    <x v="0"/>
    <s v="1"/>
    <s v="Non-Nurse Practitioner"/>
    <s v="N"/>
    <x v="1"/>
    <d v="1899-12-30T21:25:00"/>
    <d v="2012-04-14T00:00:00"/>
    <d v="1899-12-30T21:17:00"/>
    <s v="2"/>
    <n v="1953"/>
    <d v="2012-04-15T00:00:00"/>
    <d v="1899-12-30T01:45:00"/>
    <d v="2012-04-15T00:00:00"/>
    <d v="1899-12-30T01:45:00"/>
    <n v="60"/>
    <x v="16"/>
    <n v="21"/>
    <n v="1"/>
    <n v="1"/>
    <d v="2012-04-14T21:25:00"/>
    <d v="2012-04-14T21:17:00"/>
    <d v="2012-04-15T01:45:00"/>
    <d v="2012-04-15T01:45:00"/>
    <n v="4.3333333333139308"/>
    <n v="4.3333333333139308"/>
    <m/>
    <m/>
  </r>
  <r>
    <x v="0"/>
    <s v="1"/>
    <s v="Non-Nurse Practitioner"/>
    <s v="N"/>
    <x v="1"/>
    <d v="1899-12-30T21:47:00"/>
    <d v="2012-04-14T00:00:00"/>
    <d v="1899-12-30T21:39:00"/>
    <s v="2"/>
    <n v="2009"/>
    <d v="2012-04-15T00:00:00"/>
    <d v="1899-12-30T01:25:00"/>
    <d v="2012-04-15T00:00:00"/>
    <d v="1899-12-30T01:25:00"/>
    <n v="4"/>
    <x v="16"/>
    <n v="21"/>
    <n v="1"/>
    <n v="1"/>
    <d v="2012-04-14T21:47:00"/>
    <d v="2012-04-14T21:39:00"/>
    <d v="2012-04-15T01:25:00"/>
    <d v="2012-04-15T01:25:00"/>
    <n v="3.6333333334769122"/>
    <n v="3.6333333334769122"/>
    <m/>
    <m/>
  </r>
  <r>
    <x v="0"/>
    <s v="1"/>
    <s v="Non-Nurse Practitioner"/>
    <s v="N"/>
    <x v="1"/>
    <d v="1899-12-30T23:01:00"/>
    <d v="2012-04-14T00:00:00"/>
    <d v="1899-12-30T22:52:00"/>
    <s v="2"/>
    <n v="2007"/>
    <d v="2012-04-15T00:00:00"/>
    <d v="1899-12-30T06:00:00"/>
    <d v="2012-04-15T00:00:00"/>
    <d v="1899-12-30T06:00:00"/>
    <n v="6"/>
    <x v="5"/>
    <n v="22"/>
    <n v="6"/>
    <n v="6"/>
    <d v="2012-04-14T23:01:00"/>
    <d v="2012-04-14T22:52:00"/>
    <d v="2012-04-15T06:00:00"/>
    <d v="2012-04-15T06:00:00"/>
    <n v="6.9833333333954215"/>
    <n v="6.9833333333954215"/>
    <m/>
    <m/>
  </r>
  <r>
    <x v="0"/>
    <s v="1"/>
    <s v="Non-Nurse Practitioner"/>
    <s v="N"/>
    <x v="5"/>
    <d v="1899-12-30T01:09:00"/>
    <d v="2012-04-15T00:00:00"/>
    <d v="1899-12-30T01:02:00"/>
    <s v="2"/>
    <n v="1981"/>
    <d v="2012-04-15T00:00:00"/>
    <d v="1899-12-30T05:02:00"/>
    <d v="2012-04-15T00:00:00"/>
    <d v="1899-12-30T05:02:00"/>
    <n v="31"/>
    <x v="18"/>
    <n v="1"/>
    <n v="5"/>
    <n v="5"/>
    <d v="2012-04-15T01:09:00"/>
    <d v="2012-04-15T01:02:00"/>
    <d v="2012-04-15T05:02:00"/>
    <d v="2012-04-15T05:02:00"/>
    <n v="3.8833333332440816"/>
    <n v="3.8833333332440816"/>
    <m/>
    <m/>
  </r>
  <r>
    <x v="0"/>
    <s v="1"/>
    <s v="Non-Nurse Practitioner"/>
    <s v="G"/>
    <x v="5"/>
    <d v="1899-12-30T02:04:00"/>
    <d v="2012-04-15T00:00:00"/>
    <d v="1899-12-30T01:53:00"/>
    <s v="2"/>
    <n v="1978"/>
    <d v="2012-04-15T00:00:00"/>
    <d v="1899-12-30T10:48:00"/>
    <d v="2012-04-15T00:00:00"/>
    <d v="1899-12-30T10:48:00"/>
    <n v="37"/>
    <x v="19"/>
    <n v="1"/>
    <n v="10"/>
    <n v="10"/>
    <d v="2012-04-15T02:04:00"/>
    <d v="2012-04-15T01:53:00"/>
    <d v="2012-04-15T10:48:00"/>
    <d v="2012-04-15T10:48:00"/>
    <n v="8.7333333333372138"/>
    <n v="8.7333333333372138"/>
    <m/>
    <m/>
  </r>
  <r>
    <x v="0"/>
    <s v="1"/>
    <s v="Non-Nurse Practitioner"/>
    <s v="N"/>
    <x v="5"/>
    <d v="1899-12-30T04:53:00"/>
    <d v="2012-04-15T00:00:00"/>
    <d v="1899-12-30T04:43:00"/>
    <s v="2"/>
    <n v="2009"/>
    <d v="2012-04-15T00:00:00"/>
    <d v="1899-12-30T09:59:00"/>
    <d v="2012-04-15T00:00:00"/>
    <d v="1899-12-30T09:59:00"/>
    <n v="4"/>
    <x v="8"/>
    <n v="4"/>
    <n v="9"/>
    <n v="9"/>
    <d v="2012-04-15T04:53:00"/>
    <d v="2012-04-15T04:43:00"/>
    <d v="2012-04-15T09:59:00"/>
    <d v="2012-04-15T09:59:00"/>
    <n v="5.1000000000349246"/>
    <n v="5.1000000000349246"/>
    <m/>
    <m/>
  </r>
  <r>
    <x v="0"/>
    <s v="1"/>
    <s v="Non-Nurse Practitioner"/>
    <s v="N"/>
    <x v="5"/>
    <d v="1899-12-30T21:02:00"/>
    <d v="2012-04-15T00:00:00"/>
    <d v="1899-12-30T20:40:00"/>
    <s v="2"/>
    <n v="1964"/>
    <d v="2012-04-16T00:00:00"/>
    <d v="1899-12-30T00:02:00"/>
    <d v="2012-04-16T00:00:00"/>
    <d v="1899-12-30T00:02:00"/>
    <n v="47"/>
    <x v="16"/>
    <n v="20"/>
    <n v="0"/>
    <n v="0"/>
    <d v="2012-04-15T21:02:00"/>
    <d v="2012-04-15T20:40:00"/>
    <d v="2012-04-16T00:02:00"/>
    <d v="2012-04-16T00:02:00"/>
    <n v="3"/>
    <n v="3"/>
    <m/>
    <m/>
  </r>
  <r>
    <x v="0"/>
    <s v="1"/>
    <s v="Non-Nurse Practitioner"/>
    <s v="N"/>
    <x v="5"/>
    <d v="1899-12-30T22:07:00"/>
    <d v="2012-04-15T00:00:00"/>
    <d v="1899-12-30T21:58:00"/>
    <s v="2"/>
    <n v="1933"/>
    <d v="2012-04-16T00:00:00"/>
    <d v="1899-12-30T05:40:00"/>
    <d v="2012-04-16T00:00:00"/>
    <d v="1899-12-30T05:45:00"/>
    <n v="82"/>
    <x v="4"/>
    <n v="21"/>
    <n v="5"/>
    <n v="5"/>
    <d v="2012-04-15T22:07:00"/>
    <d v="2012-04-15T21:58:00"/>
    <d v="2012-04-16T05:40:00"/>
    <d v="2012-04-16T05:45:00"/>
    <n v="7.6333333334187046"/>
    <n v="7.5499999999883585"/>
    <m/>
    <m/>
  </r>
  <r>
    <x v="0"/>
    <s v="1"/>
    <s v="Non-Nurse Practitioner"/>
    <s v="N"/>
    <x v="5"/>
    <d v="1899-12-30T22:18:00"/>
    <d v="2012-04-15T00:00:00"/>
    <d v="1899-12-30T22:09:00"/>
    <s v="2"/>
    <n v="1931"/>
    <d v="2012-04-16T00:00:00"/>
    <d v="1899-12-30T08:18:00"/>
    <d v="2012-04-16T00:00:00"/>
    <d v="1899-12-30T10:10:00"/>
    <n v="83"/>
    <x v="4"/>
    <n v="22"/>
    <n v="8"/>
    <n v="10"/>
    <d v="2012-04-15T22:18:00"/>
    <d v="2012-04-15T22:09:00"/>
    <d v="2012-04-16T08:18:00"/>
    <d v="2012-04-16T10:10:00"/>
    <n v="11.866666666581295"/>
    <n v="9.9999999999417923"/>
    <m/>
    <m/>
  </r>
  <r>
    <x v="0"/>
    <s v="1"/>
    <s v="Non-Nurse Practitioner"/>
    <s v="N"/>
    <x v="5"/>
    <d v="1899-12-30T22:42:00"/>
    <d v="2012-04-15T00:00:00"/>
    <d v="1899-12-30T22:34:00"/>
    <s v="2"/>
    <n v="1934"/>
    <d v="2012-04-16T00:00:00"/>
    <d v="1899-12-30T06:15:00"/>
    <d v="2012-04-16T00:00:00"/>
    <d v="1899-12-30T06:15:00"/>
    <n v="77"/>
    <x v="4"/>
    <n v="22"/>
    <n v="6"/>
    <n v="6"/>
    <d v="2012-04-15T22:42:00"/>
    <d v="2012-04-15T22:34:00"/>
    <d v="2012-04-16T06:15:00"/>
    <d v="2012-04-16T06:15:00"/>
    <n v="7.5499999999883585"/>
    <n v="7.5499999999883585"/>
    <m/>
    <m/>
  </r>
  <r>
    <x v="0"/>
    <s v="1"/>
    <s v="Non-Nurse Practitioner"/>
    <s v="G"/>
    <x v="5"/>
    <d v="1899-12-30T22:44:00"/>
    <d v="2012-04-15T00:00:00"/>
    <d v="1899-12-30T22:30:00"/>
    <s v="2"/>
    <n v="1964"/>
    <d v="2012-04-16T00:00:00"/>
    <d v="1899-12-30T06:15:00"/>
    <d v="2012-04-16T00:00:00"/>
    <d v="1899-12-30T06:15:00"/>
    <n v="51"/>
    <x v="4"/>
    <n v="22"/>
    <n v="6"/>
    <n v="6"/>
    <d v="2012-04-15T22:44:00"/>
    <d v="2012-04-15T22:30:00"/>
    <d v="2012-04-16T06:15:00"/>
    <d v="2012-04-16T06:15:00"/>
    <n v="7.5166666665463708"/>
    <n v="7.5166666665463708"/>
    <m/>
    <m/>
  </r>
  <r>
    <x v="0"/>
    <s v="1"/>
    <s v="Non-Nurse Practitioner"/>
    <s v="G"/>
    <x v="5"/>
    <d v="1899-12-30T23:13:00"/>
    <d v="2012-04-15T00:00:00"/>
    <d v="1899-12-30T23:11:00"/>
    <s v="2"/>
    <n v="1940"/>
    <d v="2012-04-16T00:00:00"/>
    <d v="1899-12-30T08:41:00"/>
    <d v="2012-04-16T00:00:00"/>
    <d v="1899-12-30T12:57:00"/>
    <n v="74"/>
    <x v="5"/>
    <n v="23"/>
    <n v="8"/>
    <n v="12"/>
    <d v="2012-04-15T23:13:00"/>
    <d v="2012-04-15T23:11:00"/>
    <d v="2012-04-16T08:41:00"/>
    <d v="2012-04-16T12:57:00"/>
    <n v="13.733333333220799"/>
    <n v="9.46666666661622"/>
    <m/>
    <m/>
  </r>
  <r>
    <x v="0"/>
    <s v="1"/>
    <s v="Non-Nurse Practitioner"/>
    <s v="G"/>
    <x v="4"/>
    <d v="1899-12-30T07:16:00"/>
    <d v="2012-04-16T00:00:00"/>
    <d v="1899-12-30T07:10:00"/>
    <s v="2"/>
    <n v="1920"/>
    <d v="2012-04-16T00:00:00"/>
    <d v="1899-12-30T09:35:00"/>
    <d v="2012-04-16T00:00:00"/>
    <d v="1899-12-30T09:35:00"/>
    <n v="96"/>
    <x v="20"/>
    <n v="7"/>
    <n v="9"/>
    <n v="9"/>
    <d v="2012-04-16T07:16:00"/>
    <d v="2012-04-16T07:10:00"/>
    <d v="2012-04-16T09:35:00"/>
    <d v="2012-04-16T09:35:00"/>
    <n v="2.3166666667093523"/>
    <n v="2.3166666667093523"/>
    <m/>
    <m/>
  </r>
  <r>
    <x v="0"/>
    <s v="1"/>
    <s v="Non-Nurse Practitioner"/>
    <s v="N"/>
    <x v="2"/>
    <d v="1899-12-30T16:34:00"/>
    <d v="2012-04-12T00:00:00"/>
    <d v="1899-12-30T16:29:00"/>
    <s v="2"/>
    <n v="1949"/>
    <d v="2012-04-13T00:00:00"/>
    <d v="1899-12-30T00:10:00"/>
    <d v="2012-04-13T00:00:00"/>
    <d v="1899-12-30T00:10:00"/>
    <n v="63"/>
    <x v="13"/>
    <n v="16"/>
    <n v="0"/>
    <n v="0"/>
    <d v="2012-04-12T16:34:00"/>
    <d v="2012-04-12T16:29:00"/>
    <d v="2012-04-13T00:10:00"/>
    <d v="2012-04-13T00:10:00"/>
    <n v="7.5999999999767169"/>
    <n v="7.5999999999767169"/>
    <m/>
    <m/>
  </r>
  <r>
    <x v="0"/>
    <s v="1"/>
    <s v="Non-Nurse Practitioner"/>
    <s v="G"/>
    <x v="2"/>
    <d v="1899-12-30T17:22:00"/>
    <d v="2012-04-12T00:00:00"/>
    <d v="1899-12-30T17:15:00"/>
    <s v="2"/>
    <n v="1919"/>
    <d v="2012-04-13T00:00:00"/>
    <d v="1899-12-30T15:15:00"/>
    <d v="2012-04-13T00:00:00"/>
    <d v="1899-12-30T15:15:00"/>
    <n v="93"/>
    <x v="14"/>
    <n v="17"/>
    <n v="15"/>
    <n v="15"/>
    <d v="2012-04-12T17:22:00"/>
    <d v="2012-04-12T17:15:00"/>
    <d v="2012-04-13T15:15:00"/>
    <d v="2012-04-13T15:15:00"/>
    <n v="21.883333333244082"/>
    <n v="21.883333333244082"/>
    <m/>
    <m/>
  </r>
  <r>
    <x v="0"/>
    <s v="1"/>
    <s v="Non-Nurse Practitioner"/>
    <s v="N"/>
    <x v="2"/>
    <d v="1899-12-30T17:52:00"/>
    <d v="2012-04-12T00:00:00"/>
    <d v="1899-12-30T17:50:00"/>
    <s v="2"/>
    <n v="1978"/>
    <d v="2012-04-13T00:00:00"/>
    <d v="1899-12-30T03:20:00"/>
    <d v="2012-04-13T00:00:00"/>
    <d v="1899-12-30T03:20:00"/>
    <n v="34"/>
    <x v="14"/>
    <n v="17"/>
    <n v="3"/>
    <n v="3"/>
    <d v="2012-04-12T17:52:00"/>
    <d v="2012-04-12T17:50:00"/>
    <d v="2012-04-13T03:20:00"/>
    <d v="2012-04-13T03:20:00"/>
    <n v="9.466666666790843"/>
    <n v="9.466666666790843"/>
    <m/>
    <m/>
  </r>
  <r>
    <x v="0"/>
    <s v="1"/>
    <s v="Non-Nurse Practitioner"/>
    <s v="N"/>
    <x v="2"/>
    <d v="1899-12-30T18:12:00"/>
    <d v="2012-04-12T00:00:00"/>
    <d v="1899-12-30T18:04:00"/>
    <s v="2"/>
    <n v="1938"/>
    <d v="2012-04-13T00:00:00"/>
    <d v="1899-12-30T01:37:00"/>
    <d v="2012-04-13T00:00:00"/>
    <d v="1899-12-30T01:47:00"/>
    <n v="77"/>
    <x v="15"/>
    <n v="18"/>
    <n v="1"/>
    <n v="1"/>
    <d v="2012-04-12T18:12:00"/>
    <d v="2012-04-12T18:04:00"/>
    <d v="2012-04-13T01:37:00"/>
    <d v="2012-04-13T01:47:00"/>
    <n v="7.5833333334303461"/>
    <n v="7.4166666667442769"/>
    <m/>
    <m/>
  </r>
  <r>
    <x v="0"/>
    <s v="1"/>
    <s v="Non-Nurse Practitioner"/>
    <s v="N"/>
    <x v="2"/>
    <d v="1899-12-30T19:50:00"/>
    <d v="2012-04-12T00:00:00"/>
    <d v="1899-12-30T19:44:00"/>
    <s v="2"/>
    <n v="1959"/>
    <d v="2012-04-13T00:00:00"/>
    <d v="1899-12-30T03:26:00"/>
    <d v="2012-04-13T00:00:00"/>
    <d v="1899-12-30T03:27:00"/>
    <n v="56"/>
    <x v="1"/>
    <n v="19"/>
    <n v="3"/>
    <n v="3"/>
    <d v="2012-04-12T19:50:00"/>
    <d v="2012-04-12T19:44:00"/>
    <d v="2012-04-13T03:26:00"/>
    <d v="2012-04-13T03:27:00"/>
    <n v="7.6166666666977108"/>
    <n v="7.5999999999767169"/>
    <m/>
    <m/>
  </r>
  <r>
    <x v="0"/>
    <s v="1"/>
    <s v="Non-Nurse Practitioner"/>
    <s v="N"/>
    <x v="2"/>
    <d v="1899-12-30T20:58:00"/>
    <d v="2012-04-12T00:00:00"/>
    <d v="1899-12-30T20:50:00"/>
    <s v="2"/>
    <n v="1964"/>
    <d v="2012-04-13T00:00:00"/>
    <d v="1899-12-30T07:40:00"/>
    <d v="2012-04-13T00:00:00"/>
    <d v="1899-12-30T15:46:00"/>
    <n v="51"/>
    <x v="2"/>
    <n v="20"/>
    <n v="7"/>
    <n v="15"/>
    <d v="2012-04-12T20:58:00"/>
    <d v="2012-04-12T20:50:00"/>
    <d v="2012-04-13T07:40:00"/>
    <d v="2012-04-13T15:46:00"/>
    <n v="18.799999999988358"/>
    <n v="10.699999999953434"/>
    <m/>
    <m/>
  </r>
  <r>
    <x v="0"/>
    <s v="1"/>
    <s v="Non-Nurse Practitioner"/>
    <s v="N"/>
    <x v="2"/>
    <d v="1899-12-30T22:56:00"/>
    <d v="2012-04-12T00:00:00"/>
    <d v="1899-12-30T22:42:00"/>
    <s v="2"/>
    <n v="2010"/>
    <d v="2012-04-13T00:00:00"/>
    <d v="1899-12-30T03:18:00"/>
    <d v="2012-04-13T00:00:00"/>
    <d v="1899-12-30T03:18:00"/>
    <n v="1"/>
    <x v="4"/>
    <n v="22"/>
    <n v="3"/>
    <n v="3"/>
    <d v="2012-04-12T22:56:00"/>
    <d v="2012-04-12T22:42:00"/>
    <d v="2012-04-13T03:18:00"/>
    <d v="2012-04-13T03:18:00"/>
    <n v="4.3666666665812954"/>
    <n v="4.3666666665812954"/>
    <m/>
    <m/>
  </r>
  <r>
    <x v="0"/>
    <s v="1"/>
    <s v="Non-Nurse Practitioner"/>
    <s v="G"/>
    <x v="2"/>
    <d v="1899-12-30T23:09:00"/>
    <d v="2012-04-12T00:00:00"/>
    <d v="1899-12-30T23:00:00"/>
    <s v="2"/>
    <n v="1944"/>
    <d v="2012-04-13T00:00:00"/>
    <d v="1899-12-30T06:43:00"/>
    <d v="2012-04-13T00:00:00"/>
    <d v="1899-12-30T07:30:00"/>
    <n v="67"/>
    <x v="5"/>
    <n v="23"/>
    <n v="6"/>
    <n v="7"/>
    <d v="2012-04-12T23:09:00"/>
    <d v="2012-04-12T23:00:00"/>
    <d v="2012-04-13T06:43:00"/>
    <d v="2012-04-13T07:30:00"/>
    <n v="8.3499999999767169"/>
    <n v="7.5666666667093523"/>
    <m/>
    <m/>
  </r>
  <r>
    <x v="0"/>
    <s v="1"/>
    <s v="Non-Nurse Practitioner"/>
    <s v="N"/>
    <x v="2"/>
    <d v="1899-12-30T23:26:00"/>
    <d v="2012-04-12T00:00:00"/>
    <d v="1899-12-30T23:16:00"/>
    <s v="2"/>
    <n v="1951"/>
    <d v="2012-04-13T00:00:00"/>
    <d v="1899-12-30T04:41:00"/>
    <d v="2012-04-13T00:00:00"/>
    <d v="1899-12-30T04:41:00"/>
    <n v="60"/>
    <x v="5"/>
    <n v="23"/>
    <n v="4"/>
    <n v="4"/>
    <d v="2012-04-12T23:26:00"/>
    <d v="2012-04-12T23:16:00"/>
    <d v="2012-04-13T04:41:00"/>
    <d v="2012-04-13T04:41:00"/>
    <n v="5.25"/>
    <n v="5.25"/>
    <m/>
    <m/>
  </r>
  <r>
    <x v="0"/>
    <s v="1"/>
    <s v="Non-Nurse Practitioner"/>
    <s v="N"/>
    <x v="0"/>
    <d v="1899-12-30T00:46:00"/>
    <d v="2012-04-13T00:00:00"/>
    <d v="1899-12-30T00:33:00"/>
    <s v="2"/>
    <n v="1939"/>
    <d v="2012-04-13T00:00:00"/>
    <d v="1899-12-30T05:25:00"/>
    <d v="2012-04-13T00:00:00"/>
    <d v="1899-12-30T05:25:00"/>
    <n v="77"/>
    <x v="6"/>
    <n v="0"/>
    <n v="5"/>
    <n v="5"/>
    <d v="2012-04-13T00:46:00"/>
    <d v="2012-04-13T00:33:00"/>
    <d v="2012-04-13T05:25:00"/>
    <d v="2012-04-13T05:25:00"/>
    <n v="4.6499999999650754"/>
    <n v="4.6499999999650754"/>
    <m/>
    <m/>
  </r>
  <r>
    <x v="0"/>
    <s v="1"/>
    <s v="Non-Nurse Practitioner"/>
    <s v="N"/>
    <x v="0"/>
    <d v="1899-12-30T05:28:00"/>
    <d v="2012-04-13T00:00:00"/>
    <d v="1899-12-30T05:16:00"/>
    <s v="2"/>
    <n v="1934"/>
    <d v="2012-04-13T00:00:00"/>
    <d v="1899-12-30T12:10:00"/>
    <d v="2012-04-13T00:00:00"/>
    <d v="1899-12-30T15:24:00"/>
    <n v="80"/>
    <x v="23"/>
    <n v="5"/>
    <n v="12"/>
    <n v="15"/>
    <d v="2012-04-13T05:28:00"/>
    <d v="2012-04-13T05:16:00"/>
    <d v="2012-04-13T12:10:00"/>
    <d v="2012-04-13T15:24:00"/>
    <n v="9.933333333407063"/>
    <n v="6.7000000000116415"/>
    <m/>
    <m/>
  </r>
  <r>
    <x v="0"/>
    <s v="1"/>
    <s v="Non-Nurse Practitioner"/>
    <s v="G"/>
    <x v="0"/>
    <d v="1899-12-30T05:49:00"/>
    <d v="2012-04-13T00:00:00"/>
    <d v="1899-12-30T05:43:00"/>
    <s v="2"/>
    <n v="1957"/>
    <d v="2012-04-13T00:00:00"/>
    <d v="1899-12-30T13:22:00"/>
    <d v="2012-04-13T00:00:00"/>
    <d v="1899-12-30T13:22:00"/>
    <n v="55"/>
    <x v="23"/>
    <n v="5"/>
    <n v="13"/>
    <n v="13"/>
    <d v="2012-04-13T05:49:00"/>
    <d v="2012-04-13T05:43:00"/>
    <d v="2012-04-13T13:22:00"/>
    <d v="2012-04-13T13:22:00"/>
    <n v="7.5499999999883585"/>
    <n v="7.5499999999883585"/>
    <m/>
    <m/>
  </r>
  <r>
    <x v="0"/>
    <s v="1"/>
    <s v="Non-Nurse Practitioner"/>
    <s v="N"/>
    <x v="0"/>
    <d v="1899-12-30T20:01:00"/>
    <d v="2012-04-13T00:00:00"/>
    <d v="1899-12-30T19:52:00"/>
    <s v="2"/>
    <n v="1943"/>
    <d v="2012-04-14T00:00:00"/>
    <d v="1899-12-30T05:15:00"/>
    <d v="2012-04-14T00:00:00"/>
    <d v="1899-12-30T05:15:00"/>
    <n v="68"/>
    <x v="2"/>
    <n v="19"/>
    <n v="5"/>
    <n v="5"/>
    <d v="2012-04-13T20:01:00"/>
    <d v="2012-04-13T19:52:00"/>
    <d v="2012-04-14T05:15:00"/>
    <d v="2012-04-14T05:15:00"/>
    <n v="9.2333333333954215"/>
    <n v="9.2333333333954215"/>
    <m/>
    <m/>
  </r>
  <r>
    <x v="0"/>
    <s v="1"/>
    <s v="Non-Nurse Practitioner"/>
    <s v="N"/>
    <x v="0"/>
    <d v="1899-12-30T20:22:00"/>
    <d v="2012-04-13T00:00:00"/>
    <d v="1899-12-30T20:10:00"/>
    <s v="2"/>
    <n v="1978"/>
    <d v="2012-04-14T00:00:00"/>
    <d v="1899-12-30T11:00:00"/>
    <d v="2012-04-14T00:00:00"/>
    <d v="1899-12-30T11:00:00"/>
    <n v="34"/>
    <x v="2"/>
    <n v="20"/>
    <n v="11"/>
    <n v="11"/>
    <d v="2012-04-13T20:22:00"/>
    <d v="2012-04-13T20:10:00"/>
    <d v="2012-04-14T11:00:00"/>
    <d v="2012-04-14T11:00:00"/>
    <n v="14.633333333360497"/>
    <n v="14.633333333360497"/>
    <m/>
    <m/>
  </r>
  <r>
    <x v="0"/>
    <s v="1"/>
    <s v="Non-Nurse Practitioner"/>
    <s v="N"/>
    <x v="0"/>
    <d v="1899-12-30T22:11:00"/>
    <d v="2012-04-13T00:00:00"/>
    <d v="1899-12-30T22:03:00"/>
    <s v="2"/>
    <n v="1947"/>
    <d v="2012-04-14T00:00:00"/>
    <d v="1899-12-30T05:48:00"/>
    <d v="2012-04-14T00:00:00"/>
    <d v="1899-12-30T05:48:00"/>
    <n v="65"/>
    <x v="4"/>
    <n v="22"/>
    <n v="5"/>
    <n v="5"/>
    <d v="2012-04-13T22:11:00"/>
    <d v="2012-04-13T22:03:00"/>
    <d v="2012-04-14T05:48:00"/>
    <d v="2012-04-14T05:48:00"/>
    <n v="7.6166666666977108"/>
    <n v="7.6166666666977108"/>
    <m/>
    <m/>
  </r>
  <r>
    <x v="0"/>
    <s v="1"/>
    <s v="Non-Nurse Practitioner"/>
    <s v="N"/>
    <x v="0"/>
    <d v="1899-12-30T22:35:00"/>
    <d v="2012-04-13T00:00:00"/>
    <d v="1899-12-30T22:28:00"/>
    <s v="2"/>
    <n v="1963"/>
    <d v="2012-04-14T00:00:00"/>
    <d v="1899-12-30T08:47:00"/>
    <d v="2012-04-14T00:00:00"/>
    <d v="1899-12-30T08:48:00"/>
    <n v="52"/>
    <x v="4"/>
    <n v="22"/>
    <n v="8"/>
    <n v="8"/>
    <d v="2012-04-13T22:35:00"/>
    <d v="2012-04-13T22:28:00"/>
    <d v="2012-04-14T08:47:00"/>
    <d v="2012-04-14T08:48:00"/>
    <n v="10.216666666790843"/>
    <n v="10.200000000069849"/>
    <m/>
    <m/>
  </r>
  <r>
    <x v="0"/>
    <s v="1"/>
    <s v="Non-Nurse Practitioner"/>
    <s v="N"/>
    <x v="1"/>
    <d v="1899-12-30T00:16:00"/>
    <d v="2012-04-14T00:00:00"/>
    <d v="1899-12-30T00:06:00"/>
    <s v="2"/>
    <n v="1954"/>
    <d v="2012-04-14T00:00:00"/>
    <d v="1899-12-30T08:00:00"/>
    <d v="2012-04-14T00:00:00"/>
    <d v="1899-12-30T08:00:00"/>
    <n v="60"/>
    <x v="6"/>
    <n v="0"/>
    <n v="8"/>
    <n v="8"/>
    <d v="2012-04-14T00:16:00"/>
    <d v="2012-04-14T00:06:00"/>
    <d v="2012-04-14T08:00:00"/>
    <d v="2012-04-14T08:00:00"/>
    <n v="7.7333333333954215"/>
    <n v="7.7333333333954215"/>
    <m/>
    <m/>
  </r>
  <r>
    <x v="0"/>
    <s v="1"/>
    <s v="Non-Nurse Practitioner"/>
    <s v="N"/>
    <x v="1"/>
    <d v="1899-12-30T00:25:00"/>
    <d v="2012-04-14T00:00:00"/>
    <d v="1899-12-30T00:14:00"/>
    <s v="2"/>
    <n v="1964"/>
    <d v="2012-04-14T00:00:00"/>
    <d v="1899-12-30T04:07:00"/>
    <d v="2012-04-14T00:00:00"/>
    <d v="1899-12-30T04:07:00"/>
    <n v="52"/>
    <x v="6"/>
    <n v="0"/>
    <n v="4"/>
    <n v="4"/>
    <d v="2012-04-14T00:25:00"/>
    <d v="2012-04-14T00:14:00"/>
    <d v="2012-04-14T04:07:00"/>
    <d v="2012-04-14T04:07:00"/>
    <n v="3.7000000000116415"/>
    <n v="3.7000000000116415"/>
    <m/>
    <m/>
  </r>
  <r>
    <x v="0"/>
    <s v="1"/>
    <s v="Non-Nurse Practitioner"/>
    <s v="N"/>
    <x v="1"/>
    <d v="1899-12-30T00:32:00"/>
    <d v="2012-04-14T00:00:00"/>
    <d v="1899-12-30T00:21:00"/>
    <s v="2"/>
    <n v="2007"/>
    <d v="2012-04-14T00:00:00"/>
    <d v="1899-12-30T10:00:00"/>
    <d v="2012-04-14T00:00:00"/>
    <d v="1899-12-30T11:45:00"/>
    <n v="6"/>
    <x v="6"/>
    <n v="0"/>
    <n v="10"/>
    <n v="11"/>
    <d v="2012-04-14T00:32:00"/>
    <d v="2012-04-14T00:21:00"/>
    <d v="2012-04-14T10:00:00"/>
    <d v="2012-04-14T11:45:00"/>
    <n v="11.216666666732635"/>
    <n v="9.46666666661622"/>
    <m/>
    <m/>
  </r>
  <r>
    <x v="0"/>
    <s v="1"/>
    <s v="Non-Nurse Practitioner"/>
    <s v="N"/>
    <x v="1"/>
    <d v="1899-12-30T00:57:00"/>
    <d v="2012-04-14T00:00:00"/>
    <d v="1899-12-30T00:39:00"/>
    <s v="2"/>
    <n v="1986"/>
    <d v="2012-04-14T00:00:00"/>
    <d v="1899-12-30T03:00:00"/>
    <d v="2012-04-14T00:00:00"/>
    <d v="1899-12-30T03:00:00"/>
    <n v="29"/>
    <x v="6"/>
    <n v="0"/>
    <n v="3"/>
    <n v="3"/>
    <d v="2012-04-14T00:57:00"/>
    <d v="2012-04-14T00:39:00"/>
    <d v="2012-04-14T03:00:00"/>
    <d v="2012-04-14T03:00:00"/>
    <n v="2.0500000000465661"/>
    <n v="2.0500000000465661"/>
    <m/>
    <m/>
  </r>
  <r>
    <x v="0"/>
    <s v="1"/>
    <s v="Non-Nurse Practitioner"/>
    <s v="N"/>
    <x v="5"/>
    <d v="1899-12-30T08:49:00"/>
    <d v="2012-04-15T00:00:00"/>
    <d v="1899-12-30T08:39:00"/>
    <s v="2"/>
    <n v="1973"/>
    <d v="2012-04-15T00:00:00"/>
    <d v="1899-12-30T13:35:00"/>
    <d v="2012-04-15T00:00:00"/>
    <d v="1899-12-30T13:35:00"/>
    <n v="39"/>
    <x v="22"/>
    <n v="8"/>
    <n v="13"/>
    <n v="13"/>
    <d v="2012-04-15T08:49:00"/>
    <d v="2012-04-15T08:39:00"/>
    <d v="2012-04-15T13:35:00"/>
    <d v="2012-04-15T13:35:00"/>
    <n v="4.7666666666627862"/>
    <n v="4.7666666666627862"/>
    <m/>
    <m/>
  </r>
  <r>
    <x v="0"/>
    <s v="1"/>
    <s v="Non-Nurse Practitioner"/>
    <s v="N"/>
    <x v="5"/>
    <d v="1899-12-30T09:42:00"/>
    <d v="2012-04-15T00:00:00"/>
    <d v="1899-12-30T09:36:00"/>
    <s v="2"/>
    <n v="1985"/>
    <d v="2012-04-15T00:00:00"/>
    <d v="1899-12-30T13:30:00"/>
    <d v="2012-04-15T00:00:00"/>
    <d v="1899-12-30T13:47:00"/>
    <n v="29"/>
    <x v="3"/>
    <n v="9"/>
    <n v="13"/>
    <n v="13"/>
    <d v="2012-04-15T09:42:00"/>
    <d v="2012-04-15T09:36:00"/>
    <d v="2012-04-15T13:30:00"/>
    <d v="2012-04-15T13:47:00"/>
    <n v="4.0833333333721384"/>
    <n v="3.7999999999883585"/>
    <m/>
    <m/>
  </r>
  <r>
    <x v="0"/>
    <s v="1"/>
    <s v="Non-Nurse Practitioner"/>
    <s v="G"/>
    <x v="5"/>
    <d v="1899-12-30T10:21:00"/>
    <d v="2012-04-15T00:00:00"/>
    <d v="1899-12-30T10:08:00"/>
    <s v="2"/>
    <n v="1951"/>
    <d v="2012-04-15T00:00:00"/>
    <d v="1899-12-30T22:03:00"/>
    <d v="2012-04-15T00:00:00"/>
    <d v="1899-12-30T22:10:00"/>
    <n v="64"/>
    <x v="21"/>
    <n v="10"/>
    <n v="22"/>
    <n v="22"/>
    <d v="2012-04-15T10:21:00"/>
    <d v="2012-04-15T10:08:00"/>
    <d v="2012-04-15T22:03:00"/>
    <d v="2012-04-15T22:10:00"/>
    <n v="11.816666666592937"/>
    <n v="11.699999999895226"/>
    <m/>
    <m/>
  </r>
  <r>
    <x v="0"/>
    <s v="1"/>
    <s v="Non-Nurse Practitioner"/>
    <s v="G"/>
    <x v="5"/>
    <d v="1899-12-30T12:51:00"/>
    <d v="2012-04-15T00:00:00"/>
    <d v="1899-12-30T12:48:00"/>
    <s v="2"/>
    <n v="1931"/>
    <d v="2012-04-15T00:00:00"/>
    <d v="1899-12-30T22:20:00"/>
    <d v="2012-04-16T00:00:00"/>
    <d v="1899-12-30T15:14:00"/>
    <n v="81"/>
    <x v="11"/>
    <n v="12"/>
    <n v="22"/>
    <n v="15"/>
    <d v="2012-04-15T12:51:00"/>
    <d v="2012-04-15T12:48:00"/>
    <d v="2012-04-15T22:20:00"/>
    <d v="2012-04-16T15:14:00"/>
    <n v="26.383333333418705"/>
    <n v="9.4833333333372138"/>
    <m/>
    <m/>
  </r>
  <r>
    <x v="0"/>
    <s v="1"/>
    <s v="Non-Nurse Practitioner"/>
    <s v="G"/>
    <x v="5"/>
    <d v="1899-12-30T13:07:00"/>
    <d v="2012-04-15T00:00:00"/>
    <d v="1899-12-30T13:02:00"/>
    <s v="2"/>
    <n v="1996"/>
    <d v="2012-04-15T00:00:00"/>
    <d v="1899-12-30T16:20:00"/>
    <d v="2012-04-15T00:00:00"/>
    <d v="1899-12-30T19:30:00"/>
    <n v="20"/>
    <x v="12"/>
    <n v="13"/>
    <n v="16"/>
    <n v="19"/>
    <d v="2012-04-15T13:07:00"/>
    <d v="2012-04-15T13:02:00"/>
    <d v="2012-04-15T16:20:00"/>
    <d v="2012-04-15T19:30:00"/>
    <n v="6.3833333333604969"/>
    <n v="3.2166666666744277"/>
    <m/>
    <m/>
  </r>
  <r>
    <x v="0"/>
    <s v="1"/>
    <s v="Non-Nurse Practitioner"/>
    <s v="G"/>
    <x v="5"/>
    <d v="1899-12-30T13:27:00"/>
    <d v="2012-04-15T00:00:00"/>
    <d v="1899-12-30T13:20:00"/>
    <s v="2"/>
    <n v="1961"/>
    <d v="2012-04-15T00:00:00"/>
    <d v="1899-12-30T21:45:00"/>
    <d v="2012-04-15T00:00:00"/>
    <d v="1899-12-30T21:45:00"/>
    <n v="53"/>
    <x v="12"/>
    <n v="13"/>
    <n v="21"/>
    <n v="21"/>
    <d v="2012-04-15T13:27:00"/>
    <d v="2012-04-15T13:20:00"/>
    <d v="2012-04-15T21:45:00"/>
    <d v="2012-04-15T21:45:00"/>
    <n v="8.2999999999883585"/>
    <n v="8.2999999999883585"/>
    <m/>
    <m/>
  </r>
  <r>
    <x v="0"/>
    <s v="1"/>
    <s v="Non-Nurse Practitioner"/>
    <s v="N"/>
    <x v="5"/>
    <d v="1899-12-30T13:39:00"/>
    <d v="2012-04-15T00:00:00"/>
    <d v="1899-12-30T13:32:00"/>
    <s v="2"/>
    <n v="1976"/>
    <d v="2012-04-15T00:00:00"/>
    <d v="1899-12-30T17:22:00"/>
    <d v="2012-04-15T00:00:00"/>
    <d v="1899-12-30T17:22:00"/>
    <n v="35"/>
    <x v="12"/>
    <n v="13"/>
    <n v="17"/>
    <n v="17"/>
    <d v="2012-04-15T13:39:00"/>
    <d v="2012-04-15T13:32:00"/>
    <d v="2012-04-15T17:22:00"/>
    <d v="2012-04-15T17:22:00"/>
    <n v="3.7166666667326353"/>
    <n v="3.7166666667326353"/>
    <m/>
    <m/>
  </r>
  <r>
    <x v="0"/>
    <s v="1"/>
    <s v="Non-Nurse Practitioner"/>
    <s v="G"/>
    <x v="4"/>
    <d v="1899-12-30T09:02:00"/>
    <d v="2012-04-16T00:00:00"/>
    <d v="1899-12-30T08:56:00"/>
    <s v="2"/>
    <n v="1958"/>
    <d v="2012-04-16T00:00:00"/>
    <d v="1899-12-30T12:55:00"/>
    <d v="2012-04-16T00:00:00"/>
    <d v="1899-12-30T12:55:00"/>
    <n v="56"/>
    <x v="3"/>
    <n v="8"/>
    <n v="12"/>
    <n v="12"/>
    <d v="2012-04-16T09:02:00"/>
    <d v="2012-04-16T08:56:00"/>
    <d v="2012-04-16T12:55:00"/>
    <d v="2012-04-16T12:55:00"/>
    <n v="3.8833333334187046"/>
    <n v="3.8833333334187046"/>
    <m/>
    <m/>
  </r>
  <r>
    <x v="0"/>
    <s v="1"/>
    <s v="Non-Nurse Practitioner"/>
    <s v="N"/>
    <x v="4"/>
    <d v="1899-12-30T09:57:00"/>
    <d v="2012-04-16T00:00:00"/>
    <d v="1899-12-30T09:41:00"/>
    <s v="2"/>
    <n v="1967"/>
    <d v="2012-04-16T00:00:00"/>
    <d v="1899-12-30T17:05:00"/>
    <d v="2012-04-16T00:00:00"/>
    <d v="1899-12-30T17:42:00"/>
    <n v="48"/>
    <x v="3"/>
    <n v="9"/>
    <n v="17"/>
    <n v="17"/>
    <d v="2012-04-16T09:57:00"/>
    <d v="2012-04-16T09:41:00"/>
    <d v="2012-04-16T17:05:00"/>
    <d v="2012-04-16T17:42:00"/>
    <n v="7.7500000001164153"/>
    <n v="7.1333333333604969"/>
    <m/>
    <m/>
  </r>
  <r>
    <x v="0"/>
    <s v="1"/>
    <s v="Non-Nurse Practitioner"/>
    <s v="N"/>
    <x v="4"/>
    <d v="1899-12-30T11:47:00"/>
    <d v="2012-04-16T00:00:00"/>
    <d v="1899-12-30T11:43:00"/>
    <s v="2"/>
    <n v="2009"/>
    <d v="2012-04-16T00:00:00"/>
    <d v="1899-12-30T17:10:00"/>
    <d v="2012-04-16T00:00:00"/>
    <d v="1899-12-30T17:25:00"/>
    <n v="2"/>
    <x v="10"/>
    <n v="11"/>
    <n v="17"/>
    <n v="17"/>
    <d v="2012-04-16T11:47:00"/>
    <d v="2012-04-16T11:43:00"/>
    <d v="2012-04-16T17:10:00"/>
    <d v="2012-04-16T17:25:00"/>
    <n v="5.6333333333604969"/>
    <n v="5.3833333334187046"/>
    <m/>
    <m/>
  </r>
  <r>
    <x v="0"/>
    <s v="1"/>
    <s v="Non-Nurse Practitioner"/>
    <s v="G"/>
    <x v="4"/>
    <d v="1899-12-30T12:19:00"/>
    <d v="2012-04-16T00:00:00"/>
    <d v="1899-12-30T12:12:00"/>
    <s v="2"/>
    <n v="1919"/>
    <d v="2012-04-16T00:00:00"/>
    <d v="1899-12-30T15:33:00"/>
    <d v="2012-04-16T00:00:00"/>
    <d v="1899-12-30T15:33:00"/>
    <n v="97"/>
    <x v="11"/>
    <n v="12"/>
    <n v="15"/>
    <n v="15"/>
    <d v="2012-04-16T12:19:00"/>
    <d v="2012-04-16T12:12:00"/>
    <d v="2012-04-16T15:33:00"/>
    <d v="2012-04-16T15:33:00"/>
    <n v="3.2333333333954215"/>
    <n v="3.2333333333954215"/>
    <m/>
    <m/>
  </r>
  <r>
    <x v="0"/>
    <s v="1"/>
    <s v="Non-Nurse Practitioner"/>
    <s v="N"/>
    <x v="2"/>
    <d v="1899-12-30T12:18:00"/>
    <d v="2012-04-12T00:00:00"/>
    <d v="1899-12-30T12:03:00"/>
    <s v="2"/>
    <n v="1957"/>
    <d v="2012-04-12T00:00:00"/>
    <d v="1899-12-30T22:40:00"/>
    <d v="2012-04-12T00:00:00"/>
    <d v="1899-12-30T22:45:00"/>
    <n v="55"/>
    <x v="11"/>
    <n v="12"/>
    <n v="22"/>
    <n v="22"/>
    <d v="2012-04-12T12:18:00"/>
    <d v="2012-04-12T12:03:00"/>
    <d v="2012-04-12T22:40:00"/>
    <d v="2012-04-12T22:45:00"/>
    <n v="10.450000000011642"/>
    <n v="10.366666666755918"/>
    <m/>
    <m/>
  </r>
  <r>
    <x v="0"/>
    <s v="1"/>
    <s v="Non-Nurse Practitioner"/>
    <s v="G"/>
    <x v="2"/>
    <d v="1899-12-30T13:05:00"/>
    <d v="2012-04-12T00:00:00"/>
    <d v="1899-12-30T13:00:00"/>
    <s v="2"/>
    <n v="1954"/>
    <d v="2012-04-12T00:00:00"/>
    <d v="1899-12-30T17:00:00"/>
    <d v="2012-04-12T00:00:00"/>
    <d v="1899-12-30T17:00:00"/>
    <n v="61"/>
    <x v="12"/>
    <n v="13"/>
    <n v="17"/>
    <n v="17"/>
    <d v="2012-04-12T13:05:00"/>
    <d v="2012-04-12T13:00:00"/>
    <d v="2012-04-12T17:00:00"/>
    <d v="2012-04-12T17:00:00"/>
    <n v="3.9166666666860692"/>
    <n v="3.9166666666860692"/>
    <m/>
    <m/>
  </r>
  <r>
    <x v="0"/>
    <s v="1"/>
    <s v="Non-Nurse Practitioner"/>
    <s v="N"/>
    <x v="2"/>
    <d v="1899-12-30T13:38:00"/>
    <d v="2012-04-12T00:00:00"/>
    <d v="1899-12-30T13:30:00"/>
    <s v="2"/>
    <n v="1966"/>
    <d v="2012-04-12T00:00:00"/>
    <d v="1899-12-30T22:32:00"/>
    <d v="2012-04-12T00:00:00"/>
    <d v="1899-12-30T23:05:00"/>
    <n v="49"/>
    <x v="12"/>
    <n v="13"/>
    <n v="22"/>
    <n v="23"/>
    <d v="2012-04-12T13:38:00"/>
    <d v="2012-04-12T13:30:00"/>
    <d v="2012-04-12T22:32:00"/>
    <d v="2012-04-12T23:05:00"/>
    <n v="9.4499999998952262"/>
    <n v="8.8999999998486601"/>
    <m/>
    <m/>
  </r>
  <r>
    <x v="0"/>
    <s v="1"/>
    <s v="Non-Nurse Practitioner"/>
    <s v="N"/>
    <x v="2"/>
    <d v="1899-12-30T13:45:00"/>
    <d v="2012-04-12T00:00:00"/>
    <d v="1899-12-30T13:36:00"/>
    <s v="2"/>
    <n v="1942"/>
    <d v="2012-04-12T00:00:00"/>
    <d v="1899-12-30T19:59:00"/>
    <d v="2012-04-12T00:00:00"/>
    <d v="1899-12-30T20:16:00"/>
    <n v="71"/>
    <x v="12"/>
    <n v="13"/>
    <n v="19"/>
    <n v="20"/>
    <d v="2012-04-12T13:45:00"/>
    <d v="2012-04-12T13:36:00"/>
    <d v="2012-04-12T19:59:00"/>
    <d v="2012-04-12T20:16:00"/>
    <n v="6.5166666667792015"/>
    <n v="6.2333333333954215"/>
    <m/>
    <m/>
  </r>
  <r>
    <x v="0"/>
    <s v="1"/>
    <s v="Non-Nurse Practitioner"/>
    <s v="N"/>
    <x v="2"/>
    <d v="1899-12-30T14:16:00"/>
    <d v="2012-04-12T00:00:00"/>
    <d v="1899-12-30T14:05:00"/>
    <s v="2"/>
    <n v="1996"/>
    <d v="2012-04-12T00:00:00"/>
    <d v="1899-12-30T16:35:00"/>
    <d v="2012-04-12T00:00:00"/>
    <d v="1899-12-30T16:35:00"/>
    <n v="16"/>
    <x v="17"/>
    <n v="14"/>
    <n v="16"/>
    <n v="16"/>
    <d v="2012-04-12T14:16:00"/>
    <d v="2012-04-12T14:05:00"/>
    <d v="2012-04-12T16:35:00"/>
    <d v="2012-04-12T16:35:00"/>
    <n v="2.3166666665347293"/>
    <n v="2.3166666665347293"/>
    <m/>
    <m/>
  </r>
  <r>
    <x v="0"/>
    <s v="1"/>
    <s v="Non-Nurse Practitioner"/>
    <s v="N"/>
    <x v="2"/>
    <d v="1899-12-30T15:35:00"/>
    <d v="2012-04-12T00:00:00"/>
    <d v="1899-12-30T15:30:00"/>
    <s v="2"/>
    <n v="1970"/>
    <d v="2012-04-12T00:00:00"/>
    <d v="1899-12-30T17:42:00"/>
    <d v="2012-04-12T00:00:00"/>
    <d v="1899-12-30T17:42:00"/>
    <n v="43"/>
    <x v="0"/>
    <n v="15"/>
    <n v="17"/>
    <n v="17"/>
    <d v="2012-04-12T15:35:00"/>
    <d v="2012-04-12T15:30:00"/>
    <d v="2012-04-12T17:42:00"/>
    <d v="2012-04-12T17:42:00"/>
    <n v="2.1166666667559184"/>
    <n v="2.1166666667559184"/>
    <m/>
    <m/>
  </r>
  <r>
    <x v="0"/>
    <s v="1"/>
    <s v="Non-Nurse Practitioner"/>
    <s v="G"/>
    <x v="2"/>
    <d v="1899-12-30T15:52:00"/>
    <d v="2012-04-12T00:00:00"/>
    <d v="1899-12-30T15:45:00"/>
    <s v="2"/>
    <n v="1942"/>
    <d v="2012-04-12T00:00:00"/>
    <d v="1899-12-30T19:30:00"/>
    <d v="2012-04-12T00:00:00"/>
    <d v="1899-12-30T19:30:00"/>
    <n v="73"/>
    <x v="0"/>
    <n v="15"/>
    <n v="19"/>
    <n v="19"/>
    <d v="2012-04-12T15:52:00"/>
    <d v="2012-04-12T15:45:00"/>
    <d v="2012-04-12T19:30:00"/>
    <d v="2012-04-12T19:30:00"/>
    <n v="3.6333333333022892"/>
    <n v="3.6333333333022892"/>
    <m/>
    <m/>
  </r>
  <r>
    <x v="0"/>
    <s v="1"/>
    <s v="Non-Nurse Practitioner"/>
    <s v="N"/>
    <x v="2"/>
    <d v="1899-12-30T15:53:00"/>
    <d v="2012-04-12T00:00:00"/>
    <d v="1899-12-30T15:42:00"/>
    <s v="2"/>
    <n v="1976"/>
    <d v="2012-04-12T00:00:00"/>
    <d v="1899-12-30T18:45:00"/>
    <d v="2012-04-12T00:00:00"/>
    <d v="1899-12-30T18:45:00"/>
    <n v="36"/>
    <x v="0"/>
    <n v="15"/>
    <n v="18"/>
    <n v="18"/>
    <d v="2012-04-12T15:53:00"/>
    <d v="2012-04-12T15:42:00"/>
    <d v="2012-04-12T18:45:00"/>
    <d v="2012-04-12T18:45:00"/>
    <n v="2.8666666665812954"/>
    <n v="2.8666666665812954"/>
    <m/>
    <m/>
  </r>
  <r>
    <x v="0"/>
    <s v="1"/>
    <s v="Non-Nurse Practitioner"/>
    <s v="N"/>
    <x v="2"/>
    <d v="1899-12-30T16:40:00"/>
    <d v="2012-04-12T00:00:00"/>
    <d v="1899-12-30T16:34:00"/>
    <s v="2"/>
    <n v="1972"/>
    <d v="2012-04-12T00:00:00"/>
    <d v="1899-12-30T22:45:00"/>
    <d v="2012-04-12T00:00:00"/>
    <d v="1899-12-30T22:45:00"/>
    <n v="41"/>
    <x v="13"/>
    <n v="16"/>
    <n v="22"/>
    <n v="22"/>
    <d v="2012-04-12T16:40:00"/>
    <d v="2012-04-12T16:34:00"/>
    <d v="2012-04-12T22:45:00"/>
    <d v="2012-04-12T22:45:00"/>
    <n v="6.0833333332557231"/>
    <n v="6.0833333332557231"/>
    <m/>
    <m/>
  </r>
  <r>
    <x v="0"/>
    <s v="1"/>
    <s v="Non-Nurse Practitioner"/>
    <s v="G"/>
    <x v="2"/>
    <d v="1899-12-30T17:13:00"/>
    <d v="2012-04-12T00:00:00"/>
    <d v="1899-12-30T17:10:00"/>
    <s v="2"/>
    <n v="1960"/>
    <d v="2012-04-12T00:00:00"/>
    <d v="1899-12-30T21:20:00"/>
    <d v="2012-04-13T00:00:00"/>
    <d v="1899-12-30T05:20:00"/>
    <n v="51"/>
    <x v="14"/>
    <n v="17"/>
    <n v="21"/>
    <n v="5"/>
    <d v="2012-04-12T17:13:00"/>
    <d v="2012-04-12T17:10:00"/>
    <d v="2012-04-12T21:20:00"/>
    <d v="2012-04-13T05:20:00"/>
    <n v="12.116666666523088"/>
    <n v="4.1166666666395031"/>
    <m/>
    <m/>
  </r>
  <r>
    <x v="0"/>
    <s v="1"/>
    <s v="Non-Nurse Practitioner"/>
    <s v="N"/>
    <x v="2"/>
    <d v="1899-12-30T21:14:00"/>
    <d v="2012-04-12T00:00:00"/>
    <d v="1899-12-30T21:06:00"/>
    <s v="2"/>
    <n v="2011"/>
    <d v="2012-04-12T00:00:00"/>
    <d v="1899-12-30T23:20:00"/>
    <d v="2012-04-12T00:00:00"/>
    <d v="1899-12-30T23:20:00"/>
    <n v="1"/>
    <x v="16"/>
    <n v="21"/>
    <n v="23"/>
    <n v="23"/>
    <d v="2012-04-12T21:14:00"/>
    <d v="2012-04-12T21:06:00"/>
    <d v="2012-04-12T23:20:00"/>
    <d v="2012-04-12T23:20:00"/>
    <n v="2.0999999998603016"/>
    <n v="2.0999999998603016"/>
    <m/>
    <m/>
  </r>
  <r>
    <x v="0"/>
    <s v="1"/>
    <s v="Non-Nurse Practitioner"/>
    <s v="N"/>
    <x v="5"/>
    <d v="1899-12-30T10:04:00"/>
    <d v="2012-04-15T00:00:00"/>
    <d v="1899-12-30T09:57:00"/>
    <s v="2"/>
    <n v="1975"/>
    <d v="2012-04-15T00:00:00"/>
    <d v="1899-12-30T13:20:00"/>
    <d v="2012-04-15T00:00:00"/>
    <d v="1899-12-30T13:20:00"/>
    <n v="39"/>
    <x v="21"/>
    <n v="9"/>
    <n v="13"/>
    <n v="13"/>
    <d v="2012-04-15T10:04:00"/>
    <d v="2012-04-15T09:57:00"/>
    <d v="2012-04-15T13:20:00"/>
    <d v="2012-04-15T13:20:00"/>
    <n v="3.2666666666627862"/>
    <n v="3.2666666666627862"/>
    <m/>
    <m/>
  </r>
  <r>
    <x v="0"/>
    <s v="1"/>
    <s v="Non-Nurse Practitioner"/>
    <s v="N"/>
    <x v="5"/>
    <d v="1899-12-30T11:40:00"/>
    <d v="2012-04-15T00:00:00"/>
    <d v="1899-12-30T11:36:00"/>
    <s v="2"/>
    <n v="1949"/>
    <d v="2012-04-15T00:00:00"/>
    <d v="1899-12-30T15:00:00"/>
    <d v="2012-04-15T00:00:00"/>
    <d v="1899-12-30T15:00:00"/>
    <n v="63"/>
    <x v="10"/>
    <n v="11"/>
    <n v="15"/>
    <n v="15"/>
    <d v="2012-04-15T11:40:00"/>
    <d v="2012-04-15T11:36:00"/>
    <d v="2012-04-15T15:00:00"/>
    <d v="2012-04-15T15:00:00"/>
    <n v="3.3333333333721384"/>
    <n v="3.3333333333721384"/>
    <m/>
    <m/>
  </r>
  <r>
    <x v="0"/>
    <s v="1"/>
    <s v="Non-Nurse Practitioner"/>
    <s v="N"/>
    <x v="5"/>
    <d v="1899-12-30T12:43:00"/>
    <d v="2012-04-15T00:00:00"/>
    <d v="1899-12-30T12:33:00"/>
    <s v="2"/>
    <n v="1959"/>
    <d v="2012-04-15T00:00:00"/>
    <d v="1899-12-30T17:00:00"/>
    <d v="2012-04-15T00:00:00"/>
    <d v="1899-12-30T17:02:00"/>
    <n v="55"/>
    <x v="11"/>
    <n v="12"/>
    <n v="17"/>
    <n v="17"/>
    <d v="2012-04-15T12:43:00"/>
    <d v="2012-04-15T12:33:00"/>
    <d v="2012-04-15T17:00:00"/>
    <d v="2012-04-15T17:02:00"/>
    <n v="4.316666666592937"/>
    <n v="4.2833333333255723"/>
    <m/>
    <m/>
  </r>
  <r>
    <x v="0"/>
    <s v="1"/>
    <s v="Non-Nurse Practitioner"/>
    <s v="G"/>
    <x v="4"/>
    <d v="1899-12-30T11:54:00"/>
    <d v="2012-04-16T00:00:00"/>
    <d v="1899-12-30T11:30:00"/>
    <s v="2"/>
    <n v="1939"/>
    <d v="2012-04-16T00:00:00"/>
    <d v="1899-12-30T19:10:00"/>
    <d v="2012-04-16T00:00:00"/>
    <d v="1899-12-30T19:10:00"/>
    <n v="75"/>
    <x v="10"/>
    <n v="11"/>
    <n v="19"/>
    <n v="19"/>
    <d v="2012-04-16T11:54:00"/>
    <d v="2012-04-16T11:30:00"/>
    <d v="2012-04-16T19:10:00"/>
    <d v="2012-04-16T19:10:00"/>
    <n v="7.2666666666045785"/>
    <n v="7.2666666666045785"/>
    <m/>
    <m/>
  </r>
  <r>
    <x v="0"/>
    <s v="1"/>
    <s v="Non-Nurse Practitioner"/>
    <s v="N"/>
    <x v="4"/>
    <d v="1899-12-30T12:12:00"/>
    <d v="2012-04-16T00:00:00"/>
    <d v="1899-12-30T12:03:00"/>
    <s v="2"/>
    <n v="1934"/>
    <d v="2012-04-16T00:00:00"/>
    <d v="1899-12-30T21:00:00"/>
    <d v="2012-04-16T00:00:00"/>
    <d v="1899-12-30T21:00:00"/>
    <n v="79"/>
    <x v="11"/>
    <n v="12"/>
    <n v="21"/>
    <n v="21"/>
    <d v="2012-04-16T12:12:00"/>
    <d v="2012-04-16T12:03:00"/>
    <d v="2012-04-16T21:00:00"/>
    <d v="2012-04-16T21:00:00"/>
    <n v="8.8000000000465661"/>
    <n v="8.8000000000465661"/>
    <m/>
    <m/>
  </r>
  <r>
    <x v="0"/>
    <s v="1"/>
    <s v="Non-Nurse Practitioner"/>
    <s v="N"/>
    <x v="4"/>
    <d v="1899-12-30T12:37:00"/>
    <d v="2012-04-16T00:00:00"/>
    <d v="1899-12-30T12:30:00"/>
    <s v="2"/>
    <n v="1935"/>
    <d v="2012-04-16T00:00:00"/>
    <d v="1899-12-30T20:45:00"/>
    <d v="2012-04-16T00:00:00"/>
    <d v="1899-12-30T20:54:00"/>
    <n v="78"/>
    <x v="11"/>
    <n v="12"/>
    <n v="20"/>
    <n v="20"/>
    <d v="2012-04-16T12:37:00"/>
    <d v="2012-04-16T12:30:00"/>
    <d v="2012-04-16T20:45:00"/>
    <d v="2012-04-16T20:54:00"/>
    <n v="8.2833333334419876"/>
    <n v="8.1333333334769122"/>
    <m/>
    <m/>
  </r>
  <r>
    <x v="0"/>
    <s v="1"/>
    <s v="Non-Nurse Practitioner"/>
    <s v="N"/>
    <x v="4"/>
    <d v="1899-12-30T14:53:00"/>
    <d v="2012-04-16T00:00:00"/>
    <d v="1899-12-30T14:43:00"/>
    <s v="2"/>
    <n v="2008"/>
    <d v="2012-04-16T00:00:00"/>
    <d v="1899-12-30T16:28:00"/>
    <d v="2012-04-16T00:00:00"/>
    <d v="1899-12-30T16:28:00"/>
    <n v="7"/>
    <x v="17"/>
    <n v="14"/>
    <n v="16"/>
    <n v="16"/>
    <d v="2012-04-16T14:53:00"/>
    <d v="2012-04-16T14:43:00"/>
    <d v="2012-04-16T16:28:00"/>
    <d v="2012-04-16T16:28:00"/>
    <n v="1.5833333334303461"/>
    <n v="1.5833333334303461"/>
    <m/>
    <m/>
  </r>
  <r>
    <x v="0"/>
    <s v="1"/>
    <s v="Non-Nurse Practitioner"/>
    <s v="N"/>
    <x v="4"/>
    <d v="1899-12-30T18:55:00"/>
    <d v="2012-04-16T00:00:00"/>
    <d v="1899-12-30T18:47:00"/>
    <s v="2"/>
    <n v="1999"/>
    <d v="2012-04-16T00:00:00"/>
    <d v="1899-12-30T21:50:00"/>
    <d v="2012-04-16T00:00:00"/>
    <d v="1899-12-30T21:50:00"/>
    <n v="15"/>
    <x v="15"/>
    <n v="18"/>
    <n v="21"/>
    <n v="21"/>
    <d v="2012-04-16T18:55:00"/>
    <d v="2012-04-16T18:47:00"/>
    <d v="2012-04-16T21:50:00"/>
    <d v="2012-04-16T21:50:00"/>
    <n v="2.9166666665696539"/>
    <n v="2.9166666665696539"/>
    <m/>
    <m/>
  </r>
  <r>
    <x v="0"/>
    <s v="1"/>
    <s v="Non-Nurse Practitioner"/>
    <s v="N"/>
    <x v="6"/>
    <d v="1899-12-30T14:19:00"/>
    <d v="2012-04-17T00:00:00"/>
    <d v="1899-12-30T14:11:00"/>
    <s v="2"/>
    <n v="2009"/>
    <d v="2012-04-17T00:00:00"/>
    <d v="1899-12-30T18:40:00"/>
    <d v="2012-04-17T00:00:00"/>
    <d v="1899-12-30T18:40:00"/>
    <n v="3"/>
    <x v="17"/>
    <n v="14"/>
    <n v="18"/>
    <n v="18"/>
    <d v="2012-04-17T14:19:00"/>
    <d v="2012-04-17T14:11:00"/>
    <d v="2012-04-17T18:40:00"/>
    <d v="2012-04-17T18:40:00"/>
    <n v="4.3500000000349246"/>
    <n v="4.3500000000349246"/>
    <m/>
    <m/>
  </r>
  <r>
    <x v="0"/>
    <s v="1"/>
    <s v="Non-Nurse Practitioner"/>
    <s v="G"/>
    <x v="6"/>
    <d v="1899-12-30T16:25:00"/>
    <d v="2012-04-17T00:00:00"/>
    <d v="1899-12-30T16:20:00"/>
    <s v="2"/>
    <n v="2003"/>
    <d v="2012-04-17T00:00:00"/>
    <d v="1899-12-30T20:30:00"/>
    <d v="2012-04-17T00:00:00"/>
    <d v="1899-12-30T21:00:00"/>
    <n v="9"/>
    <x v="13"/>
    <n v="16"/>
    <n v="20"/>
    <n v="21"/>
    <d v="2012-04-17T16:25:00"/>
    <d v="2012-04-17T16:20:00"/>
    <d v="2012-04-17T20:30:00"/>
    <d v="2012-04-17T21:00:00"/>
    <n v="4.5833333332557231"/>
    <n v="4.0833333331975155"/>
    <m/>
    <m/>
  </r>
  <r>
    <x v="0"/>
    <s v="1"/>
    <s v="Non-Nurse Practitioner"/>
    <s v="G"/>
    <x v="6"/>
    <d v="1899-12-30T17:44:00"/>
    <d v="2012-04-17T00:00:00"/>
    <d v="1899-12-30T17:37:00"/>
    <s v="2"/>
    <n v="1936"/>
    <d v="2012-04-17T00:00:00"/>
    <d v="1899-12-30T20:10:00"/>
    <d v="2012-04-17T00:00:00"/>
    <d v="1899-12-30T22:12:00"/>
    <n v="79"/>
    <x v="14"/>
    <n v="17"/>
    <n v="20"/>
    <n v="22"/>
    <d v="2012-04-17T17:44:00"/>
    <d v="2012-04-17T17:37:00"/>
    <d v="2012-04-17T20:10:00"/>
    <d v="2012-04-17T22:12:00"/>
    <n v="4.4666666667326353"/>
    <n v="2.433333333407063"/>
    <m/>
    <m/>
  </r>
  <r>
    <x v="0"/>
    <s v="1"/>
    <s v="Non-Nurse Practitioner"/>
    <s v="N"/>
    <x v="6"/>
    <d v="1899-12-30T19:59:00"/>
    <d v="2012-04-17T00:00:00"/>
    <d v="1899-12-30T19:47:00"/>
    <s v="2"/>
    <n v="2008"/>
    <d v="2012-04-17T00:00:00"/>
    <d v="1899-12-30T23:02:00"/>
    <d v="2012-04-18T00:00:00"/>
    <d v="1899-12-30T00:15:00"/>
    <n v="3"/>
    <x v="1"/>
    <n v="19"/>
    <n v="23"/>
    <n v="0"/>
    <d v="2012-04-17T19:59:00"/>
    <d v="2012-04-17T19:47:00"/>
    <d v="2012-04-17T23:02:00"/>
    <d v="2012-04-18T00:15:00"/>
    <n v="4.2666666666045785"/>
    <n v="3.0499999999883585"/>
    <m/>
    <m/>
  </r>
  <r>
    <x v="0"/>
    <s v="1"/>
    <s v="Non-Nurse Practitioner"/>
    <s v="G"/>
    <x v="6"/>
    <d v="1899-12-30T20:50:00"/>
    <d v="2012-04-17T00:00:00"/>
    <d v="1899-12-30T20:24:00"/>
    <s v="2"/>
    <n v="1969"/>
    <d v="2012-04-17T00:00:00"/>
    <d v="1899-12-30T23:20:00"/>
    <d v="2012-04-17T00:00:00"/>
    <d v="1899-12-30T23:33:00"/>
    <n v="46"/>
    <x v="2"/>
    <n v="20"/>
    <n v="23"/>
    <n v="23"/>
    <d v="2012-04-17T20:50:00"/>
    <d v="2012-04-17T20:24:00"/>
    <d v="2012-04-17T23:20:00"/>
    <d v="2012-04-17T23:33:00"/>
    <n v="2.71666666661622"/>
    <n v="2.4999999999417923"/>
    <m/>
    <m/>
  </r>
  <r>
    <x v="0"/>
    <s v="1"/>
    <s v="Non-Nurse Practitioner"/>
    <s v="G"/>
    <x v="3"/>
    <d v="1899-12-30T00:39:00"/>
    <d v="2012-04-11T00:00:00"/>
    <d v="1899-12-30T00:33:00"/>
    <s v="2"/>
    <n v="2007"/>
    <d v="2012-04-11T00:00:00"/>
    <d v="1899-12-30T03:15:00"/>
    <d v="2012-04-11T00:00:00"/>
    <d v="1899-12-30T03:15:00"/>
    <n v="6"/>
    <x v="6"/>
    <n v="0"/>
    <n v="3"/>
    <n v="3"/>
    <d v="2012-04-11T00:39:00"/>
    <d v="2012-04-11T00:33:00"/>
    <d v="2012-04-11T03:15:00"/>
    <d v="2012-04-11T03:15:00"/>
    <n v="2.5999999999185093"/>
    <n v="2.5999999999185093"/>
    <m/>
    <m/>
  </r>
  <r>
    <x v="0"/>
    <s v="1"/>
    <s v="Non-Nurse Practitioner"/>
    <s v="N"/>
    <x v="3"/>
    <d v="1899-12-30T01:59:00"/>
    <d v="2012-04-11T00:00:00"/>
    <d v="1899-12-30T01:51:00"/>
    <s v="2"/>
    <n v="1991"/>
    <d v="2012-04-11T00:00:00"/>
    <d v="1899-12-30T06:10:00"/>
    <d v="2012-04-11T00:00:00"/>
    <d v="1899-12-30T06:10:00"/>
    <n v="22"/>
    <x v="18"/>
    <n v="1"/>
    <n v="6"/>
    <n v="6"/>
    <d v="2012-04-11T01:59:00"/>
    <d v="2012-04-11T01:51:00"/>
    <d v="2012-04-11T06:10:00"/>
    <d v="2012-04-11T06:10:00"/>
    <n v="4.1833333333488554"/>
    <n v="4.1833333333488554"/>
    <m/>
    <m/>
  </r>
  <r>
    <x v="0"/>
    <s v="1"/>
    <s v="Non-Nurse Practitioner"/>
    <s v="G"/>
    <x v="3"/>
    <d v="1899-12-30T02:18:00"/>
    <d v="2012-04-11T00:00:00"/>
    <d v="1899-12-30T02:09:00"/>
    <s v="2"/>
    <n v="2009"/>
    <d v="2012-04-11T00:00:00"/>
    <d v="1899-12-30T07:50:00"/>
    <d v="2012-04-11T00:00:00"/>
    <d v="1899-12-30T07:50:00"/>
    <n v="6"/>
    <x v="19"/>
    <n v="2"/>
    <n v="7"/>
    <n v="7"/>
    <d v="2012-04-11T02:18:00"/>
    <d v="2012-04-11T02:09:00"/>
    <d v="2012-04-11T07:50:00"/>
    <d v="2012-04-11T07:50:00"/>
    <n v="5.53333333338378"/>
    <n v="5.53333333338378"/>
    <m/>
    <m/>
  </r>
  <r>
    <x v="0"/>
    <s v="1"/>
    <s v="Non-Nurse Practitioner"/>
    <s v="N"/>
    <x v="1"/>
    <d v="1899-12-30T12:37:00"/>
    <d v="2012-04-14T00:00:00"/>
    <d v="1899-12-30T12:30:00"/>
    <s v="2"/>
    <n v="1965"/>
    <d v="2012-04-14T00:00:00"/>
    <d v="1899-12-30T17:50:00"/>
    <d v="2012-04-14T00:00:00"/>
    <d v="1899-12-30T17:51:00"/>
    <n v="49"/>
    <x v="11"/>
    <n v="12"/>
    <n v="17"/>
    <n v="17"/>
    <d v="2012-04-14T12:37:00"/>
    <d v="2012-04-14T12:30:00"/>
    <d v="2012-04-14T17:50:00"/>
    <d v="2012-04-14T17:51:00"/>
    <n v="5.2333333334536292"/>
    <n v="5.2166666667326353"/>
    <m/>
    <m/>
  </r>
  <r>
    <x v="0"/>
    <s v="1"/>
    <s v="Non-Nurse Practitioner"/>
    <s v="G"/>
    <x v="1"/>
    <d v="1899-12-30T12:57:00"/>
    <d v="2012-04-14T00:00:00"/>
    <d v="1899-12-30T12:50:00"/>
    <s v="2"/>
    <n v="1939"/>
    <d v="2012-04-14T00:00:00"/>
    <d v="1899-12-30T17:06:00"/>
    <d v="2012-04-15T00:00:00"/>
    <d v="1899-12-30T16:05:00"/>
    <n v="73"/>
    <x v="11"/>
    <n v="12"/>
    <n v="17"/>
    <n v="16"/>
    <d v="2012-04-14T12:57:00"/>
    <d v="2012-04-14T12:50:00"/>
    <d v="2012-04-14T17:06:00"/>
    <d v="2012-04-15T16:05:00"/>
    <n v="27.133333333418705"/>
    <n v="4.1500000000814907"/>
    <m/>
    <m/>
  </r>
  <r>
    <x v="0"/>
    <s v="1"/>
    <s v="Non-Nurse Practitioner"/>
    <s v="G"/>
    <x v="1"/>
    <d v="1899-12-30T17:24:00"/>
    <d v="2012-04-14T00:00:00"/>
    <d v="1899-12-30T17:20:00"/>
    <s v="2"/>
    <n v="1931"/>
    <d v="2012-04-14T00:00:00"/>
    <d v="1899-12-30T20:56:00"/>
    <d v="2012-04-15T00:00:00"/>
    <d v="1899-12-30T13:20:00"/>
    <n v="84"/>
    <x v="14"/>
    <n v="17"/>
    <n v="20"/>
    <n v="13"/>
    <d v="2012-04-14T17:24:00"/>
    <d v="2012-04-14T17:20:00"/>
    <d v="2012-04-14T20:56:00"/>
    <d v="2012-04-15T13:20:00"/>
    <n v="19.933333333348855"/>
    <n v="3.5333333333255723"/>
    <m/>
    <m/>
  </r>
  <r>
    <x v="0"/>
    <s v="1"/>
    <s v="Non-Nurse Practitioner"/>
    <s v="N"/>
    <x v="1"/>
    <d v="1899-12-30T17:28:00"/>
    <d v="2012-04-14T00:00:00"/>
    <d v="1899-12-30T17:20:00"/>
    <s v="2"/>
    <n v="1957"/>
    <d v="2012-04-14T00:00:00"/>
    <d v="1899-12-30T19:15:00"/>
    <d v="2012-04-14T00:00:00"/>
    <d v="1899-12-30T19:15:00"/>
    <n v="58"/>
    <x v="14"/>
    <n v="17"/>
    <n v="19"/>
    <n v="19"/>
    <d v="2012-04-14T17:28:00"/>
    <d v="2012-04-14T17:20:00"/>
    <d v="2012-04-14T19:15:00"/>
    <d v="2012-04-14T19:15:00"/>
    <n v="1.78333333338378"/>
    <n v="1.78333333338378"/>
    <m/>
    <m/>
  </r>
  <r>
    <x v="0"/>
    <s v="1"/>
    <s v="Non-Nurse Practitioner"/>
    <s v="N"/>
    <x v="1"/>
    <d v="1899-12-30T17:50:00"/>
    <d v="2012-04-14T00:00:00"/>
    <d v="1899-12-30T17:40:00"/>
    <s v="2"/>
    <n v="2009"/>
    <d v="2012-04-14T00:00:00"/>
    <d v="1899-12-30T21:40:00"/>
    <d v="2012-04-15T00:00:00"/>
    <d v="1899-12-30T00:15:00"/>
    <n v="4"/>
    <x v="14"/>
    <n v="17"/>
    <n v="21"/>
    <n v="0"/>
    <d v="2012-04-14T17:50:00"/>
    <d v="2012-04-14T17:40:00"/>
    <d v="2012-04-14T21:40:00"/>
    <d v="2012-04-15T00:15:00"/>
    <n v="6.4166666666278616"/>
    <n v="3.8333333334303461"/>
    <m/>
    <m/>
  </r>
  <r>
    <x v="0"/>
    <s v="1"/>
    <s v="Non-Nurse Practitioner"/>
    <s v="N"/>
    <x v="1"/>
    <d v="1899-12-30T18:29:00"/>
    <d v="2012-04-14T00:00:00"/>
    <d v="1899-12-30T18:19:00"/>
    <s v="2"/>
    <n v="1954"/>
    <d v="2012-04-14T00:00:00"/>
    <d v="1899-12-30T23:50:00"/>
    <d v="2012-04-15T00:00:00"/>
    <d v="1899-12-30T00:50:00"/>
    <n v="59"/>
    <x v="15"/>
    <n v="18"/>
    <n v="23"/>
    <n v="0"/>
    <d v="2012-04-14T18:29:00"/>
    <d v="2012-04-14T18:19:00"/>
    <d v="2012-04-14T23:50:00"/>
    <d v="2012-04-15T00:50:00"/>
    <n v="6.3499999999185093"/>
    <n v="5.3499999999767169"/>
    <m/>
    <m/>
  </r>
  <r>
    <x v="0"/>
    <s v="1"/>
    <s v="Non-Nurse Practitioner"/>
    <s v="N"/>
    <x v="1"/>
    <d v="1899-12-30T19:40:00"/>
    <d v="2012-04-14T00:00:00"/>
    <d v="1899-12-30T19:33:00"/>
    <s v="2"/>
    <n v="1988"/>
    <d v="2012-04-14T00:00:00"/>
    <d v="1899-12-30T21:14:00"/>
    <d v="2012-04-14T00:00:00"/>
    <d v="1899-12-30T21:15:00"/>
    <n v="24"/>
    <x v="1"/>
    <n v="19"/>
    <n v="21"/>
    <n v="21"/>
    <d v="2012-04-14T19:40:00"/>
    <d v="2012-04-14T19:33:00"/>
    <d v="2012-04-14T21:14:00"/>
    <d v="2012-04-14T21:15:00"/>
    <n v="1.5833333332557231"/>
    <n v="1.5666666667093523"/>
    <m/>
    <m/>
  </r>
  <r>
    <x v="0"/>
    <s v="1"/>
    <s v="Non-Nurse Practitioner"/>
    <s v="G"/>
    <x v="1"/>
    <d v="1899-12-30T19:45:00"/>
    <d v="2012-04-14T00:00:00"/>
    <d v="1899-12-30T19:40:00"/>
    <s v="2"/>
    <n v="1942"/>
    <d v="2012-04-15T00:00:00"/>
    <d v="1899-12-30T09:47:00"/>
    <d v="2012-04-15T00:00:00"/>
    <d v="1899-12-30T11:00:00"/>
    <n v="74"/>
    <x v="1"/>
    <n v="19"/>
    <n v="9"/>
    <n v="11"/>
    <d v="2012-04-14T19:45:00"/>
    <d v="2012-04-14T19:40:00"/>
    <d v="2012-04-15T09:47:00"/>
    <d v="2012-04-15T11:00:00"/>
    <n v="15.250000000116415"/>
    <n v="14.033333333325572"/>
    <m/>
    <m/>
  </r>
  <r>
    <x v="0"/>
    <s v="1"/>
    <s v="Non-Nurse Practitioner"/>
    <s v="G"/>
    <x v="1"/>
    <d v="1899-12-30T20:00:00"/>
    <d v="2012-04-14T00:00:00"/>
    <d v="1899-12-30T19:48:00"/>
    <s v="2"/>
    <n v="1950"/>
    <d v="2012-04-15T00:00:00"/>
    <d v="1899-12-30T00:30:00"/>
    <d v="2012-04-15T00:00:00"/>
    <d v="1899-12-30T00:50:00"/>
    <n v="63"/>
    <x v="2"/>
    <n v="19"/>
    <n v="0"/>
    <n v="0"/>
    <d v="2012-04-14T20:00:00"/>
    <d v="2012-04-14T19:48:00"/>
    <d v="2012-04-15T00:30:00"/>
    <d v="2012-04-15T00:50:00"/>
    <n v="4.8333333331975155"/>
    <n v="4.5"/>
    <m/>
    <m/>
  </r>
  <r>
    <x v="0"/>
    <s v="1"/>
    <s v="Non-Nurse Practitioner"/>
    <s v="N"/>
    <x v="1"/>
    <d v="1899-12-30T22:10:00"/>
    <d v="2012-04-14T00:00:00"/>
    <d v="1899-12-30T21:59:00"/>
    <s v="2"/>
    <n v="2007"/>
    <d v="2012-04-15T00:00:00"/>
    <d v="1899-12-30T01:35:00"/>
    <d v="2012-04-15T00:00:00"/>
    <d v="1899-12-30T01:35:00"/>
    <n v="6"/>
    <x v="4"/>
    <n v="21"/>
    <n v="1"/>
    <n v="1"/>
    <d v="2012-04-14T22:10:00"/>
    <d v="2012-04-14T21:59:00"/>
    <d v="2012-04-15T01:35:00"/>
    <d v="2012-04-15T01:35:00"/>
    <n v="3.4166666666278616"/>
    <n v="3.4166666666278616"/>
    <m/>
    <m/>
  </r>
  <r>
    <x v="0"/>
    <s v="1"/>
    <s v="Non-Nurse Practitioner"/>
    <s v="N"/>
    <x v="4"/>
    <d v="1899-12-30T14:00:00"/>
    <d v="2012-04-16T00:00:00"/>
    <d v="1899-12-30T13:50:00"/>
    <s v="2"/>
    <n v="1950"/>
    <d v="2012-04-16T00:00:00"/>
    <d v="1899-12-30T16:15:00"/>
    <d v="2012-04-16T00:00:00"/>
    <d v="1899-12-30T19:55:00"/>
    <n v="66"/>
    <x v="17"/>
    <n v="13"/>
    <n v="16"/>
    <n v="19"/>
    <d v="2012-04-16T14:00:00"/>
    <d v="2012-04-16T13:50:00"/>
    <d v="2012-04-16T16:15:00"/>
    <d v="2012-04-16T19:55:00"/>
    <n v="5.9166666665696539"/>
    <n v="2.25"/>
    <m/>
    <m/>
  </r>
  <r>
    <x v="0"/>
    <s v="1"/>
    <s v="Non-Nurse Practitioner"/>
    <s v="N"/>
    <x v="4"/>
    <d v="1899-12-30T14:41:00"/>
    <d v="2012-04-16T00:00:00"/>
    <d v="1899-12-30T14:33:00"/>
    <s v="2"/>
    <n v="1934"/>
    <d v="2012-04-16T00:00:00"/>
    <d v="1899-12-30T21:20:00"/>
    <d v="2012-04-16T00:00:00"/>
    <d v="1899-12-30T21:20:00"/>
    <n v="77"/>
    <x v="17"/>
    <n v="14"/>
    <n v="21"/>
    <n v="21"/>
    <d v="2012-04-16T14:41:00"/>
    <d v="2012-04-16T14:33:00"/>
    <d v="2012-04-16T21:20:00"/>
    <d v="2012-04-16T21:20:00"/>
    <n v="6.6500000000232831"/>
    <n v="6.6500000000232831"/>
    <m/>
    <m/>
  </r>
  <r>
    <x v="0"/>
    <s v="1"/>
    <s v="Non-Nurse Practitioner"/>
    <s v="G"/>
    <x v="4"/>
    <d v="1899-12-30T15:03:00"/>
    <d v="2012-04-16T00:00:00"/>
    <d v="1899-12-30T14:55:00"/>
    <s v="2"/>
    <n v="1997"/>
    <d v="2012-04-16T00:00:00"/>
    <d v="1899-12-30T18:00:00"/>
    <d v="2012-04-16T00:00:00"/>
    <d v="1899-12-30T18:00:00"/>
    <n v="17"/>
    <x v="0"/>
    <n v="14"/>
    <n v="18"/>
    <n v="18"/>
    <d v="2012-04-16T15:03:00"/>
    <d v="2012-04-16T14:55:00"/>
    <d v="2012-04-16T18:00:00"/>
    <d v="2012-04-16T18:00:00"/>
    <n v="2.9500000000116415"/>
    <n v="2.9500000000116415"/>
    <m/>
    <m/>
  </r>
  <r>
    <x v="0"/>
    <s v="1"/>
    <s v="Non-Nurse Practitioner"/>
    <s v="N"/>
    <x v="4"/>
    <d v="1899-12-30T15:49:00"/>
    <d v="2012-04-16T00:00:00"/>
    <d v="1899-12-30T15:42:00"/>
    <s v="2"/>
    <n v="1987"/>
    <d v="2012-04-16T00:00:00"/>
    <d v="1899-12-30T22:00:00"/>
    <d v="2012-04-16T00:00:00"/>
    <d v="1899-12-30T22:00:00"/>
    <n v="27"/>
    <x v="0"/>
    <n v="15"/>
    <n v="22"/>
    <n v="22"/>
    <d v="2012-04-16T15:49:00"/>
    <d v="2012-04-16T15:42:00"/>
    <d v="2012-04-16T22:00:00"/>
    <d v="2012-04-16T22:00:00"/>
    <n v="6.1833333332324401"/>
    <n v="6.1833333332324401"/>
    <m/>
    <m/>
  </r>
  <r>
    <x v="0"/>
    <s v="1"/>
    <s v="Non-Nurse Practitioner"/>
    <s v="N"/>
    <x v="4"/>
    <d v="1899-12-30T18:30:00"/>
    <d v="2012-04-16T00:00:00"/>
    <d v="1899-12-30T18:23:00"/>
    <s v="2"/>
    <n v="1957"/>
    <d v="2012-04-16T00:00:00"/>
    <d v="1899-12-30T20:15:00"/>
    <d v="2012-04-16T00:00:00"/>
    <d v="1899-12-30T20:30:00"/>
    <n v="57"/>
    <x v="15"/>
    <n v="18"/>
    <n v="20"/>
    <n v="20"/>
    <d v="2012-04-16T18:30:00"/>
    <d v="2012-04-16T18:23:00"/>
    <d v="2012-04-16T20:15:00"/>
    <d v="2012-04-16T20:30:00"/>
    <n v="1.9999999998835847"/>
    <n v="1.7499999999417923"/>
    <m/>
    <m/>
  </r>
  <r>
    <x v="0"/>
    <s v="1"/>
    <s v="Non-Nurse Practitioner"/>
    <s v="N"/>
    <x v="4"/>
    <d v="1899-12-30T19:16:00"/>
    <d v="2012-04-16T00:00:00"/>
    <d v="1899-12-30T19:09:00"/>
    <s v="2"/>
    <n v="1944"/>
    <d v="2012-04-17T00:00:00"/>
    <d v="1899-12-30T02:30:00"/>
    <d v="2012-04-17T00:00:00"/>
    <d v="1899-12-30T02:30:00"/>
    <n v="68"/>
    <x v="1"/>
    <n v="19"/>
    <n v="2"/>
    <n v="2"/>
    <d v="2012-04-16T19:16:00"/>
    <d v="2012-04-16T19:09:00"/>
    <d v="2012-04-17T02:30:00"/>
    <d v="2012-04-17T02:30:00"/>
    <n v="7.2333333333372138"/>
    <n v="7.2333333333372138"/>
    <m/>
    <m/>
  </r>
  <r>
    <x v="0"/>
    <s v="1"/>
    <s v="Non-Nurse Practitioner"/>
    <s v="G"/>
    <x v="4"/>
    <d v="1899-12-30T19:25:00"/>
    <d v="2012-04-16T00:00:00"/>
    <d v="1899-12-30T19:07:00"/>
    <s v="2"/>
    <n v="1925"/>
    <d v="2012-04-17T00:00:00"/>
    <d v="1899-12-30T00:30:00"/>
    <d v="2012-04-17T00:00:00"/>
    <d v="1899-12-30T23:22:00"/>
    <n v="89"/>
    <x v="1"/>
    <n v="19"/>
    <n v="0"/>
    <n v="23"/>
    <d v="2012-04-16T19:25:00"/>
    <d v="2012-04-16T19:07:00"/>
    <d v="2012-04-17T00:30:00"/>
    <d v="2012-04-17T23:22:00"/>
    <n v="27.949999999953434"/>
    <n v="5.0833333333139308"/>
    <m/>
    <m/>
  </r>
  <r>
    <x v="0"/>
    <s v="1"/>
    <s v="Non-Nurse Practitioner"/>
    <s v="G"/>
    <x v="4"/>
    <d v="1899-12-30T19:53:00"/>
    <d v="2012-04-16T00:00:00"/>
    <d v="1899-12-30T19:30:00"/>
    <s v="2"/>
    <n v="1946"/>
    <d v="2012-04-16T00:00:00"/>
    <d v="1899-12-30T21:30:00"/>
    <d v="2012-04-16T00:00:00"/>
    <d v="1899-12-30T22:16:00"/>
    <n v="67"/>
    <x v="1"/>
    <n v="19"/>
    <n v="21"/>
    <n v="22"/>
    <d v="2012-04-16T19:53:00"/>
    <d v="2012-04-16T19:30:00"/>
    <d v="2012-04-16T21:30:00"/>
    <d v="2012-04-16T22:16:00"/>
    <n v="2.3833333332440816"/>
    <n v="1.6166666666977108"/>
    <m/>
    <m/>
  </r>
  <r>
    <x v="0"/>
    <s v="1"/>
    <s v="Non-Nurse Practitioner"/>
    <s v="N"/>
    <x v="4"/>
    <d v="1899-12-30T20:06:00"/>
    <d v="2012-04-16T00:00:00"/>
    <d v="1899-12-30T19:56:00"/>
    <s v="2"/>
    <n v="1963"/>
    <d v="2012-04-16T00:00:00"/>
    <d v="1899-12-30T23:48:00"/>
    <d v="2012-04-16T00:00:00"/>
    <d v="1899-12-30T23:51:00"/>
    <n v="48"/>
    <x v="2"/>
    <n v="19"/>
    <n v="23"/>
    <n v="23"/>
    <d v="2012-04-16T20:06:00"/>
    <d v="2012-04-16T19:56:00"/>
    <d v="2012-04-16T23:48:00"/>
    <d v="2012-04-16T23:51:00"/>
    <n v="3.75"/>
    <n v="3.7000000000116415"/>
    <m/>
    <m/>
  </r>
  <r>
    <x v="0"/>
    <s v="1"/>
    <s v="Non-Nurse Practitioner"/>
    <s v="G"/>
    <x v="4"/>
    <d v="1899-12-30T20:17:00"/>
    <d v="2012-04-16T00:00:00"/>
    <d v="1899-12-30T20:05:00"/>
    <s v="2"/>
    <n v="1935"/>
    <d v="2012-04-17T00:00:00"/>
    <d v="1899-12-30T07:54:00"/>
    <d v="2012-04-17T00:00:00"/>
    <d v="1899-12-30T08:04:00"/>
    <n v="80"/>
    <x v="2"/>
    <n v="20"/>
    <n v="7"/>
    <n v="8"/>
    <d v="2012-04-16T20:17:00"/>
    <d v="2012-04-16T20:05:00"/>
    <d v="2012-04-17T07:54:00"/>
    <d v="2012-04-17T08:04:00"/>
    <n v="11.783333333325572"/>
    <n v="11.616666666814126"/>
    <m/>
    <m/>
  </r>
  <r>
    <x v="0"/>
    <s v="1"/>
    <s v="Non-Nurse Practitioner"/>
    <s v="N"/>
    <x v="4"/>
    <d v="1899-12-30T21:27:00"/>
    <d v="2012-04-16T00:00:00"/>
    <d v="1899-12-30T21:18:00"/>
    <s v="2"/>
    <n v="1921"/>
    <d v="2012-04-17T00:00:00"/>
    <d v="1899-12-30T00:50:00"/>
    <d v="2012-04-17T00:00:00"/>
    <d v="1899-12-30T00:50:00"/>
    <n v="94"/>
    <x v="16"/>
    <n v="21"/>
    <n v="0"/>
    <n v="0"/>
    <d v="2012-04-16T21:27:00"/>
    <d v="2012-04-16T21:18:00"/>
    <d v="2012-04-17T00:50:00"/>
    <d v="2012-04-17T00:50:00"/>
    <n v="3.3833333331858739"/>
    <n v="3.3833333331858739"/>
    <m/>
    <m/>
  </r>
  <r>
    <x v="0"/>
    <s v="1"/>
    <s v="Non-Nurse Practitioner"/>
    <s v="G"/>
    <x v="4"/>
    <d v="1899-12-30T21:28:00"/>
    <d v="2012-04-16T00:00:00"/>
    <d v="1899-12-30T21:20:00"/>
    <s v="2"/>
    <n v="1940"/>
    <d v="2012-04-17T00:00:00"/>
    <d v="1899-12-30T16:30:00"/>
    <d v="2012-04-17T00:00:00"/>
    <d v="1899-12-30T20:06:00"/>
    <n v="75"/>
    <x v="16"/>
    <n v="21"/>
    <n v="16"/>
    <n v="20"/>
    <d v="2012-04-16T21:28:00"/>
    <d v="2012-04-16T21:20:00"/>
    <d v="2012-04-17T16:30:00"/>
    <d v="2012-04-17T20:06:00"/>
    <n v="22.633333333418705"/>
    <n v="19.03333333338378"/>
    <m/>
    <m/>
  </r>
  <r>
    <x v="0"/>
    <s v="1"/>
    <s v="Non-Nurse Practitioner"/>
    <s v="N"/>
    <x v="6"/>
    <d v="1899-12-30T11:53:00"/>
    <d v="2012-04-17T00:00:00"/>
    <d v="1899-12-30T11:45:00"/>
    <s v="2"/>
    <n v="1985"/>
    <d v="2012-04-17T00:00:00"/>
    <d v="1899-12-30T17:35:00"/>
    <d v="2012-04-17T00:00:00"/>
    <d v="1899-12-30T19:00:00"/>
    <n v="28"/>
    <x v="10"/>
    <n v="11"/>
    <n v="17"/>
    <n v="19"/>
    <d v="2012-04-17T11:53:00"/>
    <d v="2012-04-17T11:45:00"/>
    <d v="2012-04-17T17:35:00"/>
    <d v="2012-04-17T19:00:00"/>
    <n v="7.1166666666395031"/>
    <n v="5.7000000000698492"/>
    <m/>
    <m/>
  </r>
  <r>
    <x v="0"/>
    <s v="1"/>
    <s v="Non-Nurse Practitioner"/>
    <s v="N"/>
    <x v="6"/>
    <d v="1899-12-30T14:57:00"/>
    <d v="2012-04-17T00:00:00"/>
    <d v="1899-12-30T14:45:00"/>
    <s v="2"/>
    <n v="1960"/>
    <d v="2012-04-17T00:00:00"/>
    <d v="1899-12-30T19:50:00"/>
    <d v="2012-04-17T00:00:00"/>
    <d v="1899-12-30T20:03:00"/>
    <n v="55"/>
    <x v="17"/>
    <n v="14"/>
    <n v="19"/>
    <n v="20"/>
    <d v="2012-04-17T14:57:00"/>
    <d v="2012-04-17T14:45:00"/>
    <d v="2012-04-17T19:50:00"/>
    <d v="2012-04-17T20:03:00"/>
    <n v="5.1000000000349246"/>
    <n v="4.8833333333604969"/>
    <m/>
    <m/>
  </r>
  <r>
    <x v="0"/>
    <s v="1"/>
    <s v="Non-Nurse Practitioner"/>
    <s v="G"/>
    <x v="6"/>
    <d v="1899-12-30T15:07:00"/>
    <d v="2012-04-17T00:00:00"/>
    <d v="1899-12-30T14:55:00"/>
    <s v="2"/>
    <n v="1933"/>
    <d v="2012-04-17T00:00:00"/>
    <d v="1899-12-30T19:10:00"/>
    <d v="2012-04-18T00:00:00"/>
    <d v="1899-12-30T01:50:00"/>
    <n v="80"/>
    <x v="0"/>
    <n v="14"/>
    <n v="19"/>
    <n v="1"/>
    <d v="2012-04-17T15:07:00"/>
    <d v="2012-04-17T14:55:00"/>
    <d v="2012-04-17T19:10:00"/>
    <d v="2012-04-18T01:50:00"/>
    <n v="10.716666666674428"/>
    <n v="4.0499999999301508"/>
    <m/>
    <m/>
  </r>
  <r>
    <x v="0"/>
    <s v="1"/>
    <s v="Non-Nurse Practitioner"/>
    <s v="N"/>
    <x v="6"/>
    <d v="1899-12-30T17:11:00"/>
    <d v="2012-04-17T00:00:00"/>
    <d v="1899-12-30T17:00:00"/>
    <s v="2"/>
    <n v="1928"/>
    <d v="2012-04-17T00:00:00"/>
    <d v="1899-12-30T18:50:00"/>
    <d v="2012-04-18T00:00:00"/>
    <d v="1899-12-30T02:30:00"/>
    <n v="83"/>
    <x v="14"/>
    <n v="17"/>
    <n v="18"/>
    <n v="2"/>
    <d v="2012-04-17T17:11:00"/>
    <d v="2012-04-17T17:00:00"/>
    <d v="2012-04-17T18:50:00"/>
    <d v="2012-04-18T02:30:00"/>
    <n v="9.3166666666511446"/>
    <n v="1.6499999999650754"/>
    <m/>
    <m/>
  </r>
  <r>
    <x v="0"/>
    <s v="1"/>
    <s v="Non-Nurse Practitioner"/>
    <s v="G"/>
    <x v="6"/>
    <d v="1899-12-30T18:01:00"/>
    <d v="2012-04-17T00:00:00"/>
    <d v="1899-12-30T17:48:00"/>
    <s v="2"/>
    <n v="1922"/>
    <d v="2012-04-17T00:00:00"/>
    <d v="1899-12-30T23:45:00"/>
    <d v="2012-04-18T00:00:00"/>
    <d v="1899-12-30T00:22:00"/>
    <n v="93"/>
    <x v="15"/>
    <n v="17"/>
    <n v="23"/>
    <n v="0"/>
    <d v="2012-04-17T18:01:00"/>
    <d v="2012-04-17T17:48:00"/>
    <d v="2012-04-17T23:45:00"/>
    <d v="2012-04-18T00:22:00"/>
    <n v="6.3499999999185093"/>
    <n v="5.7333333333372138"/>
    <m/>
    <m/>
  </r>
  <r>
    <x v="0"/>
    <s v="1"/>
    <s v="Non-Nurse Practitioner"/>
    <s v="N"/>
    <x v="6"/>
    <d v="1899-12-30T20:48:00"/>
    <d v="2012-04-17T00:00:00"/>
    <d v="1899-12-30T20:30:00"/>
    <s v="2"/>
    <n v="1969"/>
    <d v="2012-04-17T00:00:00"/>
    <d v="1899-12-30T21:40:00"/>
    <d v="2012-04-18T00:00:00"/>
    <d v="1899-12-30T22:00:00"/>
    <n v="42"/>
    <x v="2"/>
    <n v="20"/>
    <n v="21"/>
    <n v="22"/>
    <d v="2012-04-17T20:48:00"/>
    <d v="2012-04-17T20:30:00"/>
    <d v="2012-04-17T21:40:00"/>
    <d v="2012-04-18T22:00:00"/>
    <n v="25.199999999895226"/>
    <n v="0.86666666669771075"/>
    <m/>
    <m/>
  </r>
  <r>
    <x v="0"/>
    <s v="1"/>
    <s v="Non-Nurse Practitioner"/>
    <s v="N"/>
    <x v="3"/>
    <d v="1899-12-30T20:54:00"/>
    <d v="2012-04-11T00:00:00"/>
    <d v="1899-12-30T20:44:00"/>
    <s v="2"/>
    <n v="2007"/>
    <d v="2012-04-11T00:00:00"/>
    <d v="1899-12-30T23:57:00"/>
    <d v="2012-04-12T00:00:00"/>
    <d v="1899-12-30T01:30:00"/>
    <n v="7"/>
    <x v="2"/>
    <n v="20"/>
    <n v="23"/>
    <n v="1"/>
    <d v="2012-04-11T20:54:00"/>
    <d v="2012-04-11T20:44:00"/>
    <d v="2012-04-11T23:57:00"/>
    <d v="2012-04-12T01:30:00"/>
    <n v="4.5999999999767169"/>
    <n v="3.0499999999883585"/>
    <m/>
    <m/>
  </r>
  <r>
    <x v="0"/>
    <s v="1"/>
    <s v="Non-Nurse Practitioner"/>
    <s v="N"/>
    <x v="3"/>
    <d v="1899-12-30T21:21:00"/>
    <d v="2012-04-11T00:00:00"/>
    <d v="1899-12-30T21:17:00"/>
    <s v="2"/>
    <n v="1978"/>
    <d v="2012-04-12T00:00:00"/>
    <d v="1899-12-30T08:31:00"/>
    <d v="2012-04-12T00:00:00"/>
    <d v="1899-12-30T17:10:00"/>
    <n v="36"/>
    <x v="16"/>
    <n v="21"/>
    <n v="8"/>
    <n v="17"/>
    <d v="2012-04-11T21:21:00"/>
    <d v="2012-04-11T21:17:00"/>
    <d v="2012-04-12T08:31:00"/>
    <d v="2012-04-12T17:10:00"/>
    <n v="19.816666666825768"/>
    <n v="11.166666666744277"/>
    <m/>
    <m/>
  </r>
  <r>
    <x v="0"/>
    <s v="1"/>
    <s v="Non-Nurse Practitioner"/>
    <s v="N"/>
    <x v="3"/>
    <d v="1899-12-30T21:43:00"/>
    <d v="2012-04-11T00:00:00"/>
    <d v="1899-12-30T21:36:00"/>
    <s v="2"/>
    <n v="1922"/>
    <d v="2012-04-12T00:00:00"/>
    <d v="1899-12-30T07:30:00"/>
    <d v="2012-04-12T00:00:00"/>
    <d v="1899-12-30T12:00:00"/>
    <n v="91"/>
    <x v="16"/>
    <n v="21"/>
    <n v="7"/>
    <n v="12"/>
    <d v="2012-04-11T21:43:00"/>
    <d v="2012-04-11T21:36:00"/>
    <d v="2012-04-12T07:30:00"/>
    <d v="2012-04-12T12:00:00"/>
    <n v="14.283333333267365"/>
    <n v="9.7833333332673647"/>
    <m/>
    <m/>
  </r>
  <r>
    <x v="0"/>
    <s v="1"/>
    <s v="Non-Nurse Practitioner"/>
    <s v="N"/>
    <x v="3"/>
    <d v="1899-12-30T22:54:00"/>
    <d v="2012-04-11T00:00:00"/>
    <d v="1899-12-30T22:48:00"/>
    <s v="2"/>
    <n v="2004"/>
    <d v="2012-04-12T00:00:00"/>
    <d v="1899-12-30T01:35:00"/>
    <d v="2012-04-12T00:00:00"/>
    <d v="1899-12-30T01:35:00"/>
    <n v="7"/>
    <x v="4"/>
    <n v="22"/>
    <n v="1"/>
    <n v="1"/>
    <d v="2012-04-11T22:54:00"/>
    <d v="2012-04-11T22:48:00"/>
    <d v="2012-04-12T01:35:00"/>
    <d v="2012-04-12T01:35:00"/>
    <n v="2.6833333331742324"/>
    <n v="2.6833333331742324"/>
    <m/>
    <m/>
  </r>
  <r>
    <x v="0"/>
    <s v="1"/>
    <s v="Non-Nurse Practitioner"/>
    <s v="N"/>
    <x v="3"/>
    <d v="1899-12-30T23:41:00"/>
    <d v="2012-04-11T00:00:00"/>
    <d v="1899-12-30T23:30:00"/>
    <s v="2"/>
    <n v="1975"/>
    <d v="2012-04-12T00:00:00"/>
    <d v="1899-12-30T02:53:00"/>
    <d v="2012-04-12T00:00:00"/>
    <d v="1899-12-30T02:53:00"/>
    <n v="41"/>
    <x v="5"/>
    <n v="23"/>
    <n v="2"/>
    <n v="2"/>
    <d v="2012-04-11T23:41:00"/>
    <d v="2012-04-11T23:30:00"/>
    <d v="2012-04-12T02:53:00"/>
    <d v="2012-04-12T02:53:00"/>
    <n v="3.1999999999534339"/>
    <n v="3.1999999999534339"/>
    <m/>
    <m/>
  </r>
  <r>
    <x v="0"/>
    <s v="1"/>
    <s v="Non-Nurse Practitioner"/>
    <s v="N"/>
    <x v="2"/>
    <d v="1899-12-30T02:22:00"/>
    <d v="2012-04-12T00:00:00"/>
    <d v="1899-12-30T02:15:00"/>
    <s v="2"/>
    <n v="1964"/>
    <d v="2012-04-12T00:00:00"/>
    <d v="1899-12-30T07:21:00"/>
    <d v="2012-04-12T00:00:00"/>
    <d v="1899-12-30T07:21:00"/>
    <n v="52"/>
    <x v="19"/>
    <n v="2"/>
    <n v="7"/>
    <n v="7"/>
    <d v="2012-04-12T02:22:00"/>
    <d v="2012-04-12T02:15:00"/>
    <d v="2012-04-12T07:21:00"/>
    <d v="2012-04-12T07:21:00"/>
    <n v="4.9833333333372138"/>
    <n v="4.9833333333372138"/>
    <m/>
    <m/>
  </r>
  <r>
    <x v="0"/>
    <s v="1"/>
    <s v="Non-Nurse Practitioner"/>
    <s v="N"/>
    <x v="2"/>
    <d v="1899-12-30T02:41:00"/>
    <d v="2012-04-12T00:00:00"/>
    <d v="1899-12-30T02:30:00"/>
    <s v="2"/>
    <n v="1949"/>
    <d v="2012-04-12T00:00:00"/>
    <d v="1899-12-30T06:55:00"/>
    <d v="2012-04-12T00:00:00"/>
    <d v="1899-12-30T06:55:00"/>
    <n v="63"/>
    <x v="19"/>
    <n v="2"/>
    <n v="6"/>
    <n v="6"/>
    <d v="2012-04-12T02:41:00"/>
    <d v="2012-04-12T02:30:00"/>
    <d v="2012-04-12T06:55:00"/>
    <d v="2012-04-12T06:55:00"/>
    <n v="4.2333333333372138"/>
    <n v="4.2333333333372138"/>
    <m/>
    <m/>
  </r>
  <r>
    <x v="0"/>
    <s v="1"/>
    <s v="Non-Nurse Practitioner"/>
    <s v="N"/>
    <x v="2"/>
    <d v="1899-12-30T02:49:00"/>
    <d v="2012-04-12T00:00:00"/>
    <d v="1899-12-30T02:37:00"/>
    <s v="2"/>
    <n v="1956"/>
    <d v="2012-04-12T00:00:00"/>
    <d v="1899-12-30T12:20:00"/>
    <d v="2012-04-12T00:00:00"/>
    <d v="1899-12-30T12:23:00"/>
    <n v="56"/>
    <x v="19"/>
    <n v="2"/>
    <n v="12"/>
    <n v="12"/>
    <d v="2012-04-12T02:49:00"/>
    <d v="2012-04-12T02:37:00"/>
    <d v="2012-04-12T12:20:00"/>
    <d v="2012-04-12T12:23:00"/>
    <n v="9.5666666667675599"/>
    <n v="9.5166666667792015"/>
    <m/>
    <m/>
  </r>
  <r>
    <x v="0"/>
    <s v="1"/>
    <s v="Non-Nurse Practitioner"/>
    <s v="N"/>
    <x v="1"/>
    <d v="1899-12-30T15:30:00"/>
    <d v="2012-04-14T00:00:00"/>
    <d v="1899-12-30T15:28:00"/>
    <s v="2"/>
    <n v="1997"/>
    <d v="2012-04-14T00:00:00"/>
    <d v="1899-12-30T21:00:00"/>
    <d v="2012-04-14T00:00:00"/>
    <d v="1899-12-30T21:00:00"/>
    <n v="16"/>
    <x v="0"/>
    <n v="15"/>
    <n v="21"/>
    <n v="21"/>
    <d v="2012-04-14T15:30:00"/>
    <d v="2012-04-14T15:28:00"/>
    <d v="2012-04-14T21:00:00"/>
    <d v="2012-04-14T21:00:00"/>
    <n v="5.4999999999417923"/>
    <n v="5.4999999999417923"/>
    <m/>
    <m/>
  </r>
  <r>
    <x v="0"/>
    <s v="1"/>
    <s v="Non-Nurse Practitioner"/>
    <s v="G"/>
    <x v="1"/>
    <d v="1899-12-30T18:51:00"/>
    <d v="2012-04-14T00:00:00"/>
    <d v="1899-12-30T18:45:00"/>
    <s v="2"/>
    <n v="1926"/>
    <d v="2012-04-14T00:00:00"/>
    <d v="1899-12-30T21:00:00"/>
    <d v="2012-04-14T00:00:00"/>
    <d v="1899-12-30T21:10:00"/>
    <n v="88"/>
    <x v="15"/>
    <n v="18"/>
    <n v="21"/>
    <n v="21"/>
    <d v="2012-04-14T18:51:00"/>
    <d v="2012-04-14T18:45:00"/>
    <d v="2012-04-14T21:00:00"/>
    <d v="2012-04-14T21:10:00"/>
    <n v="2.3166666667093523"/>
    <n v="2.1500000000232831"/>
    <m/>
    <m/>
  </r>
  <r>
    <x v="0"/>
    <s v="1"/>
    <s v="Non-Nurse Practitioner"/>
    <s v="G"/>
    <x v="2"/>
    <d v="1899-12-30T08:53:00"/>
    <d v="2012-04-12T00:00:00"/>
    <d v="1899-12-30T08:45:00"/>
    <s v="2"/>
    <n v="1971"/>
    <d v="2012-04-12T00:00:00"/>
    <d v="1899-12-30T15:05:00"/>
    <d v="2012-04-12T00:00:00"/>
    <d v="1899-12-30T15:15:00"/>
    <n v="43"/>
    <x v="22"/>
    <n v="8"/>
    <n v="15"/>
    <n v="15"/>
    <d v="2012-04-12T08:53:00"/>
    <d v="2012-04-12T08:45:00"/>
    <d v="2012-04-12T15:05:00"/>
    <d v="2012-04-12T15:15:00"/>
    <n v="6.3666666666395031"/>
    <n v="6.1999999999534339"/>
    <m/>
    <m/>
  </r>
  <r>
    <x v="0"/>
    <s v="1"/>
    <s v="Non-Nurse Practitioner"/>
    <s v="N"/>
    <x v="2"/>
    <d v="1899-12-30T11:20:00"/>
    <d v="2012-04-12T00:00:00"/>
    <d v="1899-12-30T11:01:00"/>
    <s v="2"/>
    <n v="2001"/>
    <d v="2012-04-12T00:00:00"/>
    <d v="1899-12-30T16:40:00"/>
    <d v="2012-04-12T00:00:00"/>
    <d v="1899-12-30T16:40:00"/>
    <n v="14"/>
    <x v="10"/>
    <n v="11"/>
    <n v="16"/>
    <n v="16"/>
    <d v="2012-04-12T11:20:00"/>
    <d v="2012-04-12T11:01:00"/>
    <d v="2012-04-12T16:40:00"/>
    <d v="2012-04-12T16:40:00"/>
    <n v="5.3333333334303461"/>
    <n v="5.3333333334303461"/>
    <m/>
    <m/>
  </r>
  <r>
    <x v="0"/>
    <s v="1"/>
    <s v="Non-Nurse Practitioner"/>
    <s v="N"/>
    <x v="2"/>
    <d v="1899-12-30T11:23:00"/>
    <d v="2012-04-12T00:00:00"/>
    <d v="1899-12-30T11:15:00"/>
    <s v="2"/>
    <n v="1964"/>
    <d v="2012-04-12T00:00:00"/>
    <d v="1899-12-30T13:00:00"/>
    <d v="2012-04-12T00:00:00"/>
    <d v="1899-12-30T13:00:00"/>
    <n v="51"/>
    <x v="10"/>
    <n v="11"/>
    <n v="13"/>
    <n v="13"/>
    <d v="2012-04-12T11:23:00"/>
    <d v="2012-04-12T11:15:00"/>
    <d v="2012-04-12T13:00:00"/>
    <d v="2012-04-12T13:00:00"/>
    <n v="1.6166666665230878"/>
    <n v="1.6166666665230878"/>
    <m/>
    <m/>
  </r>
  <r>
    <x v="0"/>
    <s v="1"/>
    <s v="Non-Nurse Practitioner"/>
    <s v="N"/>
    <x v="2"/>
    <d v="1899-12-30T12:15:00"/>
    <d v="2012-04-12T00:00:00"/>
    <d v="1899-12-30T12:03:00"/>
    <s v="2"/>
    <n v="1982"/>
    <d v="2012-04-12T00:00:00"/>
    <d v="1899-12-30T14:26:00"/>
    <d v="2012-04-12T00:00:00"/>
    <d v="1899-12-30T14:26:00"/>
    <n v="33"/>
    <x v="11"/>
    <n v="12"/>
    <n v="14"/>
    <n v="14"/>
    <d v="2012-04-12T12:15:00"/>
    <d v="2012-04-12T12:03:00"/>
    <d v="2012-04-12T14:26:00"/>
    <d v="2012-04-12T14:26:00"/>
    <n v="2.1833333334652707"/>
    <n v="2.1833333334652707"/>
    <m/>
    <m/>
  </r>
  <r>
    <x v="0"/>
    <s v="1"/>
    <s v="Non-Nurse Practitioner"/>
    <s v="N"/>
    <x v="1"/>
    <d v="1899-12-30T07:57:00"/>
    <d v="2012-04-14T00:00:00"/>
    <d v="1899-12-30T07:50:00"/>
    <s v="2"/>
    <n v="1993"/>
    <d v="2012-04-14T00:00:00"/>
    <d v="1899-12-30T10:35:00"/>
    <d v="2012-04-14T00:00:00"/>
    <d v="1899-12-30T10:35:00"/>
    <n v="21"/>
    <x v="20"/>
    <n v="7"/>
    <n v="10"/>
    <n v="10"/>
    <d v="2012-04-14T07:57:00"/>
    <d v="2012-04-14T07:50:00"/>
    <d v="2012-04-14T10:35:00"/>
    <d v="2012-04-14T10:35:00"/>
    <n v="2.6333333331858739"/>
    <n v="2.6333333331858739"/>
    <m/>
    <m/>
  </r>
  <r>
    <x v="0"/>
    <s v="1"/>
    <s v="Non-Nurse Practitioner"/>
    <s v="N"/>
    <x v="1"/>
    <d v="1899-12-30T10:13:00"/>
    <d v="2012-04-14T00:00:00"/>
    <d v="1899-12-30T10:06:00"/>
    <s v="2"/>
    <n v="1936"/>
    <d v="2012-04-14T00:00:00"/>
    <d v="1899-12-30T12:46:00"/>
    <d v="2012-04-14T00:00:00"/>
    <d v="1899-12-30T13:44:00"/>
    <n v="79"/>
    <x v="21"/>
    <n v="10"/>
    <n v="12"/>
    <n v="13"/>
    <d v="2012-04-14T10:13:00"/>
    <d v="2012-04-14T10:06:00"/>
    <d v="2012-04-14T12:46:00"/>
    <d v="2012-04-14T13:44:00"/>
    <n v="3.5166666667792015"/>
    <n v="2.5500000001047738"/>
    <m/>
    <m/>
  </r>
  <r>
    <x v="0"/>
    <s v="1"/>
    <s v="Non-Nurse Practitioner"/>
    <s v="N"/>
    <x v="1"/>
    <d v="1899-12-30T12:32:00"/>
    <d v="2012-04-14T00:00:00"/>
    <d v="1899-12-30T12:26:00"/>
    <s v="2"/>
    <n v="1980"/>
    <d v="2012-04-14T00:00:00"/>
    <d v="1899-12-30T16:30:00"/>
    <d v="2012-04-14T00:00:00"/>
    <d v="1899-12-30T16:40:00"/>
    <n v="35"/>
    <x v="11"/>
    <n v="12"/>
    <n v="16"/>
    <n v="16"/>
    <d v="2012-04-14T12:32:00"/>
    <d v="2012-04-14T12:26:00"/>
    <d v="2012-04-14T16:30:00"/>
    <d v="2012-04-14T16:40:00"/>
    <n v="4.1333333333604969"/>
    <n v="3.9666666666744277"/>
    <m/>
    <m/>
  </r>
  <r>
    <x v="0"/>
    <s v="1"/>
    <s v="Non-Nurse Practitioner"/>
    <s v="N"/>
    <x v="3"/>
    <d v="1899-12-30T11:36:00"/>
    <d v="2012-04-11T00:00:00"/>
    <d v="1899-12-30T11:31:00"/>
    <s v="2"/>
    <n v="1941"/>
    <d v="2012-04-12T00:00:00"/>
    <d v="1899-12-30T13:30:00"/>
    <d v="2012-04-12T00:00:00"/>
    <d v="1899-12-30T13:38:00"/>
    <n v="70"/>
    <x v="10"/>
    <n v="11"/>
    <n v="13"/>
    <n v="13"/>
    <d v="2012-04-11T11:36:00"/>
    <d v="2012-04-11T11:31:00"/>
    <d v="2012-04-12T13:30:00"/>
    <d v="2012-04-12T13:38:00"/>
    <n v="26.033333333500195"/>
    <n v="25.900000000081491"/>
    <m/>
    <m/>
  </r>
  <r>
    <x v="0"/>
    <s v="1"/>
    <s v="Non-Nurse Practitioner"/>
    <s v="G"/>
    <x v="3"/>
    <d v="1899-12-30T13:09:00"/>
    <d v="2012-04-11T00:00:00"/>
    <d v="1899-12-30T13:05:00"/>
    <s v="2"/>
    <n v="1946"/>
    <d v="2012-04-11T00:00:00"/>
    <d v="1899-12-30T19:40:00"/>
    <d v="2012-04-11T00:00:00"/>
    <d v="1899-12-30T19:40:00"/>
    <n v="70"/>
    <x v="12"/>
    <n v="13"/>
    <n v="19"/>
    <n v="19"/>
    <d v="2012-04-11T13:09:00"/>
    <d v="2012-04-11T13:05:00"/>
    <d v="2012-04-11T19:40:00"/>
    <d v="2012-04-11T19:40:00"/>
    <n v="6.5166666666045785"/>
    <n v="6.5166666666045785"/>
    <m/>
    <m/>
  </r>
  <r>
    <x v="0"/>
    <s v="1"/>
    <s v="Non-Nurse Practitioner"/>
    <s v="N"/>
    <x v="3"/>
    <d v="1899-12-30T15:51:00"/>
    <d v="2012-04-11T00:00:00"/>
    <d v="1899-12-30T15:47:00"/>
    <s v="2"/>
    <n v="1945"/>
    <d v="2012-04-11T00:00:00"/>
    <d v="1899-12-30T18:00:00"/>
    <d v="2012-04-11T00:00:00"/>
    <d v="1899-12-30T18:00:00"/>
    <n v="66"/>
    <x v="0"/>
    <n v="15"/>
    <n v="18"/>
    <n v="18"/>
    <d v="2012-04-11T15:51:00"/>
    <d v="2012-04-11T15:47:00"/>
    <d v="2012-04-11T18:00:00"/>
    <d v="2012-04-11T18:00:00"/>
    <n v="2.1500000000232831"/>
    <n v="2.1500000000232831"/>
    <m/>
    <m/>
  </r>
  <r>
    <x v="0"/>
    <s v="1"/>
    <s v="Non-Nurse Practitioner"/>
    <s v="N"/>
    <x v="3"/>
    <d v="1899-12-30T18:19:00"/>
    <d v="2012-04-11T00:00:00"/>
    <d v="1899-12-30T18:12:00"/>
    <s v="2"/>
    <n v="1971"/>
    <d v="2012-04-12T00:00:00"/>
    <d v="1899-12-30T02:55:00"/>
    <d v="2012-04-12T00:00:00"/>
    <d v="1899-12-30T03:50:00"/>
    <n v="44"/>
    <x v="15"/>
    <n v="18"/>
    <n v="2"/>
    <n v="3"/>
    <d v="2012-04-11T18:19:00"/>
    <d v="2012-04-11T18:12:00"/>
    <d v="2012-04-12T02:55:00"/>
    <d v="2012-04-12T03:50:00"/>
    <n v="9.5166666666045785"/>
    <n v="8.6000000000931323"/>
    <m/>
    <m/>
  </r>
  <r>
    <x v="0"/>
    <s v="1"/>
    <s v="Non-Nurse Practitioner"/>
    <s v="N"/>
    <x v="0"/>
    <d v="1899-12-30T02:35:00"/>
    <d v="2012-04-13T00:00:00"/>
    <d v="1899-12-30T02:28:00"/>
    <s v="2"/>
    <n v="1974"/>
    <d v="2012-04-13T00:00:00"/>
    <d v="1899-12-30T09:45:00"/>
    <d v="2012-04-13T00:00:00"/>
    <d v="1899-12-30T09:45:00"/>
    <n v="40"/>
    <x v="19"/>
    <n v="2"/>
    <n v="9"/>
    <n v="9"/>
    <d v="2012-04-13T02:35:00"/>
    <d v="2012-04-13T02:28:00"/>
    <d v="2012-04-13T09:45:00"/>
    <d v="2012-04-13T09:45:00"/>
    <n v="7.1666666666278616"/>
    <n v="7.1666666666278616"/>
    <m/>
    <m/>
  </r>
  <r>
    <x v="0"/>
    <s v="1"/>
    <s v="Non-Nurse Practitioner"/>
    <s v="G"/>
    <x v="0"/>
    <d v="1899-12-30T09:42:00"/>
    <d v="2012-04-13T00:00:00"/>
    <d v="1899-12-30T09:40:00"/>
    <s v="2"/>
    <n v="1960"/>
    <d v="2012-04-13T00:00:00"/>
    <d v="1899-12-30T19:00:00"/>
    <d v="2012-04-14T00:00:00"/>
    <d v="1899-12-30T02:00:00"/>
    <n v="54"/>
    <x v="3"/>
    <n v="9"/>
    <n v="19"/>
    <n v="2"/>
    <d v="2012-04-13T09:42:00"/>
    <d v="2012-04-13T09:40:00"/>
    <d v="2012-04-13T19:00:00"/>
    <d v="2012-04-14T02:00:00"/>
    <n v="16.300000000046566"/>
    <n v="9.2999999999301508"/>
    <m/>
    <m/>
  </r>
  <r>
    <x v="0"/>
    <s v="1"/>
    <s v="Non-Nurse Practitioner"/>
    <s v="N"/>
    <x v="0"/>
    <d v="1899-12-30T11:01:00"/>
    <d v="2012-04-13T00:00:00"/>
    <d v="1899-12-30T10:55:00"/>
    <s v="2"/>
    <n v="2009"/>
    <d v="2012-04-13T00:00:00"/>
    <d v="1899-12-30T20:32:00"/>
    <d v="2012-04-13T00:00:00"/>
    <d v="1899-12-30T20:32:00"/>
    <n v="5"/>
    <x v="10"/>
    <n v="10"/>
    <n v="20"/>
    <n v="20"/>
    <d v="2012-04-13T11:01:00"/>
    <d v="2012-04-13T10:55:00"/>
    <d v="2012-04-13T20:32:00"/>
    <d v="2012-04-13T20:32:00"/>
    <n v="9.5166666667792015"/>
    <n v="9.5166666667792015"/>
    <m/>
    <m/>
  </r>
  <r>
    <x v="0"/>
    <s v="1"/>
    <s v="Non-Nurse Practitioner"/>
    <s v="G"/>
    <x v="3"/>
    <d v="1899-12-30T21:36:00"/>
    <d v="2012-04-11T00:00:00"/>
    <d v="1899-12-30T21:27:00"/>
    <s v="4"/>
    <n v="1950"/>
    <d v="2012-04-12T00:00:00"/>
    <d v="1899-12-30T11:53:00"/>
    <d v="2012-04-12T00:00:00"/>
    <d v="1899-12-30T11:53:00"/>
    <n v="64"/>
    <x v="16"/>
    <n v="21"/>
    <n v="11"/>
    <n v="11"/>
    <d v="2012-04-11T21:36:00"/>
    <d v="2012-04-11T21:27:00"/>
    <d v="2012-04-12T11:53:00"/>
    <d v="2012-04-12T11:53:00"/>
    <n v="14.283333333267365"/>
    <n v="14.283333333267365"/>
    <m/>
    <m/>
  </r>
  <r>
    <x v="0"/>
    <s v="1"/>
    <s v="Non-Nurse Practitioner"/>
    <s v="G"/>
    <x v="3"/>
    <d v="1899-12-30T02:44:00"/>
    <d v="2012-04-11T00:00:00"/>
    <d v="1899-12-30T02:35:00"/>
    <s v="4"/>
    <n v="1921"/>
    <d v="2012-04-11T00:00:00"/>
    <d v="1899-12-30T13:39:00"/>
    <d v="2012-04-11T00:00:00"/>
    <d v="1899-12-30T13:39:00"/>
    <n v="92"/>
    <x v="19"/>
    <n v="2"/>
    <n v="13"/>
    <n v="13"/>
    <d v="2012-04-11T02:44:00"/>
    <d v="2012-04-11T02:35:00"/>
    <d v="2012-04-11T13:39:00"/>
    <d v="2012-04-11T13:39:00"/>
    <n v="10.916666666627862"/>
    <n v="10.916666666627862"/>
    <m/>
    <m/>
  </r>
  <r>
    <x v="0"/>
    <s v="1"/>
    <s v="Non-Nurse Practitioner"/>
    <s v="G"/>
    <x v="5"/>
    <d v="1899-12-30T17:59:00"/>
    <d v="2012-04-15T00:00:00"/>
    <d v="1899-12-30T17:52:00"/>
    <s v="4"/>
    <n v="1992"/>
    <d v="2012-04-15T00:00:00"/>
    <d v="1899-12-30T18:52:00"/>
    <d v="2012-04-15T00:00:00"/>
    <d v="1899-12-30T19:19:00"/>
    <n v="19"/>
    <x v="14"/>
    <n v="17"/>
    <n v="18"/>
    <n v="19"/>
    <d v="2012-04-15T17:59:00"/>
    <d v="2012-04-15T17:52:00"/>
    <d v="2012-04-15T18:52:00"/>
    <d v="2012-04-15T19:19:00"/>
    <n v="1.3333333333139308"/>
    <n v="0.88333333341870457"/>
    <m/>
    <m/>
  </r>
  <r>
    <x v="0"/>
    <s v="1"/>
    <s v="Non-Nurse Practitioner"/>
    <s v="G"/>
    <x v="5"/>
    <d v="1899-12-30T21:16:00"/>
    <d v="2012-04-15T00:00:00"/>
    <d v="1899-12-30T21:00:00"/>
    <s v="4"/>
    <n v="1917"/>
    <d v="2012-04-15T00:00:00"/>
    <d v="1899-12-30T23:53:00"/>
    <d v="2012-04-15T00:00:00"/>
    <d v="1899-12-30T23:53:00"/>
    <n v="99"/>
    <x v="16"/>
    <n v="21"/>
    <n v="23"/>
    <n v="23"/>
    <d v="2012-04-15T21:16:00"/>
    <d v="2012-04-15T21:00:00"/>
    <d v="2012-04-15T23:53:00"/>
    <d v="2012-04-15T23:53:00"/>
    <n v="2.6166666666395031"/>
    <n v="2.6166666666395031"/>
    <m/>
    <m/>
  </r>
  <r>
    <x v="0"/>
    <s v="1"/>
    <s v="Non-Nurse Practitioner"/>
    <s v="G"/>
    <x v="1"/>
    <d v="1899-12-30T12:20:00"/>
    <d v="2012-04-14T00:00:00"/>
    <d v="1899-12-30T12:15:00"/>
    <s v="4"/>
    <n v="1996"/>
    <d v="2012-04-14T00:00:00"/>
    <d v="1899-12-30T16:30:00"/>
    <d v="2012-04-14T00:00:00"/>
    <d v="1899-12-30T16:34:00"/>
    <n v="19"/>
    <x v="11"/>
    <n v="12"/>
    <n v="16"/>
    <n v="16"/>
    <d v="2012-04-14T12:20:00"/>
    <d v="2012-04-14T12:15:00"/>
    <d v="2012-04-14T16:30:00"/>
    <d v="2012-04-14T16:34:00"/>
    <n v="4.2333333333372138"/>
    <n v="4.1666666666278616"/>
    <m/>
    <m/>
  </r>
  <r>
    <x v="0"/>
    <s v="1"/>
    <s v="Non-Nurse Practitioner"/>
    <s v="G"/>
    <x v="3"/>
    <d v="1899-12-30T11:14:00"/>
    <d v="2012-04-11T00:00:00"/>
    <d v="1899-12-30T11:05:00"/>
    <s v="4"/>
    <n v="1948"/>
    <d v="2012-04-11T00:00:00"/>
    <d v="1899-12-30T21:30:00"/>
    <d v="2012-04-11T00:00:00"/>
    <d v="1899-12-30T21:30:00"/>
    <n v="67"/>
    <x v="10"/>
    <n v="11"/>
    <n v="21"/>
    <n v="21"/>
    <d v="2012-04-11T11:14:00"/>
    <d v="2012-04-11T11:05:00"/>
    <d v="2012-04-11T21:30:00"/>
    <d v="2012-04-11T21:30:00"/>
    <n v="10.266666666779201"/>
    <n v="10.266666666779201"/>
    <m/>
    <m/>
  </r>
  <r>
    <x v="0"/>
    <s v="1"/>
    <s v="Non-Nurse Practitioner"/>
    <s v="G"/>
    <x v="3"/>
    <d v="1899-12-30T22:44:00"/>
    <d v="2012-04-11T00:00:00"/>
    <d v="1899-12-30T22:32:00"/>
    <s v="4"/>
    <n v="1928"/>
    <d v="2012-04-12T00:00:00"/>
    <d v="1899-12-30T03:31:00"/>
    <d v="2012-04-12T00:00:00"/>
    <d v="1899-12-30T12:30:00"/>
    <n v="87"/>
    <x v="4"/>
    <n v="22"/>
    <n v="3"/>
    <n v="12"/>
    <d v="2012-04-11T22:44:00"/>
    <d v="2012-04-11T22:32:00"/>
    <d v="2012-04-12T03:31:00"/>
    <d v="2012-04-12T12:30:00"/>
    <n v="13.766666666662786"/>
    <n v="4.783333333209157"/>
    <m/>
    <m/>
  </r>
  <r>
    <x v="0"/>
    <s v="1"/>
    <s v="Non-Nurse Practitioner"/>
    <s v="N"/>
    <x v="2"/>
    <d v="1899-12-30T02:34:00"/>
    <d v="2012-04-12T00:00:00"/>
    <d v="1899-12-30T02:25:00"/>
    <s v="4"/>
    <n v="1989"/>
    <d v="2012-04-12T00:00:00"/>
    <d v="1899-12-30T09:05:00"/>
    <d v="2012-04-12T00:00:00"/>
    <d v="1899-12-30T09:06:00"/>
    <n v="24"/>
    <x v="19"/>
    <n v="2"/>
    <n v="9"/>
    <n v="9"/>
    <d v="2012-04-12T02:34:00"/>
    <d v="2012-04-12T02:25:00"/>
    <d v="2012-04-12T09:05:00"/>
    <d v="2012-04-12T09:06:00"/>
    <n v="6.5333333333255723"/>
    <n v="6.5166666666045785"/>
    <m/>
    <m/>
  </r>
  <r>
    <x v="0"/>
    <s v="1"/>
    <s v="Non-Nurse Practitioner"/>
    <s v="N"/>
    <x v="2"/>
    <d v="1899-12-30T07:52:00"/>
    <d v="2012-04-12T00:00:00"/>
    <d v="1899-12-30T07:47:00"/>
    <s v="4"/>
    <n v="1955"/>
    <d v="2012-04-12T00:00:00"/>
    <d v="1899-12-30T09:25:00"/>
    <d v="2012-04-12T00:00:00"/>
    <d v="1899-12-30T09:25:00"/>
    <n v="60"/>
    <x v="20"/>
    <n v="7"/>
    <n v="9"/>
    <n v="9"/>
    <d v="2012-04-12T07:52:00"/>
    <d v="2012-04-12T07:47:00"/>
    <d v="2012-04-12T09:25:00"/>
    <d v="2012-04-12T09:25:00"/>
    <n v="1.5499999999883585"/>
    <n v="1.5499999999883585"/>
    <m/>
    <m/>
  </r>
  <r>
    <x v="0"/>
    <s v="1"/>
    <s v="Non-Nurse Practitioner"/>
    <s v="N"/>
    <x v="2"/>
    <d v="1899-12-30T10:25:00"/>
    <d v="2012-04-12T00:00:00"/>
    <d v="1899-12-30T10:19:00"/>
    <s v="4"/>
    <n v="2009"/>
    <d v="2012-04-12T00:00:00"/>
    <d v="1899-12-30T11:39:00"/>
    <d v="2012-04-12T00:00:00"/>
    <d v="1899-12-30T11:40:00"/>
    <n v="4"/>
    <x v="21"/>
    <n v="10"/>
    <n v="11"/>
    <n v="11"/>
    <d v="2012-04-12T10:25:00"/>
    <d v="2012-04-12T10:19:00"/>
    <d v="2012-04-12T11:39:00"/>
    <d v="2012-04-12T11:40:00"/>
    <n v="1.2499999998835847"/>
    <n v="1.2333333333372138"/>
    <m/>
    <m/>
  </r>
  <r>
    <x v="0"/>
    <s v="1"/>
    <s v="Non-Nurse Practitioner"/>
    <s v="N"/>
    <x v="2"/>
    <d v="1899-12-30T10:25:00"/>
    <d v="2012-04-12T00:00:00"/>
    <d v="1899-12-30T10:23:00"/>
    <s v="4"/>
    <n v="1965"/>
    <d v="2012-04-12T00:00:00"/>
    <d v="1899-12-30T13:04:00"/>
    <d v="2012-04-12T00:00:00"/>
    <d v="1899-12-30T13:04:00"/>
    <n v="47"/>
    <x v="21"/>
    <n v="10"/>
    <n v="13"/>
    <n v="13"/>
    <d v="2012-04-12T10:25:00"/>
    <d v="2012-04-12T10:23:00"/>
    <d v="2012-04-12T13:04:00"/>
    <d v="2012-04-12T13:04:00"/>
    <n v="2.6499999999068677"/>
    <n v="2.6499999999068677"/>
    <m/>
    <m/>
  </r>
  <r>
    <x v="0"/>
    <s v="1"/>
    <s v="Non-Nurse Practitioner"/>
    <s v="N"/>
    <x v="2"/>
    <d v="1899-12-30T11:48:00"/>
    <d v="2012-04-12T00:00:00"/>
    <d v="1899-12-30T11:38:00"/>
    <s v="4"/>
    <n v="2010"/>
    <d v="2012-04-12T00:00:00"/>
    <d v="1899-12-30T12:57:00"/>
    <d v="2012-04-12T00:00:00"/>
    <d v="1899-12-30T12:57:00"/>
    <n v="2"/>
    <x v="10"/>
    <n v="11"/>
    <n v="12"/>
    <n v="12"/>
    <d v="2012-04-12T11:48:00"/>
    <d v="2012-04-12T11:38:00"/>
    <d v="2012-04-12T12:57:00"/>
    <d v="2012-04-12T12:57:00"/>
    <n v="1.1499999999068677"/>
    <n v="1.1499999999068677"/>
    <m/>
    <m/>
  </r>
  <r>
    <x v="0"/>
    <s v="1"/>
    <s v="Non-Nurse Practitioner"/>
    <s v="N"/>
    <x v="3"/>
    <d v="1899-12-30T01:40:00"/>
    <d v="2012-04-11T00:00:00"/>
    <d v="1899-12-30T01:32:00"/>
    <s v="4"/>
    <n v="1953"/>
    <d v="2012-04-11T00:00:00"/>
    <d v="1899-12-30T09:53:00"/>
    <d v="2012-04-11T00:00:00"/>
    <d v="1899-12-30T09:53:00"/>
    <n v="61"/>
    <x v="18"/>
    <n v="1"/>
    <n v="9"/>
    <n v="9"/>
    <d v="2012-04-11T01:40:00"/>
    <d v="2012-04-11T01:32:00"/>
    <d v="2012-04-11T09:53:00"/>
    <d v="2012-04-11T09:53:00"/>
    <n v="8.2166666667326353"/>
    <n v="8.2166666667326353"/>
    <m/>
    <m/>
  </r>
  <r>
    <x v="0"/>
    <s v="1"/>
    <s v="Non-Nurse Practitioner"/>
    <s v="N"/>
    <x v="3"/>
    <d v="1899-12-30T07:32:00"/>
    <d v="2012-04-11T00:00:00"/>
    <d v="1899-12-30T07:26:00"/>
    <s v="4"/>
    <n v="2008"/>
    <d v="2012-04-11T00:00:00"/>
    <d v="1899-12-30T10:30:00"/>
    <d v="2012-04-11T00:00:00"/>
    <d v="1899-12-30T10:33:00"/>
    <n v="7"/>
    <x v="20"/>
    <n v="7"/>
    <n v="10"/>
    <n v="10"/>
    <d v="2012-04-11T07:32:00"/>
    <d v="2012-04-11T07:26:00"/>
    <d v="2012-04-11T10:30:00"/>
    <d v="2012-04-11T10:33:00"/>
    <n v="3.0166666667209938"/>
    <n v="2.9666666667326353"/>
    <m/>
    <m/>
  </r>
  <r>
    <x v="0"/>
    <s v="1"/>
    <s v="Non-Nurse Practitioner"/>
    <s v="N"/>
    <x v="3"/>
    <d v="1899-12-30T09:59:00"/>
    <d v="2012-04-11T00:00:00"/>
    <d v="1899-12-30T09:54:00"/>
    <s v="4"/>
    <n v="1965"/>
    <d v="2012-04-11T00:00:00"/>
    <d v="1899-12-30T14:15:00"/>
    <d v="2012-04-11T00:00:00"/>
    <d v="1899-12-30T14:20:00"/>
    <n v="49"/>
    <x v="3"/>
    <n v="9"/>
    <n v="14"/>
    <n v="14"/>
    <d v="2012-04-11T09:59:00"/>
    <d v="2012-04-11T09:54:00"/>
    <d v="2012-04-11T14:15:00"/>
    <d v="2012-04-11T14:20:00"/>
    <n v="4.3499999998603016"/>
    <n v="4.2666666666045785"/>
    <m/>
    <m/>
  </r>
  <r>
    <x v="0"/>
    <s v="1"/>
    <s v="Non-Nurse Practitioner"/>
    <s v="N"/>
    <x v="3"/>
    <d v="1899-12-30T11:10:00"/>
    <d v="2012-04-11T00:00:00"/>
    <d v="1899-12-30T11:06:00"/>
    <s v="4"/>
    <n v="1953"/>
    <d v="2012-04-11T00:00:00"/>
    <d v="1899-12-30T15:05:00"/>
    <d v="2012-04-11T00:00:00"/>
    <d v="1899-12-30T15:13:00"/>
    <n v="59"/>
    <x v="10"/>
    <n v="11"/>
    <n v="15"/>
    <n v="15"/>
    <d v="2012-04-11T11:10:00"/>
    <d v="2012-04-11T11:06:00"/>
    <d v="2012-04-11T15:05:00"/>
    <d v="2012-04-11T15:13:00"/>
    <n v="4.0499999999301508"/>
    <n v="3.9166666665114462"/>
    <m/>
    <m/>
  </r>
  <r>
    <x v="0"/>
    <s v="1"/>
    <s v="Non-Nurse Practitioner"/>
    <s v="N"/>
    <x v="3"/>
    <d v="1899-12-30T12:32:00"/>
    <d v="2012-04-11T00:00:00"/>
    <d v="1899-12-30T12:27:00"/>
    <s v="4"/>
    <n v="1918"/>
    <d v="2012-04-11T00:00:00"/>
    <d v="1899-12-30T17:23:00"/>
    <d v="2012-04-11T00:00:00"/>
    <d v="1899-12-30T17:23:00"/>
    <n v="95"/>
    <x v="11"/>
    <n v="12"/>
    <n v="17"/>
    <n v="17"/>
    <d v="2012-04-11T12:32:00"/>
    <d v="2012-04-11T12:27:00"/>
    <d v="2012-04-11T17:23:00"/>
    <d v="2012-04-11T17:23:00"/>
    <n v="4.8500000000931323"/>
    <n v="4.8500000000931323"/>
    <m/>
    <m/>
  </r>
  <r>
    <x v="0"/>
    <s v="1"/>
    <s v="Non-Nurse Practitioner"/>
    <s v="N"/>
    <x v="0"/>
    <d v="1899-12-30T14:03:00"/>
    <d v="2012-04-13T00:00:00"/>
    <d v="1899-12-30T13:57:00"/>
    <s v="4"/>
    <n v="1937"/>
    <d v="2012-04-14T00:00:00"/>
    <d v="1899-12-30T06:25:00"/>
    <d v="2012-04-14T00:00:00"/>
    <d v="1899-12-30T06:30:00"/>
    <n v="74"/>
    <x v="17"/>
    <n v="13"/>
    <n v="6"/>
    <n v="6"/>
    <d v="2012-04-13T14:03:00"/>
    <d v="2012-04-13T13:57:00"/>
    <d v="2012-04-14T06:25:00"/>
    <d v="2012-04-14T06:30:00"/>
    <n v="16.450000000011642"/>
    <n v="16.366666666581295"/>
    <m/>
    <m/>
  </r>
  <r>
    <x v="0"/>
    <s v="1"/>
    <s v="Non-Nurse Practitioner"/>
    <s v="N"/>
    <x v="0"/>
    <d v="1899-12-30T15:13:00"/>
    <d v="2012-04-13T00:00:00"/>
    <d v="1899-12-30T15:07:00"/>
    <s v="4"/>
    <n v="1970"/>
    <d v="2012-04-13T00:00:00"/>
    <d v="1899-12-30T17:45:00"/>
    <d v="2012-04-13T00:00:00"/>
    <d v="1899-12-30T17:45:00"/>
    <n v="45"/>
    <x v="0"/>
    <n v="15"/>
    <n v="17"/>
    <n v="17"/>
    <d v="2012-04-13T15:13:00"/>
    <d v="2012-04-13T15:07:00"/>
    <d v="2012-04-13T17:45:00"/>
    <d v="2012-04-13T17:45:00"/>
    <n v="2.53333333338378"/>
    <n v="2.53333333338378"/>
    <m/>
    <m/>
  </r>
  <r>
    <x v="0"/>
    <s v="1"/>
    <s v="Non-Nurse Practitioner"/>
    <s v="N"/>
    <x v="0"/>
    <d v="1899-12-30T16:09:00"/>
    <d v="2012-04-13T00:00:00"/>
    <d v="1899-12-30T16:03:00"/>
    <s v="4"/>
    <n v="1958"/>
    <d v="2012-04-13T00:00:00"/>
    <d v="1899-12-30T21:20:00"/>
    <d v="2012-04-13T00:00:00"/>
    <d v="1899-12-30T21:20:00"/>
    <n v="54"/>
    <x v="13"/>
    <n v="16"/>
    <n v="21"/>
    <n v="21"/>
    <d v="2012-04-13T16:09:00"/>
    <d v="2012-04-13T16:03:00"/>
    <d v="2012-04-13T21:20:00"/>
    <d v="2012-04-13T21:20:00"/>
    <n v="5.1833333332906477"/>
    <n v="5.1833333332906477"/>
    <m/>
    <m/>
  </r>
  <r>
    <x v="0"/>
    <s v="1"/>
    <s v="Non-Nurse Practitioner"/>
    <s v="N"/>
    <x v="0"/>
    <d v="1899-12-30T18:56:00"/>
    <d v="2012-04-13T00:00:00"/>
    <d v="1899-12-30T18:49:00"/>
    <s v="4"/>
    <n v="1978"/>
    <d v="2012-04-14T00:00:00"/>
    <d v="1899-12-30T16:06:00"/>
    <d v="2012-04-14T00:00:00"/>
    <d v="1899-12-30T16:06:00"/>
    <n v="33"/>
    <x v="15"/>
    <n v="18"/>
    <n v="16"/>
    <n v="16"/>
    <d v="2012-04-13T18:56:00"/>
    <d v="2012-04-13T18:49:00"/>
    <d v="2012-04-14T16:06:00"/>
    <d v="2012-04-14T16:06:00"/>
    <n v="21.166666666511446"/>
    <n v="21.166666666511446"/>
    <m/>
    <m/>
  </r>
  <r>
    <x v="0"/>
    <s v="1"/>
    <s v="Non-Nurse Practitioner"/>
    <s v="N"/>
    <x v="1"/>
    <d v="1899-12-30T09:27:00"/>
    <d v="2012-04-14T00:00:00"/>
    <d v="1899-12-30T09:19:00"/>
    <s v="4"/>
    <n v="1942"/>
    <d v="2012-04-14T00:00:00"/>
    <d v="1899-12-30T09:50:00"/>
    <d v="2012-04-14T00:00:00"/>
    <d v="1899-12-30T09:50:00"/>
    <n v="70"/>
    <x v="3"/>
    <n v="9"/>
    <n v="9"/>
    <n v="9"/>
    <d v="2012-04-14T09:27:00"/>
    <d v="2012-04-14T09:19:00"/>
    <d v="2012-04-14T09:50:00"/>
    <d v="2012-04-14T09:50:00"/>
    <n v="0.38333333318587393"/>
    <n v="0.38333333318587393"/>
    <m/>
    <m/>
  </r>
  <r>
    <x v="0"/>
    <s v="1"/>
    <s v="Non-Nurse Practitioner"/>
    <s v="N"/>
    <x v="4"/>
    <d v="1899-12-30T07:56:00"/>
    <d v="2012-04-16T00:00:00"/>
    <d v="1899-12-30T07:48:00"/>
    <s v="4"/>
    <n v="1938"/>
    <d v="2012-04-16T00:00:00"/>
    <d v="1899-12-30T16:25:00"/>
    <d v="2012-04-16T00:00:00"/>
    <d v="1899-12-30T16:25:00"/>
    <n v="75"/>
    <x v="20"/>
    <n v="7"/>
    <n v="16"/>
    <n v="16"/>
    <d v="2012-04-16T07:56:00"/>
    <d v="2012-04-16T07:48:00"/>
    <d v="2012-04-16T16:25:00"/>
    <d v="2012-04-16T16:25:00"/>
    <n v="8.4833333333954215"/>
    <n v="8.4833333333954215"/>
    <m/>
    <m/>
  </r>
  <r>
    <x v="0"/>
    <s v="1"/>
    <s v="Non-Nurse Practitioner"/>
    <s v="N"/>
    <x v="4"/>
    <d v="1899-12-30T10:19:00"/>
    <d v="2012-04-16T00:00:00"/>
    <d v="1899-12-30T10:12:00"/>
    <s v="4"/>
    <n v="1930"/>
    <d v="2012-04-16T00:00:00"/>
    <d v="1899-12-30T13:50:00"/>
    <d v="2012-04-16T00:00:00"/>
    <d v="1899-12-30T13:50:00"/>
    <n v="81"/>
    <x v="21"/>
    <n v="10"/>
    <n v="13"/>
    <n v="13"/>
    <d v="2012-04-16T10:19:00"/>
    <d v="2012-04-16T10:12:00"/>
    <d v="2012-04-16T13:50:00"/>
    <d v="2012-04-16T13:50:00"/>
    <n v="3.5166666667792015"/>
    <n v="3.5166666667792015"/>
    <m/>
    <m/>
  </r>
  <r>
    <x v="0"/>
    <s v="1"/>
    <s v="Non-Nurse Practitioner"/>
    <s v="N"/>
    <x v="4"/>
    <d v="1899-12-30T11:03:00"/>
    <d v="2012-04-16T00:00:00"/>
    <d v="1899-12-30T10:57:00"/>
    <s v="4"/>
    <n v="1926"/>
    <d v="2012-04-16T00:00:00"/>
    <d v="1899-12-30T15:00:00"/>
    <d v="2012-04-16T00:00:00"/>
    <d v="1899-12-30T15:00:00"/>
    <n v="85"/>
    <x v="10"/>
    <n v="10"/>
    <n v="15"/>
    <n v="15"/>
    <d v="2012-04-16T11:03:00"/>
    <d v="2012-04-16T10:57:00"/>
    <d v="2012-04-16T15:00:00"/>
    <d v="2012-04-16T15:00:00"/>
    <n v="3.9499999999534339"/>
    <n v="3.9499999999534339"/>
    <m/>
    <m/>
  </r>
  <r>
    <x v="0"/>
    <s v="1"/>
    <s v="Non-Nurse Practitioner"/>
    <s v="N"/>
    <x v="4"/>
    <d v="1899-12-30T12:45:00"/>
    <d v="2012-04-16T00:00:00"/>
    <d v="1899-12-30T12:36:00"/>
    <s v="4"/>
    <n v="1958"/>
    <d v="2012-04-16T00:00:00"/>
    <d v="1899-12-30T15:25:00"/>
    <d v="2012-04-16T00:00:00"/>
    <d v="1899-12-30T15:25:00"/>
    <n v="56"/>
    <x v="11"/>
    <n v="12"/>
    <n v="15"/>
    <n v="15"/>
    <d v="2012-04-16T12:45:00"/>
    <d v="2012-04-16T12:36:00"/>
    <d v="2012-04-16T15:25:00"/>
    <d v="2012-04-16T15:25:00"/>
    <n v="2.6666666666278616"/>
    <n v="2.6666666666278616"/>
    <m/>
    <m/>
  </r>
  <r>
    <x v="0"/>
    <s v="1"/>
    <s v="Non-Nurse Practitioner"/>
    <s v="N"/>
    <x v="4"/>
    <d v="1899-12-30T13:41:00"/>
    <d v="2012-04-16T00:00:00"/>
    <d v="1899-12-30T13:36:00"/>
    <s v="4"/>
    <n v="1958"/>
    <d v="2012-04-16T00:00:00"/>
    <d v="1899-12-30T16:00:00"/>
    <d v="2012-04-16T00:00:00"/>
    <d v="1899-12-30T16:10:00"/>
    <n v="54"/>
    <x v="12"/>
    <n v="13"/>
    <n v="16"/>
    <n v="16"/>
    <d v="2012-04-16T13:41:00"/>
    <d v="2012-04-16T13:36:00"/>
    <d v="2012-04-16T16:00:00"/>
    <d v="2012-04-16T16:10:00"/>
    <n v="2.4833333332207985"/>
    <n v="2.3166666665347293"/>
    <m/>
    <m/>
  </r>
  <r>
    <x v="0"/>
    <s v="1"/>
    <s v="Non-Nurse Practitioner"/>
    <s v="N"/>
    <x v="6"/>
    <d v="1899-12-30T07:38:00"/>
    <d v="2012-04-17T00:00:00"/>
    <d v="1899-12-30T07:30:00"/>
    <s v="4"/>
    <n v="1930"/>
    <d v="2012-04-17T00:00:00"/>
    <d v="1899-12-30T08:40:00"/>
    <d v="2012-04-17T00:00:00"/>
    <d v="1899-12-30T08:40:00"/>
    <n v="82"/>
    <x v="20"/>
    <n v="7"/>
    <n v="8"/>
    <n v="8"/>
    <d v="2012-04-17T07:38:00"/>
    <d v="2012-04-17T07:30:00"/>
    <d v="2012-04-17T08:40:00"/>
    <d v="2012-04-17T08:40:00"/>
    <n v="1.033333333209157"/>
    <n v="1.033333333209157"/>
    <m/>
    <m/>
  </r>
  <r>
    <x v="0"/>
    <s v="1"/>
    <s v="Non-Nurse Practitioner"/>
    <s v="N"/>
    <x v="6"/>
    <d v="1899-12-30T07:42:00"/>
    <d v="2012-04-17T00:00:00"/>
    <d v="1899-12-30T07:38:00"/>
    <s v="4"/>
    <n v="1948"/>
    <d v="2012-04-17T00:00:00"/>
    <d v="1899-12-30T09:25:00"/>
    <d v="2012-04-17T00:00:00"/>
    <d v="1899-12-30T09:25:00"/>
    <n v="67"/>
    <x v="20"/>
    <n v="7"/>
    <n v="9"/>
    <n v="9"/>
    <d v="2012-04-17T07:42:00"/>
    <d v="2012-04-17T07:38:00"/>
    <d v="2012-04-17T09:25:00"/>
    <d v="2012-04-17T09:25:00"/>
    <n v="1.7166666666744277"/>
    <n v="1.7166666666744277"/>
    <m/>
    <m/>
  </r>
  <r>
    <x v="0"/>
    <s v="1"/>
    <s v="Non-Nurse Practitioner"/>
    <s v="N"/>
    <x v="6"/>
    <d v="1899-12-30T07:57:00"/>
    <d v="2012-04-17T00:00:00"/>
    <d v="1899-12-30T07:51:00"/>
    <s v="4"/>
    <n v="1954"/>
    <d v="2012-04-17T00:00:00"/>
    <d v="1899-12-30T11:01:00"/>
    <d v="2012-04-17T00:00:00"/>
    <d v="1899-12-30T11:03:00"/>
    <n v="59"/>
    <x v="20"/>
    <n v="7"/>
    <n v="11"/>
    <n v="11"/>
    <d v="2012-04-17T07:57:00"/>
    <d v="2012-04-17T07:51:00"/>
    <d v="2012-04-17T11:01:00"/>
    <d v="2012-04-17T11:03:00"/>
    <n v="3.0999999999767169"/>
    <n v="3.0666666665347293"/>
    <m/>
    <m/>
  </r>
  <r>
    <x v="0"/>
    <s v="1"/>
    <s v="Non-Nurse Practitioner"/>
    <s v="N"/>
    <x v="6"/>
    <d v="1899-12-30T08:01:00"/>
    <d v="2012-04-17T00:00:00"/>
    <d v="1899-12-30T07:55:00"/>
    <s v="4"/>
    <n v="1955"/>
    <d v="2012-04-17T00:00:00"/>
    <d v="1899-12-30T10:50:00"/>
    <d v="2012-04-17T00:00:00"/>
    <d v="1899-12-30T10:50:00"/>
    <n v="58"/>
    <x v="22"/>
    <n v="7"/>
    <n v="10"/>
    <n v="10"/>
    <d v="2012-04-17T08:01:00"/>
    <d v="2012-04-17T07:55:00"/>
    <d v="2012-04-17T10:50:00"/>
    <d v="2012-04-17T10:50:00"/>
    <n v="2.8166666667675599"/>
    <n v="2.8166666667675599"/>
    <m/>
    <m/>
  </r>
  <r>
    <x v="0"/>
    <s v="1"/>
    <s v="Non-Nurse Practitioner"/>
    <s v="N"/>
    <x v="6"/>
    <d v="1899-12-30T08:29:00"/>
    <d v="2012-04-17T00:00:00"/>
    <d v="1899-12-30T08:25:00"/>
    <s v="4"/>
    <n v="1954"/>
    <d v="2012-04-17T00:00:00"/>
    <d v="1899-12-30T10:58:00"/>
    <d v="2012-04-17T00:00:00"/>
    <d v="1899-12-30T11:03:00"/>
    <n v="61"/>
    <x v="22"/>
    <n v="8"/>
    <n v="10"/>
    <n v="11"/>
    <d v="2012-04-17T08:29:00"/>
    <d v="2012-04-17T08:25:00"/>
    <d v="2012-04-17T10:58:00"/>
    <d v="2012-04-17T11:03:00"/>
    <n v="2.5666666666511446"/>
    <n v="2.4833333332207985"/>
    <m/>
    <m/>
  </r>
  <r>
    <x v="0"/>
    <s v="1"/>
    <s v="Non-Nurse Practitioner"/>
    <s v="N"/>
    <x v="6"/>
    <d v="1899-12-30T09:38:00"/>
    <d v="2012-04-17T00:00:00"/>
    <d v="1899-12-30T09:31:00"/>
    <s v="4"/>
    <n v="1973"/>
    <d v="2012-04-17T00:00:00"/>
    <d v="1899-12-30T10:30:00"/>
    <d v="2012-04-17T00:00:00"/>
    <d v="1899-12-30T10:44:00"/>
    <n v="39"/>
    <x v="3"/>
    <n v="9"/>
    <n v="10"/>
    <n v="10"/>
    <d v="2012-04-17T09:38:00"/>
    <d v="2012-04-17T09:31:00"/>
    <d v="2012-04-17T10:30:00"/>
    <d v="2012-04-17T10:44:00"/>
    <n v="1.1000000000931323"/>
    <n v="0.86666666669771075"/>
    <m/>
    <m/>
  </r>
  <r>
    <x v="0"/>
    <s v="1"/>
    <s v="Non-Nurse Practitioner"/>
    <s v="N"/>
    <x v="6"/>
    <d v="1899-12-30T10:25:00"/>
    <d v="2012-04-17T00:00:00"/>
    <d v="1899-12-30T10:18:00"/>
    <s v="4"/>
    <n v="1984"/>
    <d v="2012-04-17T00:00:00"/>
    <d v="1899-12-30T17:35:00"/>
    <d v="2012-04-17T00:00:00"/>
    <d v="1899-12-30T17:35:00"/>
    <n v="30"/>
    <x v="21"/>
    <n v="10"/>
    <n v="17"/>
    <n v="17"/>
    <d v="2012-04-17T10:25:00"/>
    <d v="2012-04-17T10:18:00"/>
    <d v="2012-04-17T17:35:00"/>
    <d v="2012-04-17T17:35:00"/>
    <n v="7.1666666666278616"/>
    <n v="7.1666666666278616"/>
    <m/>
    <m/>
  </r>
  <r>
    <x v="0"/>
    <s v="1"/>
    <s v="Non-Nurse Practitioner"/>
    <s v="N"/>
    <x v="6"/>
    <d v="1899-12-30T11:14:00"/>
    <d v="2012-04-17T00:00:00"/>
    <d v="1899-12-30T11:10:00"/>
    <s v="4"/>
    <n v="1990"/>
    <d v="2012-04-17T00:00:00"/>
    <d v="1899-12-30T12:05:00"/>
    <d v="2012-04-17T00:00:00"/>
    <d v="1899-12-30T12:13:00"/>
    <n v="22"/>
    <x v="10"/>
    <n v="11"/>
    <n v="12"/>
    <n v="12"/>
    <d v="2012-04-17T11:14:00"/>
    <d v="2012-04-17T11:10:00"/>
    <d v="2012-04-17T12:05:00"/>
    <d v="2012-04-17T12:13:00"/>
    <n v="0.9833333333954215"/>
    <n v="0.84999999997671694"/>
    <m/>
    <m/>
  </r>
  <r>
    <x v="0"/>
    <s v="1"/>
    <s v="Non-Nurse Practitioner"/>
    <s v="N"/>
    <x v="6"/>
    <d v="1899-12-30T12:06:00"/>
    <d v="2012-04-17T00:00:00"/>
    <d v="1899-12-30T12:00:00"/>
    <s v="4"/>
    <n v="1975"/>
    <d v="2012-04-17T00:00:00"/>
    <d v="1899-12-30T13:45:00"/>
    <d v="2012-04-17T00:00:00"/>
    <d v="1899-12-30T13:47:00"/>
    <n v="39"/>
    <x v="11"/>
    <n v="12"/>
    <n v="13"/>
    <n v="13"/>
    <d v="2012-04-17T12:06:00"/>
    <d v="2012-04-17T12:00:00"/>
    <d v="2012-04-17T13:45:00"/>
    <d v="2012-04-17T13:47:00"/>
    <n v="1.683333333407063"/>
    <n v="1.6499999999650754"/>
    <m/>
    <m/>
  </r>
  <r>
    <x v="0"/>
    <s v="1"/>
    <s v="Non-Nurse Practitioner"/>
    <s v="N"/>
    <x v="6"/>
    <d v="1899-12-30T12:54:00"/>
    <d v="2012-04-17T00:00:00"/>
    <d v="1899-12-30T12:47:00"/>
    <s v="4"/>
    <n v="2011"/>
    <d v="2012-04-17T00:00:00"/>
    <d v="1899-12-30T16:40:00"/>
    <d v="2012-04-17T00:00:00"/>
    <d v="1899-12-30T16:40:00"/>
    <n v="4"/>
    <x v="11"/>
    <n v="12"/>
    <n v="16"/>
    <n v="16"/>
    <d v="2012-04-17T12:54:00"/>
    <d v="2012-04-17T12:47:00"/>
    <d v="2012-04-17T16:40:00"/>
    <d v="2012-04-17T16:40:00"/>
    <n v="3.7666666667209938"/>
    <n v="3.7666666667209938"/>
    <m/>
    <m/>
  </r>
  <r>
    <x v="0"/>
    <s v="1"/>
    <s v="Non-Nurse Practitioner"/>
    <s v="N"/>
    <x v="0"/>
    <d v="1899-12-30T08:49:00"/>
    <d v="2012-04-13T00:00:00"/>
    <d v="1899-12-30T08:41:00"/>
    <s v="4"/>
    <n v="1980"/>
    <d v="2012-04-13T00:00:00"/>
    <d v="1899-12-30T10:25:00"/>
    <d v="2012-04-13T00:00:00"/>
    <d v="1899-12-30T10:25:00"/>
    <n v="34"/>
    <x v="22"/>
    <n v="8"/>
    <n v="10"/>
    <n v="10"/>
    <d v="2012-04-13T08:49:00"/>
    <d v="2012-04-13T08:41:00"/>
    <d v="2012-04-13T10:25:00"/>
    <d v="2012-04-13T10:25:00"/>
    <n v="1.6000000001513399"/>
    <n v="1.6000000001513399"/>
    <m/>
    <m/>
  </r>
  <r>
    <x v="0"/>
    <s v="1"/>
    <s v="Non-Nurse Practitioner"/>
    <s v="N"/>
    <x v="0"/>
    <d v="1899-12-30T10:00:00"/>
    <d v="2012-04-13T00:00:00"/>
    <d v="1899-12-30T09:52:00"/>
    <s v="4"/>
    <n v="2009"/>
    <d v="2012-04-13T00:00:00"/>
    <d v="1899-12-30T11:48:00"/>
    <d v="2012-04-13T00:00:00"/>
    <d v="1899-12-30T11:48:00"/>
    <n v="6"/>
    <x v="21"/>
    <n v="9"/>
    <n v="11"/>
    <n v="11"/>
    <d v="2012-04-13T10:00:00"/>
    <d v="2012-04-13T09:52:00"/>
    <d v="2012-04-13T11:48:00"/>
    <d v="2012-04-13T11:48:00"/>
    <n v="1.8000000001047738"/>
    <n v="1.8000000001047738"/>
    <m/>
    <m/>
  </r>
  <r>
    <x v="0"/>
    <s v="1"/>
    <s v="Non-Nurse Practitioner"/>
    <s v="N"/>
    <x v="6"/>
    <d v="1899-12-30T09:07:00"/>
    <d v="2012-04-17T00:00:00"/>
    <d v="1899-12-30T09:00:00"/>
    <s v="4"/>
    <n v="1939"/>
    <d v="2012-04-17T00:00:00"/>
    <d v="1899-12-30T17:56:00"/>
    <d v="2012-04-17T00:00:00"/>
    <d v="1899-12-30T17:58:00"/>
    <n v="74"/>
    <x v="3"/>
    <n v="9"/>
    <n v="17"/>
    <n v="17"/>
    <d v="2012-04-17T09:07:00"/>
    <d v="2012-04-17T09:00:00"/>
    <d v="2012-04-17T17:56:00"/>
    <d v="2012-04-17T17:58:00"/>
    <n v="8.8500000000349246"/>
    <n v="8.816666666592937"/>
    <m/>
    <m/>
  </r>
  <r>
    <x v="0"/>
    <s v="1"/>
    <s v="Non-Nurse Practitioner"/>
    <s v="N"/>
    <x v="6"/>
    <d v="1899-12-30T09:21:00"/>
    <d v="2012-04-17T00:00:00"/>
    <d v="1899-12-30T09:14:00"/>
    <s v="4"/>
    <n v="1968"/>
    <d v="2012-04-17T00:00:00"/>
    <d v="1899-12-30T11:45:00"/>
    <d v="2012-04-17T00:00:00"/>
    <d v="1899-12-30T11:55:00"/>
    <n v="44"/>
    <x v="3"/>
    <n v="9"/>
    <n v="11"/>
    <n v="11"/>
    <d v="2012-04-17T09:21:00"/>
    <d v="2012-04-17T09:14:00"/>
    <d v="2012-04-17T11:45:00"/>
    <d v="2012-04-17T11:55:00"/>
    <n v="2.5666666668257676"/>
    <n v="2.4000000001396984"/>
    <m/>
    <m/>
  </r>
  <r>
    <x v="0"/>
    <s v="1"/>
    <s v="Non-Nurse Practitioner"/>
    <s v="N"/>
    <x v="6"/>
    <d v="1899-12-30T10:01:00"/>
    <d v="2012-04-17T00:00:00"/>
    <d v="1899-12-30T09:55:00"/>
    <s v="4"/>
    <n v="1976"/>
    <d v="2012-04-17T00:00:00"/>
    <d v="1899-12-30T12:56:00"/>
    <d v="2012-04-17T00:00:00"/>
    <d v="1899-12-30T12:56:00"/>
    <n v="36"/>
    <x v="21"/>
    <n v="9"/>
    <n v="12"/>
    <n v="12"/>
    <d v="2012-04-17T10:01:00"/>
    <d v="2012-04-17T09:55:00"/>
    <d v="2012-04-17T12:56:00"/>
    <d v="2012-04-17T12:56:00"/>
    <n v="2.9166666667442769"/>
    <n v="2.9166666667442769"/>
    <m/>
    <m/>
  </r>
  <r>
    <x v="0"/>
    <s v="1"/>
    <s v="Non-Nurse Practitioner"/>
    <s v="N"/>
    <x v="1"/>
    <d v="1899-12-30T02:57:00"/>
    <d v="2012-04-14T00:00:00"/>
    <d v="1899-12-30T02:49:00"/>
    <s v="4"/>
    <n v="1955"/>
    <d v="2012-04-14T00:00:00"/>
    <d v="1899-12-30T03:42:00"/>
    <d v="2012-04-14T00:00:00"/>
    <d v="1899-12-30T03:43:00"/>
    <n v="61"/>
    <x v="19"/>
    <n v="2"/>
    <n v="3"/>
    <n v="3"/>
    <d v="2012-04-14T02:57:00"/>
    <d v="2012-04-14T02:49:00"/>
    <d v="2012-04-14T03:42:00"/>
    <d v="2012-04-14T03:43:00"/>
    <n v="0.76666666672099382"/>
    <n v="0.75"/>
    <m/>
    <m/>
  </r>
  <r>
    <x v="0"/>
    <s v="1"/>
    <s v="Non-Nurse Practitioner"/>
    <s v="N"/>
    <x v="3"/>
    <d v="1899-12-30T08:11:00"/>
    <d v="2012-04-11T00:00:00"/>
    <d v="1899-12-30T08:07:00"/>
    <s v="4"/>
    <n v="1962"/>
    <d v="2012-04-11T00:00:00"/>
    <d v="1899-12-30T11:39:00"/>
    <d v="2012-04-11T00:00:00"/>
    <d v="1899-12-30T11:40:00"/>
    <n v="53"/>
    <x v="22"/>
    <n v="8"/>
    <n v="11"/>
    <n v="11"/>
    <d v="2012-04-11T08:11:00"/>
    <d v="2012-04-11T08:07:00"/>
    <d v="2012-04-11T11:39:00"/>
    <d v="2012-04-11T11:40:00"/>
    <n v="3.4833333333372138"/>
    <n v="3.466666666790843"/>
    <m/>
    <m/>
  </r>
  <r>
    <x v="0"/>
    <s v="1"/>
    <s v="Non-Nurse Practitioner"/>
    <s v="N"/>
    <x v="3"/>
    <d v="1899-12-30T10:36:00"/>
    <d v="2012-04-11T00:00:00"/>
    <d v="1899-12-30T10:29:00"/>
    <s v="4"/>
    <n v="1946"/>
    <d v="2012-04-11T00:00:00"/>
    <d v="1899-12-30T16:00:00"/>
    <d v="2012-04-11T00:00:00"/>
    <d v="1899-12-30T16:00:00"/>
    <n v="67"/>
    <x v="21"/>
    <n v="10"/>
    <n v="16"/>
    <n v="16"/>
    <d v="2012-04-11T10:36:00"/>
    <d v="2012-04-11T10:29:00"/>
    <d v="2012-04-11T16:00:00"/>
    <d v="2012-04-11T16:00:00"/>
    <n v="5.3999999999650754"/>
    <n v="5.3999999999650754"/>
    <m/>
    <m/>
  </r>
  <r>
    <x v="0"/>
    <s v="1"/>
    <s v="Non-Nurse Practitioner"/>
    <s v="N"/>
    <x v="3"/>
    <d v="1899-12-30T10:50:00"/>
    <d v="2012-04-11T00:00:00"/>
    <d v="1899-12-30T10:41:00"/>
    <s v="4"/>
    <n v="2009"/>
    <d v="2012-04-11T00:00:00"/>
    <d v="1899-12-30T14:06:00"/>
    <d v="2012-04-11T00:00:00"/>
    <d v="1899-12-30T14:06:00"/>
    <n v="6"/>
    <x v="21"/>
    <n v="10"/>
    <n v="14"/>
    <n v="14"/>
    <d v="2012-04-11T10:50:00"/>
    <d v="2012-04-11T10:41:00"/>
    <d v="2012-04-11T14:06:00"/>
    <d v="2012-04-11T14:06:00"/>
    <n v="3.2666666666627862"/>
    <n v="3.2666666666627862"/>
    <m/>
    <m/>
  </r>
  <r>
    <x v="0"/>
    <s v="1"/>
    <s v="Non-Nurse Practitioner"/>
    <s v="N"/>
    <x v="3"/>
    <d v="1899-12-30T11:31:00"/>
    <d v="2012-04-11T00:00:00"/>
    <d v="1899-12-30T11:26:00"/>
    <s v="4"/>
    <n v="1968"/>
    <d v="2012-04-11T00:00:00"/>
    <d v="1899-12-30T15:45:00"/>
    <d v="2012-04-11T00:00:00"/>
    <d v="1899-12-30T15:45:00"/>
    <n v="45"/>
    <x v="10"/>
    <n v="11"/>
    <n v="15"/>
    <n v="15"/>
    <d v="2012-04-11T11:31:00"/>
    <d v="2012-04-11T11:26:00"/>
    <d v="2012-04-11T15:45:00"/>
    <d v="2012-04-11T15:45:00"/>
    <n v="4.2333333333372138"/>
    <n v="4.2333333333372138"/>
    <m/>
    <m/>
  </r>
  <r>
    <x v="0"/>
    <s v="1"/>
    <s v="Non-Nurse Practitioner"/>
    <s v="N"/>
    <x v="3"/>
    <d v="1899-12-30T11:39:00"/>
    <d v="2012-04-11T00:00:00"/>
    <d v="1899-12-30T11:34:00"/>
    <s v="4"/>
    <n v="1950"/>
    <d v="2012-04-11T00:00:00"/>
    <d v="1899-12-30T13:50:00"/>
    <d v="2012-04-11T00:00:00"/>
    <d v="1899-12-30T13:50:00"/>
    <n v="64"/>
    <x v="10"/>
    <n v="11"/>
    <n v="13"/>
    <n v="13"/>
    <d v="2012-04-11T11:39:00"/>
    <d v="2012-04-11T11:34:00"/>
    <d v="2012-04-11T13:50:00"/>
    <d v="2012-04-11T13:50:00"/>
    <n v="2.1833333332906477"/>
    <n v="2.1833333332906477"/>
    <m/>
    <m/>
  </r>
  <r>
    <x v="0"/>
    <s v="1"/>
    <s v="Non-Nurse Practitioner"/>
    <s v="N"/>
    <x v="3"/>
    <d v="1899-12-30T11:57:00"/>
    <d v="2012-04-11T00:00:00"/>
    <d v="1899-12-30T11:56:00"/>
    <s v="4"/>
    <n v="1978"/>
    <d v="2012-04-11T00:00:00"/>
    <d v="1899-12-30T14:15:00"/>
    <d v="2012-04-11T00:00:00"/>
    <d v="1899-12-30T14:15:00"/>
    <n v="34"/>
    <x v="10"/>
    <n v="11"/>
    <n v="14"/>
    <n v="14"/>
    <d v="2012-04-11T11:57:00"/>
    <d v="2012-04-11T11:56:00"/>
    <d v="2012-04-11T14:15:00"/>
    <d v="2012-04-11T14:15:00"/>
    <n v="2.2999999999883585"/>
    <n v="2.2999999999883585"/>
    <m/>
    <m/>
  </r>
  <r>
    <x v="0"/>
    <s v="1"/>
    <s v="Non-Nurse Practitioner"/>
    <s v="N"/>
    <x v="3"/>
    <d v="1899-12-30T12:12:00"/>
    <d v="2012-04-11T00:00:00"/>
    <d v="1899-12-30T12:05:00"/>
    <s v="4"/>
    <n v="2003"/>
    <d v="2012-04-11T00:00:00"/>
    <d v="1899-12-30T16:50:00"/>
    <d v="2012-04-11T00:00:00"/>
    <d v="1899-12-30T16:50:00"/>
    <n v="12"/>
    <x v="11"/>
    <n v="12"/>
    <n v="16"/>
    <n v="16"/>
    <d v="2012-04-11T12:12:00"/>
    <d v="2012-04-11T12:05:00"/>
    <d v="2012-04-11T16:50:00"/>
    <d v="2012-04-11T16:50:00"/>
    <n v="4.6333333334187046"/>
    <n v="4.6333333334187046"/>
    <m/>
    <m/>
  </r>
  <r>
    <x v="0"/>
    <s v="1"/>
    <s v="Non-Nurse Practitioner"/>
    <s v="N"/>
    <x v="3"/>
    <d v="1899-12-30T12:39:00"/>
    <d v="2012-04-11T00:00:00"/>
    <d v="1899-12-30T12:30:00"/>
    <s v="4"/>
    <n v="1989"/>
    <d v="2012-04-11T00:00:00"/>
    <d v="1899-12-30T17:10:00"/>
    <d v="2012-04-11T00:00:00"/>
    <d v="1899-12-30T17:10:00"/>
    <n v="26"/>
    <x v="11"/>
    <n v="12"/>
    <n v="17"/>
    <n v="17"/>
    <d v="2012-04-11T12:39:00"/>
    <d v="2012-04-11T12:30:00"/>
    <d v="2012-04-11T17:10:00"/>
    <d v="2012-04-11T17:10:00"/>
    <n v="4.5166666667209938"/>
    <n v="4.5166666667209938"/>
    <m/>
    <m/>
  </r>
  <r>
    <x v="0"/>
    <s v="1"/>
    <s v="Non-Nurse Practitioner"/>
    <s v="N"/>
    <x v="3"/>
    <d v="1899-12-30T13:00:00"/>
    <d v="2012-04-11T00:00:00"/>
    <d v="1899-12-30T12:56:00"/>
    <s v="4"/>
    <n v="1971"/>
    <d v="2012-04-11T00:00:00"/>
    <d v="1899-12-30T17:54:00"/>
    <d v="2012-04-11T00:00:00"/>
    <d v="1899-12-30T17:54:00"/>
    <n v="44"/>
    <x v="12"/>
    <n v="12"/>
    <n v="17"/>
    <n v="17"/>
    <d v="2012-04-11T13:00:00"/>
    <d v="2012-04-11T12:56:00"/>
    <d v="2012-04-11T17:54:00"/>
    <d v="2012-04-11T17:54:00"/>
    <n v="4.9000000000814907"/>
    <n v="4.9000000000814907"/>
    <m/>
    <m/>
  </r>
  <r>
    <x v="0"/>
    <s v="1"/>
    <s v="Non-Nurse Practitioner"/>
    <s v="N"/>
    <x v="3"/>
    <d v="1899-12-30T13:11:00"/>
    <d v="2012-04-11T00:00:00"/>
    <d v="1899-12-30T13:04:00"/>
    <s v="4"/>
    <n v="2003"/>
    <d v="2012-04-11T00:00:00"/>
    <d v="1899-12-30T17:00:00"/>
    <d v="2012-04-11T00:00:00"/>
    <d v="1899-12-30T17:00:00"/>
    <n v="11"/>
    <x v="12"/>
    <n v="13"/>
    <n v="17"/>
    <n v="17"/>
    <d v="2012-04-11T13:11:00"/>
    <d v="2012-04-11T13:04:00"/>
    <d v="2012-04-11T17:00:00"/>
    <d v="2012-04-11T17:00:00"/>
    <n v="3.8166666667093523"/>
    <n v="3.8166666667093523"/>
    <m/>
    <m/>
  </r>
  <r>
    <x v="0"/>
    <s v="1"/>
    <s v="Non-Nurse Practitioner"/>
    <s v="N"/>
    <x v="1"/>
    <d v="1899-12-30T07:39:00"/>
    <d v="2012-04-14T00:00:00"/>
    <d v="1899-12-30T07:37:00"/>
    <s v="4"/>
    <n v="1950"/>
    <d v="2012-04-14T00:00:00"/>
    <d v="1899-12-30T09:10:00"/>
    <d v="2012-04-14T00:00:00"/>
    <d v="1899-12-30T09:10:00"/>
    <n v="61"/>
    <x v="20"/>
    <n v="7"/>
    <n v="9"/>
    <n v="9"/>
    <d v="2012-04-14T07:39:00"/>
    <d v="2012-04-14T07:37:00"/>
    <d v="2012-04-14T09:10:00"/>
    <d v="2012-04-14T09:10:00"/>
    <n v="1.5166666667209938"/>
    <n v="1.5166666667209938"/>
    <m/>
    <m/>
  </r>
  <r>
    <x v="0"/>
    <s v="1"/>
    <s v="Non-Nurse Practitioner"/>
    <s v="N"/>
    <x v="1"/>
    <d v="1899-12-30T09:10:00"/>
    <d v="2012-04-14T00:00:00"/>
    <d v="1899-12-30T09:04:00"/>
    <s v="4"/>
    <n v="1956"/>
    <d v="2012-04-14T00:00:00"/>
    <d v="1899-12-30T13:00:00"/>
    <d v="2012-04-14T00:00:00"/>
    <d v="1899-12-30T13:00:00"/>
    <n v="57"/>
    <x v="3"/>
    <n v="9"/>
    <n v="13"/>
    <n v="13"/>
    <d v="2012-04-14T09:10:00"/>
    <d v="2012-04-14T09:04:00"/>
    <d v="2012-04-14T13:00:00"/>
    <d v="2012-04-14T13:00:00"/>
    <n v="3.8333333332557231"/>
    <n v="3.8333333332557231"/>
    <m/>
    <m/>
  </r>
  <r>
    <x v="0"/>
    <s v="1"/>
    <s v="Non-Nurse Practitioner"/>
    <s v="N"/>
    <x v="1"/>
    <d v="1899-12-30T09:49:00"/>
    <d v="2012-04-14T00:00:00"/>
    <d v="1899-12-30T09:45:00"/>
    <s v="4"/>
    <n v="1941"/>
    <d v="2012-04-14T00:00:00"/>
    <d v="1899-12-30T15:15:00"/>
    <d v="2012-04-14T00:00:00"/>
    <d v="1899-12-30T15:15:00"/>
    <n v="71"/>
    <x v="3"/>
    <n v="9"/>
    <n v="15"/>
    <n v="15"/>
    <d v="2012-04-14T09:49:00"/>
    <d v="2012-04-14T09:45:00"/>
    <d v="2012-04-14T15:15:00"/>
    <d v="2012-04-14T15:15:00"/>
    <n v="5.4333333332324401"/>
    <n v="5.4333333332324401"/>
    <m/>
    <m/>
  </r>
  <r>
    <x v="0"/>
    <s v="1"/>
    <s v="Non-Nurse Practitioner"/>
    <s v="N"/>
    <x v="1"/>
    <d v="1899-12-30T12:27:00"/>
    <d v="2012-04-14T00:00:00"/>
    <d v="1899-12-30T12:19:00"/>
    <s v="4"/>
    <n v="2007"/>
    <d v="2012-04-14T00:00:00"/>
    <d v="1899-12-30T15:40:00"/>
    <d v="2012-04-14T00:00:00"/>
    <d v="1899-12-30T15:42:00"/>
    <n v="5"/>
    <x v="11"/>
    <n v="12"/>
    <n v="15"/>
    <n v="15"/>
    <d v="2012-04-14T12:27:00"/>
    <d v="2012-04-14T12:19:00"/>
    <d v="2012-04-14T15:40:00"/>
    <d v="2012-04-14T15:42:00"/>
    <n v="3.2499999999417923"/>
    <n v="3.2166666666744277"/>
    <m/>
    <m/>
  </r>
  <r>
    <x v="0"/>
    <s v="1"/>
    <s v="Non-Nurse Practitioner"/>
    <s v="N"/>
    <x v="5"/>
    <d v="1899-12-30T17:17:00"/>
    <d v="2012-04-15T00:00:00"/>
    <d v="1899-12-30T17:11:00"/>
    <s v="4"/>
    <n v="1936"/>
    <d v="2012-04-15T00:00:00"/>
    <d v="1899-12-30T20:56:00"/>
    <d v="2012-04-15T00:00:00"/>
    <d v="1899-12-30T20:57:00"/>
    <n v="80"/>
    <x v="14"/>
    <n v="17"/>
    <n v="20"/>
    <n v="20"/>
    <d v="2012-04-15T17:17:00"/>
    <d v="2012-04-15T17:11:00"/>
    <d v="2012-04-15T20:56:00"/>
    <d v="2012-04-15T20:57:00"/>
    <n v="3.6666666667442769"/>
    <n v="3.6500000000232831"/>
    <m/>
    <m/>
  </r>
  <r>
    <x v="0"/>
    <s v="1"/>
    <s v="Non-Nurse Practitioner"/>
    <s v="N"/>
    <x v="5"/>
    <d v="1899-12-30T18:14:00"/>
    <d v="2012-04-15T00:00:00"/>
    <d v="1899-12-30T18:04:00"/>
    <s v="4"/>
    <n v="1968"/>
    <d v="2012-04-15T00:00:00"/>
    <d v="1899-12-30T19:15:00"/>
    <d v="2012-04-15T00:00:00"/>
    <d v="1899-12-30T19:16:00"/>
    <n v="44"/>
    <x v="15"/>
    <n v="18"/>
    <n v="19"/>
    <n v="19"/>
    <d v="2012-04-15T18:14:00"/>
    <d v="2012-04-15T18:04:00"/>
    <d v="2012-04-15T19:15:00"/>
    <d v="2012-04-15T19:16:00"/>
    <n v="1.033333333209157"/>
    <n v="1.0166666666627862"/>
    <m/>
    <m/>
  </r>
  <r>
    <x v="0"/>
    <s v="1"/>
    <s v="Non-Nurse Practitioner"/>
    <s v="N"/>
    <x v="5"/>
    <d v="1899-12-30T20:17:00"/>
    <d v="2012-04-15T00:00:00"/>
    <d v="1899-12-30T20:10:00"/>
    <s v="4"/>
    <n v="2007"/>
    <d v="2012-04-15T00:00:00"/>
    <d v="1899-12-30T22:22:00"/>
    <d v="2012-04-15T00:00:00"/>
    <d v="1899-12-30T22:24:00"/>
    <n v="4"/>
    <x v="2"/>
    <n v="20"/>
    <n v="22"/>
    <n v="22"/>
    <d v="2012-04-15T20:17:00"/>
    <d v="2012-04-15T20:10:00"/>
    <d v="2012-04-15T22:22:00"/>
    <d v="2012-04-15T22:24:00"/>
    <n v="2.1166666667559184"/>
    <n v="2.0833333333139308"/>
    <m/>
    <m/>
  </r>
  <r>
    <x v="0"/>
    <s v="1"/>
    <s v="Non-Nurse Practitioner"/>
    <s v="N"/>
    <x v="3"/>
    <d v="1899-12-30T12:48:00"/>
    <d v="2012-04-11T00:00:00"/>
    <d v="1899-12-30T12:42:00"/>
    <s v="4"/>
    <n v="1962"/>
    <d v="2012-04-11T00:00:00"/>
    <d v="1899-12-30T18:00:00"/>
    <d v="2012-04-11T00:00:00"/>
    <d v="1899-12-30T18:00:00"/>
    <n v="52"/>
    <x v="11"/>
    <n v="12"/>
    <n v="18"/>
    <n v="18"/>
    <d v="2012-04-11T12:48:00"/>
    <d v="2012-04-11T12:42:00"/>
    <d v="2012-04-11T18:00:00"/>
    <d v="2012-04-11T18:00:00"/>
    <n v="5.2000000000116415"/>
    <n v="5.2000000000116415"/>
    <m/>
    <m/>
  </r>
  <r>
    <x v="0"/>
    <s v="1"/>
    <s v="Non-Nurse Practitioner"/>
    <s v="N"/>
    <x v="3"/>
    <d v="1899-12-30T12:54:00"/>
    <d v="2012-04-11T00:00:00"/>
    <d v="1899-12-30T12:49:00"/>
    <s v="4"/>
    <n v="1980"/>
    <d v="2012-04-11T00:00:00"/>
    <d v="1899-12-30T17:27:00"/>
    <d v="2012-04-11T00:00:00"/>
    <d v="1899-12-30T17:27:00"/>
    <n v="36"/>
    <x v="11"/>
    <n v="12"/>
    <n v="17"/>
    <n v="17"/>
    <d v="2012-04-11T12:54:00"/>
    <d v="2012-04-11T12:49:00"/>
    <d v="2012-04-11T17:27:00"/>
    <d v="2012-04-11T17:27:00"/>
    <n v="4.5499999999883585"/>
    <n v="4.5499999999883585"/>
    <m/>
    <m/>
  </r>
  <r>
    <x v="0"/>
    <s v="1"/>
    <s v="Non-Nurse Practitioner"/>
    <s v="N"/>
    <x v="3"/>
    <d v="1899-12-30T14:03:00"/>
    <d v="2012-04-11T00:00:00"/>
    <d v="1899-12-30T13:55:00"/>
    <s v="4"/>
    <n v="1958"/>
    <d v="2012-04-11T00:00:00"/>
    <d v="1899-12-30T19:25:00"/>
    <d v="2012-04-11T00:00:00"/>
    <d v="1899-12-30T19:25:00"/>
    <n v="55"/>
    <x v="17"/>
    <n v="13"/>
    <n v="19"/>
    <n v="19"/>
    <d v="2012-04-11T14:03:00"/>
    <d v="2012-04-11T13:55:00"/>
    <d v="2012-04-11T19:25:00"/>
    <d v="2012-04-11T19:25:00"/>
    <n v="5.3666666666977108"/>
    <n v="5.3666666666977108"/>
    <m/>
    <m/>
  </r>
  <r>
    <x v="0"/>
    <s v="1"/>
    <s v="Non-Nurse Practitioner"/>
    <s v="N"/>
    <x v="3"/>
    <d v="1899-12-30T14:04:00"/>
    <d v="2012-04-11T00:00:00"/>
    <d v="1899-12-30T14:01:00"/>
    <s v="4"/>
    <n v="1946"/>
    <d v="2012-04-11T00:00:00"/>
    <d v="1899-12-30T17:20:00"/>
    <d v="2012-04-11T00:00:00"/>
    <d v="1899-12-30T17:20:00"/>
    <n v="70"/>
    <x v="17"/>
    <n v="14"/>
    <n v="17"/>
    <n v="17"/>
    <d v="2012-04-11T14:04:00"/>
    <d v="2012-04-11T14:01:00"/>
    <d v="2012-04-11T17:20:00"/>
    <d v="2012-04-11T17:20:00"/>
    <n v="3.2666666666627862"/>
    <n v="3.2666666666627862"/>
    <m/>
    <m/>
  </r>
  <r>
    <x v="0"/>
    <s v="1"/>
    <s v="Non-Nurse Practitioner"/>
    <s v="N"/>
    <x v="3"/>
    <d v="1899-12-30T14:07:00"/>
    <d v="2012-04-11T00:00:00"/>
    <d v="1899-12-30T13:59:00"/>
    <s v="4"/>
    <n v="1935"/>
    <d v="2012-04-11T00:00:00"/>
    <d v="1899-12-30T19:00:00"/>
    <d v="2012-04-11T00:00:00"/>
    <d v="1899-12-30T19:00:00"/>
    <n v="78"/>
    <x v="17"/>
    <n v="13"/>
    <n v="19"/>
    <n v="19"/>
    <d v="2012-04-11T14:07:00"/>
    <d v="2012-04-11T13:59:00"/>
    <d v="2012-04-11T19:00:00"/>
    <d v="2012-04-11T19:00:00"/>
    <n v="4.8833333333604969"/>
    <n v="4.8833333333604969"/>
    <m/>
    <m/>
  </r>
  <r>
    <x v="0"/>
    <s v="1"/>
    <s v="Non-Nurse Practitioner"/>
    <s v="N"/>
    <x v="3"/>
    <d v="1899-12-30T14:13:00"/>
    <d v="2012-04-11T00:00:00"/>
    <d v="1899-12-30T14:04:00"/>
    <s v="4"/>
    <n v="2006"/>
    <d v="2012-04-11T00:00:00"/>
    <d v="1899-12-30T18:05:00"/>
    <d v="2012-04-11T00:00:00"/>
    <d v="1899-12-30T18:05:00"/>
    <n v="5"/>
    <x v="17"/>
    <n v="14"/>
    <n v="18"/>
    <n v="18"/>
    <d v="2012-04-11T14:13:00"/>
    <d v="2012-04-11T14:04:00"/>
    <d v="2012-04-11T18:05:00"/>
    <d v="2012-04-11T18:05:00"/>
    <n v="3.8666666665230878"/>
    <n v="3.8666666665230878"/>
    <m/>
    <m/>
  </r>
  <r>
    <x v="0"/>
    <s v="1"/>
    <s v="Non-Nurse Practitioner"/>
    <s v="N"/>
    <x v="3"/>
    <d v="1899-12-30T15:29:00"/>
    <d v="2012-04-11T00:00:00"/>
    <d v="1899-12-30T15:25:00"/>
    <s v="4"/>
    <n v="1991"/>
    <d v="2012-04-11T00:00:00"/>
    <d v="1899-12-30T20:04:00"/>
    <d v="2012-04-11T00:00:00"/>
    <d v="1899-12-30T20:04:00"/>
    <n v="20"/>
    <x v="0"/>
    <n v="15"/>
    <n v="20"/>
    <n v="20"/>
    <d v="2012-04-11T15:29:00"/>
    <d v="2012-04-11T15:25:00"/>
    <d v="2012-04-11T20:04:00"/>
    <d v="2012-04-11T20:04:00"/>
    <n v="4.5833333332557231"/>
    <n v="4.5833333332557231"/>
    <m/>
    <m/>
  </r>
  <r>
    <x v="0"/>
    <s v="1"/>
    <s v="Non-Nurse Practitioner"/>
    <s v="N"/>
    <x v="3"/>
    <d v="1899-12-30T17:01:00"/>
    <d v="2012-04-11T00:00:00"/>
    <d v="1899-12-30T16:54:00"/>
    <s v="4"/>
    <n v="1946"/>
    <d v="2012-04-11T00:00:00"/>
    <d v="1899-12-30T20:30:00"/>
    <d v="2012-04-11T00:00:00"/>
    <d v="1899-12-30T20:30:00"/>
    <n v="68"/>
    <x v="14"/>
    <n v="16"/>
    <n v="20"/>
    <n v="20"/>
    <d v="2012-04-11T17:01:00"/>
    <d v="2012-04-11T16:54:00"/>
    <d v="2012-04-11T20:30:00"/>
    <d v="2012-04-11T20:30:00"/>
    <n v="3.4833333333372138"/>
    <n v="3.4833333333372138"/>
    <m/>
    <m/>
  </r>
  <r>
    <x v="0"/>
    <s v="1"/>
    <s v="Non-Nurse Practitioner"/>
    <s v="N"/>
    <x v="3"/>
    <d v="1899-12-30T18:50:00"/>
    <d v="2012-04-11T00:00:00"/>
    <d v="1899-12-30T18:45:00"/>
    <s v="4"/>
    <n v="1966"/>
    <d v="2012-04-11T00:00:00"/>
    <d v="1899-12-30T21:50:00"/>
    <d v="2012-04-11T00:00:00"/>
    <d v="1899-12-30T21:50:00"/>
    <n v="45"/>
    <x v="15"/>
    <n v="18"/>
    <n v="21"/>
    <n v="21"/>
    <d v="2012-04-11T18:50:00"/>
    <d v="2012-04-11T18:45:00"/>
    <d v="2012-04-11T21:50:00"/>
    <d v="2012-04-11T21:50:00"/>
    <n v="3"/>
    <n v="3"/>
    <m/>
    <m/>
  </r>
  <r>
    <x v="0"/>
    <s v="1"/>
    <s v="Non-Nurse Practitioner"/>
    <s v="N"/>
    <x v="3"/>
    <d v="1899-12-30T20:17:00"/>
    <d v="2012-04-11T00:00:00"/>
    <d v="1899-12-30T20:10:00"/>
    <s v="4"/>
    <n v="1989"/>
    <d v="2012-04-12T00:00:00"/>
    <d v="1899-12-30T01:10:00"/>
    <d v="2012-04-12T00:00:00"/>
    <d v="1899-12-30T01:12:00"/>
    <n v="26"/>
    <x v="2"/>
    <n v="20"/>
    <n v="1"/>
    <n v="1"/>
    <d v="2012-04-11T20:17:00"/>
    <d v="2012-04-11T20:10:00"/>
    <d v="2012-04-12T01:10:00"/>
    <d v="2012-04-12T01:12:00"/>
    <n v="4.9166666668024845"/>
    <n v="4.8833333333604969"/>
    <m/>
    <m/>
  </r>
  <r>
    <x v="0"/>
    <s v="1"/>
    <s v="Non-Nurse Practitioner"/>
    <s v="N"/>
    <x v="3"/>
    <d v="1899-12-30T20:50:00"/>
    <d v="2012-04-11T00:00:00"/>
    <d v="1899-12-30T20:46:00"/>
    <s v="4"/>
    <n v="1996"/>
    <d v="2012-04-12T00:00:00"/>
    <d v="1899-12-30T00:10:00"/>
    <d v="2012-04-12T00:00:00"/>
    <d v="1899-12-30T00:15:00"/>
    <n v="18"/>
    <x v="2"/>
    <n v="20"/>
    <n v="0"/>
    <n v="0"/>
    <d v="2012-04-11T20:50:00"/>
    <d v="2012-04-11T20:46:00"/>
    <d v="2012-04-12T00:10:00"/>
    <d v="2012-04-12T00:15:00"/>
    <n v="3.4166666666278616"/>
    <n v="3.3333333333721384"/>
    <m/>
    <m/>
  </r>
  <r>
    <x v="0"/>
    <s v="1"/>
    <s v="Non-Nurse Practitioner"/>
    <s v="N"/>
    <x v="2"/>
    <d v="1899-12-30T18:25:00"/>
    <d v="2012-04-12T00:00:00"/>
    <d v="1899-12-30T18:16:00"/>
    <s v="4"/>
    <n v="1994"/>
    <d v="2012-04-12T00:00:00"/>
    <d v="1899-12-30T19:55:00"/>
    <d v="2012-04-12T00:00:00"/>
    <d v="1899-12-30T19:55:00"/>
    <n v="17"/>
    <x v="15"/>
    <n v="18"/>
    <n v="19"/>
    <n v="19"/>
    <d v="2012-04-12T18:25:00"/>
    <d v="2012-04-12T18:16:00"/>
    <d v="2012-04-12T19:55:00"/>
    <d v="2012-04-12T19:55:00"/>
    <n v="1.5"/>
    <n v="1.5"/>
    <m/>
    <m/>
  </r>
  <r>
    <x v="0"/>
    <s v="1"/>
    <s v="Non-Nurse Practitioner"/>
    <s v="N"/>
    <x v="1"/>
    <d v="1899-12-30T16:32:00"/>
    <d v="2012-04-14T00:00:00"/>
    <d v="1899-12-30T16:29:00"/>
    <s v="4"/>
    <n v="1982"/>
    <d v="2012-04-14T00:00:00"/>
    <d v="1899-12-30T18:20:00"/>
    <d v="2012-04-14T00:00:00"/>
    <d v="1899-12-30T18:20:00"/>
    <n v="31"/>
    <x v="13"/>
    <n v="16"/>
    <n v="18"/>
    <n v="18"/>
    <d v="2012-04-14T16:32:00"/>
    <d v="2012-04-14T16:29:00"/>
    <d v="2012-04-14T18:20:00"/>
    <d v="2012-04-14T18:20:00"/>
    <n v="1.8000000001047738"/>
    <n v="1.8000000001047738"/>
    <m/>
    <m/>
  </r>
  <r>
    <x v="0"/>
    <s v="1"/>
    <s v="Non-Nurse Practitioner"/>
    <s v="N"/>
    <x v="1"/>
    <d v="1899-12-30T16:42:00"/>
    <d v="2012-04-14T00:00:00"/>
    <d v="1899-12-30T16:37:00"/>
    <s v="4"/>
    <n v="1995"/>
    <d v="2012-04-14T00:00:00"/>
    <d v="1899-12-30T19:00:00"/>
    <d v="2012-04-14T00:00:00"/>
    <d v="1899-12-30T19:05:00"/>
    <n v="18"/>
    <x v="13"/>
    <n v="16"/>
    <n v="19"/>
    <n v="19"/>
    <d v="2012-04-14T16:42:00"/>
    <d v="2012-04-14T16:37:00"/>
    <d v="2012-04-14T19:00:00"/>
    <d v="2012-04-14T19:05:00"/>
    <n v="2.3833333334187046"/>
    <n v="2.2999999999883585"/>
    <m/>
    <m/>
  </r>
  <r>
    <x v="0"/>
    <s v="1"/>
    <s v="Non-Nurse Practitioner"/>
    <s v="N"/>
    <x v="1"/>
    <d v="1899-12-30T21:34:00"/>
    <d v="2012-04-14T00:00:00"/>
    <d v="1899-12-30T21:27:00"/>
    <s v="4"/>
    <n v="1986"/>
    <d v="2012-04-15T00:00:00"/>
    <d v="1899-12-30T00:58:00"/>
    <d v="2012-04-15T00:00:00"/>
    <d v="1899-12-30T00:58:00"/>
    <n v="26"/>
    <x v="16"/>
    <n v="21"/>
    <n v="0"/>
    <n v="0"/>
    <d v="2012-04-14T21:34:00"/>
    <d v="2012-04-14T21:27:00"/>
    <d v="2012-04-15T00:58:00"/>
    <d v="2012-04-15T00:58:00"/>
    <n v="3.4000000000814907"/>
    <n v="3.4000000000814907"/>
    <m/>
    <m/>
  </r>
  <r>
    <x v="0"/>
    <s v="1"/>
    <s v="Non-Nurse Practitioner"/>
    <s v="N"/>
    <x v="5"/>
    <d v="1899-12-30T17:33:00"/>
    <d v="2012-04-15T00:00:00"/>
    <d v="1899-12-30T17:24:00"/>
    <s v="4"/>
    <n v="1995"/>
    <d v="2012-04-15T00:00:00"/>
    <d v="1899-12-30T18:20:00"/>
    <d v="2012-04-15T00:00:00"/>
    <d v="1899-12-30T18:29:00"/>
    <n v="16"/>
    <x v="14"/>
    <n v="17"/>
    <n v="18"/>
    <n v="18"/>
    <d v="2012-04-15T17:33:00"/>
    <d v="2012-04-15T17:24:00"/>
    <d v="2012-04-15T18:20:00"/>
    <d v="2012-04-15T18:29:00"/>
    <n v="0.93333333340706304"/>
    <n v="0.78333333344198763"/>
    <m/>
    <m/>
  </r>
  <r>
    <x v="0"/>
    <s v="1"/>
    <s v="Non-Nurse Practitioner"/>
    <s v="N"/>
    <x v="5"/>
    <d v="1899-12-30T21:07:00"/>
    <d v="2012-04-15T00:00:00"/>
    <d v="1899-12-30T20:52:00"/>
    <s v="4"/>
    <n v="1998"/>
    <d v="2012-04-15T00:00:00"/>
    <d v="1899-12-30T22:56:00"/>
    <d v="2012-04-15T00:00:00"/>
    <d v="1899-12-30T22:56:00"/>
    <n v="13"/>
    <x v="16"/>
    <n v="20"/>
    <n v="22"/>
    <n v="22"/>
    <d v="2012-04-15T21:07:00"/>
    <d v="2012-04-15T20:52:00"/>
    <d v="2012-04-15T22:56:00"/>
    <d v="2012-04-15T22:56:00"/>
    <n v="1.8166666666511446"/>
    <n v="1.8166666666511446"/>
    <m/>
    <m/>
  </r>
  <r>
    <x v="0"/>
    <s v="1"/>
    <s v="Non-Nurse Practitioner"/>
    <s v="N"/>
    <x v="5"/>
    <d v="1899-12-30T21:50:00"/>
    <d v="2012-04-15T00:00:00"/>
    <d v="1899-12-30T21:39:00"/>
    <s v="4"/>
    <n v="1967"/>
    <d v="2012-04-15T00:00:00"/>
    <d v="1899-12-30T23:57:00"/>
    <d v="2012-04-16T00:00:00"/>
    <d v="1899-12-30T00:33:00"/>
    <n v="48"/>
    <x v="16"/>
    <n v="21"/>
    <n v="23"/>
    <n v="0"/>
    <d v="2012-04-15T21:50:00"/>
    <d v="2012-04-15T21:39:00"/>
    <d v="2012-04-15T23:57:00"/>
    <d v="2012-04-16T00:33:00"/>
    <n v="2.716666666790843"/>
    <n v="2.1166666667559184"/>
    <m/>
    <m/>
  </r>
  <r>
    <x v="0"/>
    <s v="1"/>
    <s v="Non-Nurse Practitioner"/>
    <s v="N"/>
    <x v="5"/>
    <d v="1899-12-30T22:10:00"/>
    <d v="2012-04-15T00:00:00"/>
    <d v="1899-12-30T22:05:00"/>
    <s v="4"/>
    <n v="1964"/>
    <d v="2012-04-16T00:00:00"/>
    <d v="1899-12-30T00:39:00"/>
    <d v="2012-04-16T00:00:00"/>
    <d v="1899-12-30T00:54:00"/>
    <n v="49"/>
    <x v="4"/>
    <n v="22"/>
    <n v="0"/>
    <n v="0"/>
    <d v="2012-04-15T22:10:00"/>
    <d v="2012-04-15T22:05:00"/>
    <d v="2012-04-16T00:39:00"/>
    <d v="2012-04-16T00:54:00"/>
    <n v="2.7333333333372138"/>
    <n v="2.4833333333954215"/>
    <m/>
    <m/>
  </r>
  <r>
    <x v="0"/>
    <s v="1"/>
    <s v="Non-Nurse Practitioner"/>
    <s v="N"/>
    <x v="5"/>
    <d v="1899-12-30T22:29:00"/>
    <d v="2012-04-15T00:00:00"/>
    <d v="1899-12-30T22:12:00"/>
    <s v="4"/>
    <n v="2003"/>
    <d v="2012-04-16T00:00:00"/>
    <d v="1899-12-30T01:10:00"/>
    <d v="2012-04-16T00:00:00"/>
    <d v="1899-12-30T01:10:00"/>
    <n v="12"/>
    <x v="4"/>
    <n v="22"/>
    <n v="1"/>
    <n v="1"/>
    <d v="2012-04-15T22:29:00"/>
    <d v="2012-04-15T22:12:00"/>
    <d v="2012-04-16T01:10:00"/>
    <d v="2012-04-16T01:10:00"/>
    <n v="2.6833333333488554"/>
    <n v="2.6833333333488554"/>
    <m/>
    <m/>
  </r>
  <r>
    <x v="0"/>
    <s v="1"/>
    <s v="Non-Nurse Practitioner"/>
    <s v="N"/>
    <x v="6"/>
    <d v="1899-12-30T22:32:00"/>
    <d v="2012-04-17T00:00:00"/>
    <d v="1899-12-30T22:24:00"/>
    <s v="4"/>
    <n v="2002"/>
    <d v="2012-04-18T00:00:00"/>
    <d v="1899-12-30T04:55:00"/>
    <d v="2012-04-18T00:00:00"/>
    <d v="1899-12-30T04:55:00"/>
    <n v="10"/>
    <x v="4"/>
    <n v="22"/>
    <n v="4"/>
    <n v="4"/>
    <d v="2012-04-17T22:32:00"/>
    <d v="2012-04-17T22:24:00"/>
    <d v="2012-04-18T04:55:00"/>
    <d v="2012-04-18T04:55:00"/>
    <n v="6.3833333333604969"/>
    <n v="6.3833333333604969"/>
    <m/>
    <m/>
  </r>
  <r>
    <x v="0"/>
    <s v="1"/>
    <s v="Non-Nurse Practitioner"/>
    <s v="N"/>
    <x v="3"/>
    <d v="1899-12-30T10:55:00"/>
    <d v="2012-04-11T00:00:00"/>
    <d v="1899-12-30T10:48:00"/>
    <s v="4"/>
    <n v="1994"/>
    <d v="2012-04-11T00:00:00"/>
    <d v="1899-12-30T16:25:00"/>
    <d v="2012-04-11T00:00:00"/>
    <d v="1899-12-30T16:25:00"/>
    <n v="17"/>
    <x v="21"/>
    <n v="10"/>
    <n v="16"/>
    <n v="16"/>
    <d v="2012-04-11T10:55:00"/>
    <d v="2012-04-11T10:48:00"/>
    <d v="2012-04-11T16:25:00"/>
    <d v="2012-04-11T16:25:00"/>
    <n v="5.5000000001164153"/>
    <n v="5.5000000001164153"/>
    <m/>
    <m/>
  </r>
  <r>
    <x v="0"/>
    <s v="1"/>
    <s v="Non-Nurse Practitioner"/>
    <s v="N"/>
    <x v="3"/>
    <d v="1899-12-30T15:47:00"/>
    <d v="2012-04-11T00:00:00"/>
    <d v="1899-12-30T15:39:00"/>
    <s v="4"/>
    <n v="1951"/>
    <d v="2012-04-11T00:00:00"/>
    <d v="1899-12-30T21:25:00"/>
    <d v="2012-04-11T00:00:00"/>
    <d v="1899-12-30T21:40:00"/>
    <n v="62"/>
    <x v="0"/>
    <n v="15"/>
    <n v="21"/>
    <n v="21"/>
    <d v="2012-04-11T15:47:00"/>
    <d v="2012-04-11T15:39:00"/>
    <d v="2012-04-11T21:25:00"/>
    <d v="2012-04-11T21:40:00"/>
    <n v="5.8833333334769122"/>
    <n v="5.6333333333604969"/>
    <m/>
    <m/>
  </r>
  <r>
    <x v="0"/>
    <s v="1"/>
    <s v="Non-Nurse Practitioner"/>
    <s v="N"/>
    <x v="2"/>
    <d v="1899-12-30T13:31:00"/>
    <d v="2012-04-12T00:00:00"/>
    <d v="1899-12-30T13:28:00"/>
    <s v="4"/>
    <n v="1990"/>
    <d v="2012-04-12T00:00:00"/>
    <d v="1899-12-30T16:20:00"/>
    <d v="2012-04-12T00:00:00"/>
    <d v="1899-12-30T16:38:00"/>
    <n v="24"/>
    <x v="12"/>
    <n v="13"/>
    <n v="16"/>
    <n v="16"/>
    <d v="2012-04-12T13:31:00"/>
    <d v="2012-04-12T13:28:00"/>
    <d v="2012-04-12T16:20:00"/>
    <d v="2012-04-12T16:38:00"/>
    <n v="3.1166666666977108"/>
    <n v="2.816666666592937"/>
    <m/>
    <m/>
  </r>
  <r>
    <x v="0"/>
    <s v="1"/>
    <s v="Non-Nurse Practitioner"/>
    <s v="N"/>
    <x v="2"/>
    <d v="1899-12-30T21:45:00"/>
    <d v="2012-04-12T00:00:00"/>
    <d v="1899-12-30T21:39:00"/>
    <s v="4"/>
    <n v="1998"/>
    <d v="2012-04-13T00:00:00"/>
    <d v="1899-12-30T00:05:00"/>
    <d v="2012-04-13T00:00:00"/>
    <d v="1899-12-30T00:10:00"/>
    <n v="16"/>
    <x v="16"/>
    <n v="21"/>
    <n v="0"/>
    <n v="0"/>
    <d v="2012-04-12T21:45:00"/>
    <d v="2012-04-12T21:39:00"/>
    <d v="2012-04-13T00:05:00"/>
    <d v="2012-04-13T00:10:00"/>
    <n v="2.4166666666860692"/>
    <n v="2.3333333332557231"/>
    <m/>
    <m/>
  </r>
  <r>
    <x v="0"/>
    <s v="1"/>
    <s v="Non-Nurse Practitioner"/>
    <s v="N"/>
    <x v="0"/>
    <d v="1899-12-30T13:47:00"/>
    <d v="2012-04-13T00:00:00"/>
    <d v="1899-12-30T13:39:00"/>
    <s v="4"/>
    <n v="1962"/>
    <d v="2012-04-13T00:00:00"/>
    <d v="1899-12-30T21:59:00"/>
    <d v="2012-04-13T00:00:00"/>
    <d v="1899-12-30T21:59:00"/>
    <n v="52"/>
    <x v="12"/>
    <n v="13"/>
    <n v="21"/>
    <n v="21"/>
    <d v="2012-04-13T13:47:00"/>
    <d v="2012-04-13T13:39:00"/>
    <d v="2012-04-13T21:59:00"/>
    <d v="2012-04-13T21:59:00"/>
    <n v="8.2000000000116415"/>
    <n v="8.2000000000116415"/>
    <m/>
    <m/>
  </r>
  <r>
    <x v="0"/>
    <s v="1"/>
    <s v="Non-Nurse Practitioner"/>
    <s v="N"/>
    <x v="0"/>
    <d v="1899-12-30T16:26:00"/>
    <d v="2012-04-13T00:00:00"/>
    <d v="1899-12-30T16:18:00"/>
    <s v="4"/>
    <n v="2000"/>
    <d v="2012-04-13T00:00:00"/>
    <d v="1899-12-30T23:30:00"/>
    <d v="2012-04-13T00:00:00"/>
    <d v="1899-12-30T23:30:00"/>
    <n v="15"/>
    <x v="13"/>
    <n v="16"/>
    <n v="23"/>
    <n v="23"/>
    <d v="2012-04-13T16:26:00"/>
    <d v="2012-04-13T16:18:00"/>
    <d v="2012-04-13T23:30:00"/>
    <d v="2012-04-13T23:30:00"/>
    <n v="7.0666666666511446"/>
    <n v="7.0666666666511446"/>
    <m/>
    <m/>
  </r>
  <r>
    <x v="0"/>
    <s v="1"/>
    <s v="Non-Nurse Practitioner"/>
    <s v="N"/>
    <x v="0"/>
    <d v="1899-12-30T18:20:00"/>
    <d v="2012-04-13T00:00:00"/>
    <d v="1899-12-30T18:14:00"/>
    <s v="4"/>
    <n v="1980"/>
    <d v="2012-04-13T00:00:00"/>
    <d v="1899-12-30T19:40:00"/>
    <d v="2012-04-13T00:00:00"/>
    <d v="1899-12-30T19:40:00"/>
    <n v="35"/>
    <x v="15"/>
    <n v="18"/>
    <n v="19"/>
    <n v="19"/>
    <d v="2012-04-13T18:20:00"/>
    <d v="2012-04-13T18:14:00"/>
    <d v="2012-04-13T19:40:00"/>
    <d v="2012-04-13T19:40:00"/>
    <n v="1.3333333333139308"/>
    <n v="1.3333333333139308"/>
    <m/>
    <m/>
  </r>
  <r>
    <x v="0"/>
    <s v="1"/>
    <s v="Non-Nurse Practitioner"/>
    <s v="N"/>
    <x v="0"/>
    <d v="1899-12-30T18:32:00"/>
    <d v="2012-04-13T00:00:00"/>
    <d v="1899-12-30T18:25:00"/>
    <s v="4"/>
    <n v="1976"/>
    <d v="2012-04-13T00:00:00"/>
    <d v="1899-12-30T21:10:00"/>
    <d v="2012-04-13T00:00:00"/>
    <d v="1899-12-30T21:10:00"/>
    <n v="39"/>
    <x v="15"/>
    <n v="18"/>
    <n v="21"/>
    <n v="21"/>
    <d v="2012-04-13T18:32:00"/>
    <d v="2012-04-13T18:25:00"/>
    <d v="2012-04-13T21:10:00"/>
    <d v="2012-04-13T21:10:00"/>
    <n v="2.6333333333604969"/>
    <n v="2.6333333333604969"/>
    <m/>
    <m/>
  </r>
  <r>
    <x v="0"/>
    <s v="1"/>
    <s v="Non-Nurse Practitioner"/>
    <s v="N"/>
    <x v="5"/>
    <d v="1899-12-30T21:43:00"/>
    <d v="2012-04-15T00:00:00"/>
    <d v="1899-12-30T21:33:00"/>
    <s v="4"/>
    <n v="1995"/>
    <d v="2012-04-16T00:00:00"/>
    <d v="1899-12-30T00:20:00"/>
    <d v="2012-04-16T00:00:00"/>
    <d v="1899-12-30T00:22:00"/>
    <n v="18"/>
    <x v="16"/>
    <n v="21"/>
    <n v="0"/>
    <n v="0"/>
    <d v="2012-04-15T21:43:00"/>
    <d v="2012-04-15T21:33:00"/>
    <d v="2012-04-16T00:20:00"/>
    <d v="2012-04-16T00:22:00"/>
    <n v="2.6499999999068677"/>
    <n v="2.6166666666395031"/>
    <m/>
    <m/>
  </r>
  <r>
    <x v="0"/>
    <s v="1"/>
    <s v="Non-Nurse Practitioner"/>
    <s v="N"/>
    <x v="5"/>
    <d v="1899-12-30T22:36:00"/>
    <d v="2012-04-15T00:00:00"/>
    <d v="1899-12-30T22:31:00"/>
    <s v="4"/>
    <n v="1938"/>
    <d v="2012-04-16T00:00:00"/>
    <d v="1899-12-30T02:26:00"/>
    <d v="2012-04-16T00:00:00"/>
    <d v="1899-12-30T02:26:00"/>
    <n v="77"/>
    <x v="4"/>
    <n v="22"/>
    <n v="2"/>
    <n v="2"/>
    <d v="2012-04-15T22:36:00"/>
    <d v="2012-04-15T22:31:00"/>
    <d v="2012-04-16T02:26:00"/>
    <d v="2012-04-16T02:26:00"/>
    <n v="3.8333333334303461"/>
    <n v="3.8333333334303461"/>
    <m/>
    <m/>
  </r>
  <r>
    <x v="0"/>
    <s v="1"/>
    <s v="Non-Nurse Practitioner"/>
    <s v="N"/>
    <x v="4"/>
    <d v="1899-12-30T00:01:00"/>
    <d v="2012-04-15T00:00:00"/>
    <d v="1899-12-30T23:55:00"/>
    <s v="4"/>
    <n v="1976"/>
    <d v="2012-04-16T00:00:00"/>
    <d v="1899-12-30T02:20:00"/>
    <d v="2012-04-16T00:00:00"/>
    <d v="1899-12-30T02:20:00"/>
    <n v="38"/>
    <x v="6"/>
    <n v="23"/>
    <n v="2"/>
    <n v="2"/>
    <d v="2012-04-16T00:01:00"/>
    <d v="2012-04-15T23:55:00"/>
    <d v="2012-04-16T02:20:00"/>
    <d v="2012-04-16T02:20:00"/>
    <n v="2.3166666665347293"/>
    <n v="2.3166666665347293"/>
    <m/>
    <m/>
  </r>
  <r>
    <x v="0"/>
    <s v="1"/>
    <s v="Non-Nurse Practitioner"/>
    <s v="N"/>
    <x v="4"/>
    <d v="1899-12-30T00:29:00"/>
    <d v="2012-04-16T00:00:00"/>
    <d v="1899-12-30T00:24:00"/>
    <s v="4"/>
    <n v="1991"/>
    <d v="2012-04-16T00:00:00"/>
    <d v="1899-12-30T02:45:00"/>
    <d v="2012-04-16T00:00:00"/>
    <d v="1899-12-30T02:45:00"/>
    <n v="21"/>
    <x v="6"/>
    <n v="0"/>
    <n v="2"/>
    <n v="2"/>
    <d v="2012-04-16T00:29:00"/>
    <d v="2012-04-16T00:24:00"/>
    <d v="2012-04-16T02:45:00"/>
    <d v="2012-04-16T02:45:00"/>
    <n v="2.2666666667209938"/>
    <n v="2.2666666667209938"/>
    <m/>
    <m/>
  </r>
  <r>
    <x v="0"/>
    <s v="1"/>
    <s v="Non-Nurse Practitioner"/>
    <s v="N"/>
    <x v="5"/>
    <d v="1899-12-30T07:51:00"/>
    <d v="2012-04-15T00:00:00"/>
    <d v="1899-12-30T07:45:00"/>
    <s v="4"/>
    <n v="1955"/>
    <d v="2012-04-15T00:00:00"/>
    <d v="1899-12-30T10:13:00"/>
    <d v="2012-04-15T00:00:00"/>
    <d v="1899-12-30T10:13:00"/>
    <n v="58"/>
    <x v="20"/>
    <n v="7"/>
    <n v="10"/>
    <n v="10"/>
    <d v="2012-04-15T07:51:00"/>
    <d v="2012-04-15T07:45:00"/>
    <d v="2012-04-15T10:13:00"/>
    <d v="2012-04-15T10:13:00"/>
    <n v="2.3666666666977108"/>
    <n v="2.3666666666977108"/>
    <m/>
    <m/>
  </r>
  <r>
    <x v="0"/>
    <s v="1"/>
    <s v="Non-Nurse Practitioner"/>
    <s v="N"/>
    <x v="5"/>
    <d v="1899-12-30T08:12:00"/>
    <d v="2012-04-15T00:00:00"/>
    <d v="1899-12-30T08:06:00"/>
    <s v="4"/>
    <n v="1954"/>
    <d v="2012-04-15T00:00:00"/>
    <d v="1899-12-30T10:45:00"/>
    <d v="2012-04-15T00:00:00"/>
    <d v="1899-12-30T10:45:00"/>
    <n v="57"/>
    <x v="22"/>
    <n v="8"/>
    <n v="10"/>
    <n v="10"/>
    <d v="2012-04-15T08:12:00"/>
    <d v="2012-04-15T08:06:00"/>
    <d v="2012-04-15T10:45:00"/>
    <d v="2012-04-15T10:45:00"/>
    <n v="2.5499999999301508"/>
    <n v="2.5499999999301508"/>
    <m/>
    <m/>
  </r>
  <r>
    <x v="0"/>
    <s v="1"/>
    <s v="Non-Nurse Practitioner"/>
    <s v="N"/>
    <x v="5"/>
    <d v="1899-12-30T08:34:00"/>
    <d v="2012-04-15T00:00:00"/>
    <d v="1899-12-30T08:28:00"/>
    <s v="4"/>
    <n v="1998"/>
    <d v="2012-04-15T00:00:00"/>
    <d v="1899-12-30T09:44:00"/>
    <d v="2012-04-15T00:00:00"/>
    <d v="1899-12-30T09:44:00"/>
    <n v="18"/>
    <x v="22"/>
    <n v="8"/>
    <n v="9"/>
    <n v="9"/>
    <d v="2012-04-15T08:34:00"/>
    <d v="2012-04-15T08:28:00"/>
    <d v="2012-04-15T09:44:00"/>
    <d v="2012-04-15T09:44:00"/>
    <n v="1.1666666666278616"/>
    <n v="1.1666666666278616"/>
    <m/>
    <m/>
  </r>
  <r>
    <x v="0"/>
    <s v="1"/>
    <s v="Non-Nurse Practitioner"/>
    <s v="N"/>
    <x v="5"/>
    <d v="1899-12-30T09:04:00"/>
    <d v="2012-04-15T00:00:00"/>
    <d v="1899-12-30T08:58:00"/>
    <s v="4"/>
    <n v="1934"/>
    <d v="2012-04-15T00:00:00"/>
    <d v="1899-12-30T10:50:00"/>
    <d v="2012-04-15T00:00:00"/>
    <d v="1899-12-30T10:50:00"/>
    <n v="77"/>
    <x v="3"/>
    <n v="8"/>
    <n v="10"/>
    <n v="10"/>
    <d v="2012-04-15T09:04:00"/>
    <d v="2012-04-15T08:58:00"/>
    <d v="2012-04-15T10:50:00"/>
    <d v="2012-04-15T10:50:00"/>
    <n v="1.7666666666627862"/>
    <n v="1.7666666666627862"/>
    <m/>
    <m/>
  </r>
  <r>
    <x v="0"/>
    <s v="1"/>
    <s v="Non-Nurse Practitioner"/>
    <s v="N"/>
    <x v="5"/>
    <d v="1899-12-30T09:16:00"/>
    <d v="2012-04-15T00:00:00"/>
    <d v="1899-12-30T09:10:00"/>
    <s v="4"/>
    <n v="1982"/>
    <d v="2012-04-15T00:00:00"/>
    <d v="1899-12-30T10:40:00"/>
    <d v="2012-04-15T00:00:00"/>
    <d v="1899-12-30T10:40:00"/>
    <n v="30"/>
    <x v="3"/>
    <n v="9"/>
    <n v="10"/>
    <n v="10"/>
    <d v="2012-04-15T09:16:00"/>
    <d v="2012-04-15T09:10:00"/>
    <d v="2012-04-15T10:40:00"/>
    <d v="2012-04-15T10:40:00"/>
    <n v="1.4000000000232831"/>
    <n v="1.4000000000232831"/>
    <m/>
    <m/>
  </r>
  <r>
    <x v="0"/>
    <s v="1"/>
    <s v="Non-Nurse Practitioner"/>
    <s v="N"/>
    <x v="5"/>
    <d v="1899-12-30T09:24:00"/>
    <d v="2012-04-15T00:00:00"/>
    <d v="1899-12-30T09:15:00"/>
    <s v="4"/>
    <n v="1932"/>
    <d v="2012-04-15T00:00:00"/>
    <d v="1899-12-30T17:20:00"/>
    <d v="2012-04-15T00:00:00"/>
    <d v="1899-12-30T17:20:00"/>
    <n v="83"/>
    <x v="3"/>
    <n v="9"/>
    <n v="17"/>
    <n v="17"/>
    <d v="2012-04-15T09:24:00"/>
    <d v="2012-04-15T09:15:00"/>
    <d v="2012-04-15T17:20:00"/>
    <d v="2012-04-15T17:20:00"/>
    <n v="7.9333333331742324"/>
    <n v="7.9333333331742324"/>
    <m/>
    <m/>
  </r>
  <r>
    <x v="0"/>
    <s v="1"/>
    <s v="Non-Nurse Practitioner"/>
    <s v="N"/>
    <x v="5"/>
    <d v="1899-12-30T09:29:00"/>
    <d v="2012-04-15T00:00:00"/>
    <d v="1899-12-30T09:22:00"/>
    <s v="4"/>
    <n v="1977"/>
    <d v="2012-04-15T00:00:00"/>
    <d v="1899-12-30T11:35:00"/>
    <d v="2012-04-15T00:00:00"/>
    <d v="1899-12-30T11:38:00"/>
    <n v="38"/>
    <x v="3"/>
    <n v="9"/>
    <n v="11"/>
    <n v="11"/>
    <d v="2012-04-15T09:29:00"/>
    <d v="2012-04-15T09:22:00"/>
    <d v="2012-04-15T11:35:00"/>
    <d v="2012-04-15T11:38:00"/>
    <n v="2.1500000000232831"/>
    <n v="2.1000000000349246"/>
    <m/>
    <m/>
  </r>
  <r>
    <x v="0"/>
    <s v="1"/>
    <s v="Non-Nurse Practitioner"/>
    <s v="N"/>
    <x v="5"/>
    <d v="1899-12-30T10:20:00"/>
    <d v="2012-04-15T00:00:00"/>
    <d v="1899-12-30T10:10:00"/>
    <s v="4"/>
    <n v="1973"/>
    <d v="2012-04-15T00:00:00"/>
    <d v="1899-12-30T16:05:00"/>
    <d v="2012-04-15T00:00:00"/>
    <d v="1899-12-30T16:05:00"/>
    <n v="40"/>
    <x v="21"/>
    <n v="10"/>
    <n v="16"/>
    <n v="16"/>
    <d v="2012-04-15T10:20:00"/>
    <d v="2012-04-15T10:10:00"/>
    <d v="2012-04-15T16:05:00"/>
    <d v="2012-04-15T16:05:00"/>
    <n v="5.7500000000582077"/>
    <n v="5.7500000000582077"/>
    <m/>
    <m/>
  </r>
  <r>
    <x v="0"/>
    <s v="1"/>
    <s v="Non-Nurse Practitioner"/>
    <s v="N"/>
    <x v="5"/>
    <d v="1899-12-30T12:11:00"/>
    <d v="2012-04-15T00:00:00"/>
    <d v="1899-12-30T12:03:00"/>
    <s v="4"/>
    <n v="1962"/>
    <d v="2012-04-15T00:00:00"/>
    <d v="1899-12-30T18:10:00"/>
    <d v="2012-04-15T00:00:00"/>
    <d v="1899-12-30T18:10:00"/>
    <n v="52"/>
    <x v="11"/>
    <n v="12"/>
    <n v="18"/>
    <n v="18"/>
    <d v="2012-04-15T12:11:00"/>
    <d v="2012-04-15T12:03:00"/>
    <d v="2012-04-15T18:10:00"/>
    <d v="2012-04-15T18:10:00"/>
    <n v="5.9833333332790062"/>
    <n v="5.9833333332790062"/>
    <m/>
    <m/>
  </r>
  <r>
    <x v="0"/>
    <s v="1"/>
    <s v="Non-Nurse Practitioner"/>
    <s v="N"/>
    <x v="5"/>
    <d v="1899-12-30T14:10:00"/>
    <d v="2012-04-15T00:00:00"/>
    <d v="1899-12-30T14:01:00"/>
    <s v="4"/>
    <n v="1968"/>
    <d v="2012-04-15T00:00:00"/>
    <d v="1899-12-30T19:14:00"/>
    <d v="2012-04-15T00:00:00"/>
    <d v="1899-12-30T19:14:00"/>
    <n v="46"/>
    <x v="17"/>
    <n v="14"/>
    <n v="19"/>
    <n v="19"/>
    <d v="2012-04-15T14:10:00"/>
    <d v="2012-04-15T14:01:00"/>
    <d v="2012-04-15T19:14:00"/>
    <d v="2012-04-15T19:14:00"/>
    <n v="5.066666666592937"/>
    <n v="5.066666666592937"/>
    <m/>
    <m/>
  </r>
  <r>
    <x v="0"/>
    <s v="1"/>
    <s v="Non-Nurse Practitioner"/>
    <s v="N"/>
    <x v="5"/>
    <d v="1899-12-30T14:23:00"/>
    <d v="2012-04-15T00:00:00"/>
    <d v="1899-12-30T14:16:00"/>
    <s v="4"/>
    <n v="1939"/>
    <d v="2012-04-15T00:00:00"/>
    <d v="1899-12-30T15:00:00"/>
    <d v="2012-04-15T00:00:00"/>
    <d v="1899-12-30T15:29:00"/>
    <n v="76"/>
    <x v="17"/>
    <n v="14"/>
    <n v="15"/>
    <n v="15"/>
    <d v="2012-04-15T14:23:00"/>
    <d v="2012-04-15T14:16:00"/>
    <d v="2012-04-15T15:00:00"/>
    <d v="2012-04-15T15:29:00"/>
    <n v="1.0999999999185093"/>
    <n v="0.61666666658129543"/>
    <m/>
    <m/>
  </r>
  <r>
    <x v="0"/>
    <s v="1"/>
    <s v="Non-Nurse Practitioner"/>
    <s v="N"/>
    <x v="4"/>
    <d v="1899-12-30T10:01:00"/>
    <d v="2012-04-16T00:00:00"/>
    <d v="1899-12-30T09:53:00"/>
    <s v="4"/>
    <n v="1941"/>
    <d v="2012-04-16T00:00:00"/>
    <d v="1899-12-30T12:30:00"/>
    <d v="2012-04-16T00:00:00"/>
    <d v="1899-12-30T12:30:00"/>
    <n v="73"/>
    <x v="21"/>
    <n v="9"/>
    <n v="12"/>
    <n v="12"/>
    <d v="2012-04-16T10:01:00"/>
    <d v="2012-04-16T09:53:00"/>
    <d v="2012-04-16T12:30:00"/>
    <d v="2012-04-16T12:30:00"/>
    <n v="2.4833333333954215"/>
    <n v="2.4833333333954215"/>
    <m/>
    <m/>
  </r>
  <r>
    <x v="0"/>
    <s v="1"/>
    <s v="Non-Nurse Practitioner"/>
    <s v="N"/>
    <x v="4"/>
    <d v="1899-12-30T10:35:00"/>
    <d v="2012-04-16T00:00:00"/>
    <d v="1899-12-30T10:22:00"/>
    <s v="4"/>
    <n v="1936"/>
    <d v="2012-04-16T00:00:00"/>
    <d v="1899-12-30T13:00:00"/>
    <d v="2012-04-16T00:00:00"/>
    <d v="1899-12-30T13:00:00"/>
    <n v="79"/>
    <x v="21"/>
    <n v="10"/>
    <n v="13"/>
    <n v="13"/>
    <d v="2012-04-16T10:35:00"/>
    <d v="2012-04-16T10:22:00"/>
    <d v="2012-04-16T13:00:00"/>
    <d v="2012-04-16T13:00:00"/>
    <n v="2.4166666666860692"/>
    <n v="2.4166666666860692"/>
    <m/>
    <m/>
  </r>
  <r>
    <x v="0"/>
    <s v="1"/>
    <s v="Non-Nurse Practitioner"/>
    <s v="N"/>
    <x v="4"/>
    <d v="1899-12-30T10:49:00"/>
    <d v="2012-04-16T00:00:00"/>
    <d v="1899-12-30T10:45:00"/>
    <s v="4"/>
    <n v="1958"/>
    <d v="2012-04-16T00:00:00"/>
    <d v="1899-12-30T14:38:00"/>
    <d v="2012-04-16T00:00:00"/>
    <d v="1899-12-30T14:38:00"/>
    <n v="58"/>
    <x v="21"/>
    <n v="10"/>
    <n v="14"/>
    <n v="14"/>
    <d v="2012-04-16T10:49:00"/>
    <d v="2012-04-16T10:45:00"/>
    <d v="2012-04-16T14:38:00"/>
    <d v="2012-04-16T14:38:00"/>
    <n v="3.8166666667093523"/>
    <n v="3.8166666667093523"/>
    <m/>
    <m/>
  </r>
  <r>
    <x v="0"/>
    <s v="1"/>
    <s v="Non-Nurse Practitioner"/>
    <s v="N"/>
    <x v="4"/>
    <d v="1899-12-30T12:04:00"/>
    <d v="2012-04-16T00:00:00"/>
    <d v="1899-12-30T11:56:00"/>
    <s v="4"/>
    <n v="1960"/>
    <d v="2012-04-16T00:00:00"/>
    <d v="1899-12-30T16:39:00"/>
    <d v="2012-04-16T00:00:00"/>
    <d v="1899-12-30T16:39:00"/>
    <n v="56"/>
    <x v="11"/>
    <n v="11"/>
    <n v="16"/>
    <n v="16"/>
    <d v="2012-04-16T12:04:00"/>
    <d v="2012-04-16T11:56:00"/>
    <d v="2012-04-16T16:39:00"/>
    <d v="2012-04-16T16:39:00"/>
    <n v="4.5833333332557231"/>
    <n v="4.5833333332557231"/>
    <m/>
    <m/>
  </r>
  <r>
    <x v="0"/>
    <s v="1"/>
    <s v="Non-Nurse Practitioner"/>
    <s v="N"/>
    <x v="4"/>
    <d v="1899-12-30T14:15:00"/>
    <d v="2012-04-16T00:00:00"/>
    <d v="1899-12-30T14:06:00"/>
    <s v="4"/>
    <n v="1978"/>
    <d v="2012-04-16T00:00:00"/>
    <d v="1899-12-30T17:30:00"/>
    <d v="2012-04-16T00:00:00"/>
    <d v="1899-12-30T17:30:00"/>
    <n v="36"/>
    <x v="17"/>
    <n v="14"/>
    <n v="17"/>
    <n v="17"/>
    <d v="2012-04-16T14:15:00"/>
    <d v="2012-04-16T14:06:00"/>
    <d v="2012-04-16T17:30:00"/>
    <d v="2012-04-16T17:30:00"/>
    <n v="3.2499999999417923"/>
    <n v="3.2499999999417923"/>
    <m/>
    <m/>
  </r>
  <r>
    <x v="0"/>
    <s v="1"/>
    <s v="Non-Nurse Practitioner"/>
    <s v="N"/>
    <x v="2"/>
    <d v="1899-12-30T12:49:00"/>
    <d v="2012-04-12T00:00:00"/>
    <d v="1899-12-30T12:42:00"/>
    <s v="4"/>
    <n v="1992"/>
    <d v="2012-04-12T00:00:00"/>
    <d v="1899-12-30T16:29:00"/>
    <d v="2012-04-12T00:00:00"/>
    <d v="1899-12-30T16:29:00"/>
    <n v="21"/>
    <x v="11"/>
    <n v="12"/>
    <n v="16"/>
    <n v="16"/>
    <d v="2012-04-12T12:49:00"/>
    <d v="2012-04-12T12:42:00"/>
    <d v="2012-04-12T16:29:00"/>
    <d v="2012-04-12T16:29:00"/>
    <n v="3.6666666665696539"/>
    <n v="3.6666666665696539"/>
    <m/>
    <m/>
  </r>
  <r>
    <x v="0"/>
    <s v="1"/>
    <s v="Non-Nurse Practitioner"/>
    <s v="N"/>
    <x v="2"/>
    <d v="1899-12-30T13:49:00"/>
    <d v="2012-04-12T00:00:00"/>
    <d v="1899-12-30T13:44:00"/>
    <s v="4"/>
    <n v="1955"/>
    <d v="2012-04-12T00:00:00"/>
    <d v="1899-12-30T16:25:00"/>
    <d v="2012-04-12T00:00:00"/>
    <d v="1899-12-30T16:25:00"/>
    <n v="59"/>
    <x v="12"/>
    <n v="13"/>
    <n v="16"/>
    <n v="16"/>
    <d v="2012-04-12T13:49:00"/>
    <d v="2012-04-12T13:44:00"/>
    <d v="2012-04-12T16:25:00"/>
    <d v="2012-04-12T16:25:00"/>
    <n v="2.6000000000931323"/>
    <n v="2.6000000000931323"/>
    <m/>
    <m/>
  </r>
  <r>
    <x v="0"/>
    <s v="1"/>
    <s v="Non-Nurse Practitioner"/>
    <s v="N"/>
    <x v="2"/>
    <d v="1899-12-30T16:09:00"/>
    <d v="2012-04-12T00:00:00"/>
    <d v="1899-12-30T16:07:00"/>
    <s v="4"/>
    <n v="1981"/>
    <d v="2012-04-12T00:00:00"/>
    <d v="1899-12-30T19:15:00"/>
    <d v="2012-04-12T00:00:00"/>
    <d v="1899-12-30T19:15:00"/>
    <n v="34"/>
    <x v="13"/>
    <n v="16"/>
    <n v="19"/>
    <n v="19"/>
    <d v="2012-04-12T16:09:00"/>
    <d v="2012-04-12T16:07:00"/>
    <d v="2012-04-12T19:15:00"/>
    <d v="2012-04-12T19:15:00"/>
    <n v="3.0999999999767169"/>
    <n v="3.0999999999767169"/>
    <m/>
    <m/>
  </r>
  <r>
    <x v="0"/>
    <s v="1"/>
    <s v="Non-Nurse Practitioner"/>
    <s v="N"/>
    <x v="2"/>
    <d v="1899-12-30T21:43:00"/>
    <d v="2012-04-12T00:00:00"/>
    <d v="1899-12-30T21:35:00"/>
    <s v="4"/>
    <n v="1979"/>
    <d v="2012-04-13T00:00:00"/>
    <d v="1899-12-30T00:34:00"/>
    <d v="2012-04-13T00:00:00"/>
    <d v="1899-12-30T00:34:00"/>
    <n v="34"/>
    <x v="16"/>
    <n v="21"/>
    <n v="0"/>
    <n v="0"/>
    <d v="2012-04-12T21:43:00"/>
    <d v="2012-04-12T21:35:00"/>
    <d v="2012-04-13T00:34:00"/>
    <d v="2012-04-13T00:34:00"/>
    <n v="2.8499999998603016"/>
    <n v="2.8499999998603016"/>
    <m/>
    <m/>
  </r>
  <r>
    <x v="0"/>
    <s v="1"/>
    <s v="Non-Nurse Practitioner"/>
    <s v="N"/>
    <x v="5"/>
    <d v="1899-12-30T07:29:00"/>
    <d v="2012-04-15T00:00:00"/>
    <d v="1899-12-30T07:15:00"/>
    <s v="4"/>
    <n v="1981"/>
    <d v="2012-04-15T00:00:00"/>
    <d v="1899-12-30T10:10:00"/>
    <d v="2012-04-15T00:00:00"/>
    <d v="1899-12-30T10:10:00"/>
    <n v="32"/>
    <x v="20"/>
    <n v="7"/>
    <n v="10"/>
    <n v="10"/>
    <d v="2012-04-15T07:29:00"/>
    <d v="2012-04-15T07:15:00"/>
    <d v="2012-04-15T10:10:00"/>
    <d v="2012-04-15T10:10:00"/>
    <n v="2.6833333333488554"/>
    <n v="2.6833333333488554"/>
    <m/>
    <m/>
  </r>
  <r>
    <x v="0"/>
    <s v="1"/>
    <s v="Non-Nurse Practitioner"/>
    <s v="N"/>
    <x v="5"/>
    <d v="1899-12-30T08:29:00"/>
    <d v="2012-04-15T00:00:00"/>
    <d v="1899-12-30T08:24:00"/>
    <s v="4"/>
    <n v="1950"/>
    <d v="2012-04-15T00:00:00"/>
    <d v="1899-12-30T10:25:00"/>
    <d v="2012-04-15T00:00:00"/>
    <d v="1899-12-30T10:25:00"/>
    <n v="63"/>
    <x v="22"/>
    <n v="8"/>
    <n v="10"/>
    <n v="10"/>
    <d v="2012-04-15T08:29:00"/>
    <d v="2012-04-15T08:24:00"/>
    <d v="2012-04-15T10:25:00"/>
    <d v="2012-04-15T10:25:00"/>
    <n v="1.9333333333488554"/>
    <n v="1.9333333333488554"/>
    <m/>
    <m/>
  </r>
  <r>
    <x v="0"/>
    <s v="1"/>
    <s v="Non-Nurse Practitioner"/>
    <s v="N"/>
    <x v="5"/>
    <d v="1899-12-30T09:32:00"/>
    <d v="2012-04-15T00:00:00"/>
    <d v="1899-12-30T09:27:00"/>
    <s v="4"/>
    <n v="1993"/>
    <d v="2012-04-15T00:00:00"/>
    <d v="1899-12-30T10:53:00"/>
    <d v="2012-04-15T00:00:00"/>
    <d v="1899-12-30T10:53:00"/>
    <n v="21"/>
    <x v="3"/>
    <n v="9"/>
    <n v="10"/>
    <n v="10"/>
    <d v="2012-04-15T09:32:00"/>
    <d v="2012-04-15T09:27:00"/>
    <d v="2012-04-15T10:53:00"/>
    <d v="2012-04-15T10:53:00"/>
    <n v="1.3500000000349246"/>
    <n v="1.3500000000349246"/>
    <m/>
    <m/>
  </r>
  <r>
    <x v="0"/>
    <s v="1"/>
    <s v="Non-Nurse Practitioner"/>
    <s v="N"/>
    <x v="5"/>
    <d v="1899-12-30T09:37:00"/>
    <d v="2012-04-15T00:00:00"/>
    <d v="1899-12-30T09:31:00"/>
    <s v="4"/>
    <n v="1952"/>
    <d v="2012-04-15T00:00:00"/>
    <d v="1899-12-30T10:53:00"/>
    <d v="2012-04-15T00:00:00"/>
    <d v="1899-12-30T10:53:00"/>
    <n v="59"/>
    <x v="3"/>
    <n v="9"/>
    <n v="10"/>
    <n v="10"/>
    <d v="2012-04-15T09:37:00"/>
    <d v="2012-04-15T09:31:00"/>
    <d v="2012-04-15T10:53:00"/>
    <d v="2012-04-15T10:53:00"/>
    <n v="1.2666666667792015"/>
    <n v="1.2666666667792015"/>
    <m/>
    <m/>
  </r>
  <r>
    <x v="0"/>
    <s v="1"/>
    <s v="Non-Nurse Practitioner"/>
    <s v="N"/>
    <x v="5"/>
    <d v="1899-12-30T10:26:00"/>
    <d v="2012-04-15T00:00:00"/>
    <d v="1899-12-30T10:16:00"/>
    <s v="4"/>
    <n v="1972"/>
    <d v="2012-04-15T00:00:00"/>
    <d v="1899-12-30T12:45:00"/>
    <d v="2012-04-15T00:00:00"/>
    <d v="1899-12-30T12:45:00"/>
    <n v="43"/>
    <x v="21"/>
    <n v="10"/>
    <n v="12"/>
    <n v="12"/>
    <d v="2012-04-15T10:26:00"/>
    <d v="2012-04-15T10:16:00"/>
    <d v="2012-04-15T12:45:00"/>
    <d v="2012-04-15T12:45:00"/>
    <n v="2.3166666667093523"/>
    <n v="2.3166666667093523"/>
    <m/>
    <m/>
  </r>
  <r>
    <x v="0"/>
    <s v="1"/>
    <s v="Non-Nurse Practitioner"/>
    <s v="N"/>
    <x v="5"/>
    <d v="1899-12-30T10:49:00"/>
    <d v="2012-04-15T00:00:00"/>
    <d v="1899-12-30T10:41:00"/>
    <s v="4"/>
    <n v="1967"/>
    <d v="2012-04-15T00:00:00"/>
    <d v="1899-12-30T15:24:00"/>
    <d v="2012-04-15T00:00:00"/>
    <d v="1899-12-30T15:25:00"/>
    <n v="45"/>
    <x v="21"/>
    <n v="10"/>
    <n v="15"/>
    <n v="15"/>
    <d v="2012-04-15T10:49:00"/>
    <d v="2012-04-15T10:41:00"/>
    <d v="2012-04-15T15:24:00"/>
    <d v="2012-04-15T15:25:00"/>
    <n v="4.5999999999767169"/>
    <n v="4.5833333334303461"/>
    <m/>
    <m/>
  </r>
  <r>
    <x v="0"/>
    <s v="1"/>
    <s v="Non-Nurse Practitioner"/>
    <s v="N"/>
    <x v="5"/>
    <d v="1899-12-30T12:31:00"/>
    <d v="2012-04-15T00:00:00"/>
    <d v="1899-12-30T12:21:00"/>
    <s v="4"/>
    <n v="1926"/>
    <d v="2012-04-15T00:00:00"/>
    <d v="1899-12-30T14:10:00"/>
    <d v="2012-04-15T00:00:00"/>
    <d v="1899-12-30T14:15:00"/>
    <n v="88"/>
    <x v="11"/>
    <n v="12"/>
    <n v="14"/>
    <n v="14"/>
    <d v="2012-04-15T12:31:00"/>
    <d v="2012-04-15T12:21:00"/>
    <d v="2012-04-15T14:10:00"/>
    <d v="2012-04-15T14:15:00"/>
    <n v="1.7333333333954215"/>
    <n v="1.6500000001396984"/>
    <m/>
    <m/>
  </r>
  <r>
    <x v="0"/>
    <s v="1"/>
    <s v="Non-Nurse Practitioner"/>
    <s v="N"/>
    <x v="5"/>
    <d v="1899-12-30T13:08:00"/>
    <d v="2012-04-15T00:00:00"/>
    <d v="1899-12-30T13:00:00"/>
    <s v="4"/>
    <n v="1929"/>
    <d v="2012-04-15T00:00:00"/>
    <d v="1899-12-30T15:33:00"/>
    <d v="2012-04-15T00:00:00"/>
    <d v="1899-12-30T15:38:00"/>
    <n v="85"/>
    <x v="12"/>
    <n v="13"/>
    <n v="15"/>
    <n v="15"/>
    <d v="2012-04-15T13:08:00"/>
    <d v="2012-04-15T13:00:00"/>
    <d v="2012-04-15T15:33:00"/>
    <d v="2012-04-15T15:38:00"/>
    <n v="2.4999999999417923"/>
    <n v="2.4166666666860692"/>
    <m/>
    <m/>
  </r>
  <r>
    <x v="0"/>
    <s v="1"/>
    <s v="Non-Nurse Practitioner"/>
    <s v="N"/>
    <x v="5"/>
    <d v="1899-12-30T16:01:00"/>
    <d v="2012-04-15T00:00:00"/>
    <d v="1899-12-30T15:56:00"/>
    <s v="4"/>
    <n v="1955"/>
    <d v="2012-04-15T00:00:00"/>
    <d v="1899-12-30T16:35:00"/>
    <d v="2012-04-15T00:00:00"/>
    <d v="1899-12-30T16:36:00"/>
    <n v="60"/>
    <x v="13"/>
    <n v="15"/>
    <n v="16"/>
    <n v="16"/>
    <d v="2012-04-15T16:01:00"/>
    <d v="2012-04-15T15:56:00"/>
    <d v="2012-04-15T16:35:00"/>
    <d v="2012-04-15T16:36:00"/>
    <n v="0.58333333331393078"/>
    <n v="0.56666666659293696"/>
    <m/>
    <m/>
  </r>
  <r>
    <x v="0"/>
    <s v="1"/>
    <s v="Non-Nurse Practitioner"/>
    <s v="N"/>
    <x v="4"/>
    <d v="1899-12-30T21:49:00"/>
    <d v="2012-04-16T00:00:00"/>
    <d v="1899-12-30T21:42:00"/>
    <s v="4"/>
    <n v="1993"/>
    <d v="2012-04-17T00:00:00"/>
    <d v="1899-12-30T00:54:00"/>
    <d v="2012-04-17T00:00:00"/>
    <d v="1899-12-30T00:55:00"/>
    <n v="19"/>
    <x v="16"/>
    <n v="21"/>
    <n v="0"/>
    <n v="0"/>
    <d v="2012-04-16T21:49:00"/>
    <d v="2012-04-16T21:42:00"/>
    <d v="2012-04-17T00:54:00"/>
    <d v="2012-04-17T00:55:00"/>
    <n v="3.0999999999767169"/>
    <n v="3.0833333332557231"/>
    <m/>
    <m/>
  </r>
  <r>
    <x v="0"/>
    <s v="1"/>
    <s v="Non-Nurse Practitioner"/>
    <s v="N"/>
    <x v="6"/>
    <d v="1899-12-30T17:29:00"/>
    <d v="2012-04-17T00:00:00"/>
    <d v="1899-12-30T17:18:00"/>
    <s v="4"/>
    <n v="1965"/>
    <d v="2012-04-17T00:00:00"/>
    <d v="1899-12-30T18:30:00"/>
    <d v="2012-04-17T00:00:00"/>
    <d v="1899-12-30T19:07:00"/>
    <n v="51"/>
    <x v="14"/>
    <n v="17"/>
    <n v="18"/>
    <n v="19"/>
    <d v="2012-04-17T17:29:00"/>
    <d v="2012-04-17T17:18:00"/>
    <d v="2012-04-17T18:30:00"/>
    <d v="2012-04-17T19:07:00"/>
    <n v="1.6333333332440816"/>
    <n v="1.0166666666627862"/>
    <m/>
    <m/>
  </r>
  <r>
    <x v="0"/>
    <s v="1"/>
    <s v="Non-Nurse Practitioner"/>
    <s v="N"/>
    <x v="3"/>
    <d v="1899-12-30T00:24:00"/>
    <d v="2012-04-11T00:00:00"/>
    <d v="1899-12-30T00:11:00"/>
    <s v="4"/>
    <n v="1970"/>
    <d v="2012-04-11T00:00:00"/>
    <d v="1899-12-30T09:18:00"/>
    <d v="2012-04-11T00:00:00"/>
    <d v="1899-12-30T09:18:00"/>
    <n v="43"/>
    <x v="6"/>
    <n v="0"/>
    <n v="9"/>
    <n v="9"/>
    <d v="2012-04-11T00:24:00"/>
    <d v="2012-04-11T00:11:00"/>
    <d v="2012-04-11T09:18:00"/>
    <d v="2012-04-11T09:18:00"/>
    <n v="8.8999999998486601"/>
    <n v="8.8999999998486601"/>
    <m/>
    <m/>
  </r>
  <r>
    <x v="0"/>
    <s v="1"/>
    <s v="Non-Nurse Practitioner"/>
    <s v="N"/>
    <x v="4"/>
    <d v="1899-12-30T13:52:00"/>
    <d v="2012-04-16T00:00:00"/>
    <d v="1899-12-30T13:45:00"/>
    <s v="4"/>
    <n v="1982"/>
    <d v="2012-04-16T00:00:00"/>
    <d v="1899-12-30T17:45:00"/>
    <d v="2012-04-16T00:00:00"/>
    <d v="1899-12-30T17:45:00"/>
    <n v="33"/>
    <x v="12"/>
    <n v="13"/>
    <n v="17"/>
    <n v="17"/>
    <d v="2012-04-16T13:52:00"/>
    <d v="2012-04-16T13:45:00"/>
    <d v="2012-04-16T17:45:00"/>
    <d v="2012-04-16T17:45:00"/>
    <n v="3.8833333334187046"/>
    <n v="3.8833333334187046"/>
    <m/>
    <m/>
  </r>
  <r>
    <x v="0"/>
    <s v="1"/>
    <s v="Non-Nurse Practitioner"/>
    <s v="N"/>
    <x v="4"/>
    <d v="1899-12-30T15:55:00"/>
    <d v="2012-04-16T00:00:00"/>
    <d v="1899-12-30T15:50:00"/>
    <s v="4"/>
    <n v="1989"/>
    <d v="2012-04-16T00:00:00"/>
    <d v="1899-12-30T19:23:00"/>
    <d v="2012-04-16T00:00:00"/>
    <d v="1899-12-30T19:26:00"/>
    <n v="26"/>
    <x v="0"/>
    <n v="15"/>
    <n v="19"/>
    <n v="19"/>
    <d v="2012-04-16T15:55:00"/>
    <d v="2012-04-16T15:50:00"/>
    <d v="2012-04-16T19:23:00"/>
    <d v="2012-04-16T19:26:00"/>
    <n v="3.5166666666045785"/>
    <n v="3.46666666661622"/>
    <m/>
    <m/>
  </r>
  <r>
    <x v="0"/>
    <s v="1"/>
    <s v="Non-Nurse Practitioner"/>
    <s v="N"/>
    <x v="4"/>
    <d v="1899-12-30T21:11:00"/>
    <d v="2012-04-16T00:00:00"/>
    <d v="1899-12-30T21:04:00"/>
    <s v="4"/>
    <n v="1966"/>
    <d v="2012-04-16T00:00:00"/>
    <d v="1899-12-30T23:11:00"/>
    <d v="2012-04-16T00:00:00"/>
    <d v="1899-12-30T23:11:00"/>
    <n v="46"/>
    <x v="16"/>
    <n v="21"/>
    <n v="23"/>
    <n v="23"/>
    <d v="2012-04-16T21:11:00"/>
    <d v="2012-04-16T21:04:00"/>
    <d v="2012-04-16T23:11:00"/>
    <d v="2012-04-16T23:11:00"/>
    <n v="1.9999999998835847"/>
    <n v="1.9999999998835847"/>
    <m/>
    <m/>
  </r>
  <r>
    <x v="0"/>
    <s v="1"/>
    <s v="Non-Nurse Practitioner"/>
    <s v="N"/>
    <x v="6"/>
    <d v="1899-12-30T17:43:00"/>
    <d v="2012-04-17T00:00:00"/>
    <d v="1899-12-30T17:35:00"/>
    <s v="4"/>
    <n v="1996"/>
    <d v="2012-04-18T00:00:00"/>
    <d v="1899-12-30T11:10:00"/>
    <d v="2012-04-18T00:00:00"/>
    <d v="1899-12-30T11:10:00"/>
    <n v="17"/>
    <x v="14"/>
    <n v="17"/>
    <n v="11"/>
    <n v="11"/>
    <d v="2012-04-17T17:43:00"/>
    <d v="2012-04-17T17:35:00"/>
    <d v="2012-04-18T11:10:00"/>
    <d v="2012-04-18T11:10:00"/>
    <n v="17.450000000128057"/>
    <n v="17.450000000128057"/>
    <m/>
    <m/>
  </r>
  <r>
    <x v="0"/>
    <s v="1"/>
    <s v="Non-Nurse Practitioner"/>
    <s v="N"/>
    <x v="6"/>
    <d v="1899-12-30T22:00:00"/>
    <d v="2012-04-17T00:00:00"/>
    <d v="1899-12-30T21:48:00"/>
    <s v="4"/>
    <n v="1965"/>
    <d v="2012-04-18T00:00:00"/>
    <d v="1899-12-30T06:00:00"/>
    <d v="2012-04-18T00:00:00"/>
    <d v="1899-12-30T06:00:00"/>
    <n v="48"/>
    <x v="4"/>
    <n v="21"/>
    <n v="6"/>
    <n v="6"/>
    <d v="2012-04-17T22:00:00"/>
    <d v="2012-04-17T21:48:00"/>
    <d v="2012-04-18T06:00:00"/>
    <d v="2012-04-18T06:00:00"/>
    <n v="8.0000000000582077"/>
    <n v="8.0000000000582077"/>
    <m/>
    <m/>
  </r>
  <r>
    <x v="0"/>
    <s v="1"/>
    <s v="Non-Nurse Practitioner"/>
    <s v="N"/>
    <x v="5"/>
    <d v="1899-12-30T08:24:00"/>
    <d v="2012-04-15T00:00:00"/>
    <d v="1899-12-30T08:18:00"/>
    <s v="4"/>
    <n v="1946"/>
    <d v="2012-04-15T00:00:00"/>
    <d v="1899-12-30T10:30:00"/>
    <d v="2012-04-15T00:00:00"/>
    <d v="1899-12-30T10:30:00"/>
    <n v="66"/>
    <x v="22"/>
    <n v="8"/>
    <n v="10"/>
    <n v="10"/>
    <d v="2012-04-15T08:24:00"/>
    <d v="2012-04-15T08:18:00"/>
    <d v="2012-04-15T10:30:00"/>
    <d v="2012-04-15T10:30:00"/>
    <n v="2.1000000000349246"/>
    <n v="2.1000000000349246"/>
    <m/>
    <m/>
  </r>
  <r>
    <x v="0"/>
    <s v="1"/>
    <s v="Non-Nurse Practitioner"/>
    <s v="N"/>
    <x v="3"/>
    <d v="1899-12-30T22:26:00"/>
    <d v="2012-04-11T00:00:00"/>
    <d v="1899-12-30T22:15:00"/>
    <s v="4"/>
    <n v="2006"/>
    <d v="2012-04-12T00:00:00"/>
    <d v="1899-12-30T08:33:00"/>
    <d v="2012-04-12T00:00:00"/>
    <d v="1899-12-30T08:35:00"/>
    <n v="6"/>
    <x v="4"/>
    <n v="22"/>
    <n v="8"/>
    <n v="8"/>
    <d v="2012-04-11T22:26:00"/>
    <d v="2012-04-11T22:15:00"/>
    <d v="2012-04-12T08:33:00"/>
    <d v="2012-04-12T08:35:00"/>
    <n v="10.150000000081491"/>
    <n v="10.116666666639503"/>
    <m/>
    <m/>
  </r>
  <r>
    <x v="0"/>
    <s v="1"/>
    <s v="Non-Nurse Practitioner"/>
    <s v="N"/>
    <x v="3"/>
    <d v="1899-12-30T23:02:00"/>
    <d v="2012-04-11T00:00:00"/>
    <d v="1899-12-30T22:54:00"/>
    <s v="4"/>
    <n v="1996"/>
    <d v="2012-04-12T00:00:00"/>
    <d v="1899-12-30T04:25:00"/>
    <d v="2012-04-12T00:00:00"/>
    <d v="1899-12-30T04:25:00"/>
    <n v="19"/>
    <x v="5"/>
    <n v="22"/>
    <n v="4"/>
    <n v="4"/>
    <d v="2012-04-11T23:02:00"/>
    <d v="2012-04-11T22:54:00"/>
    <d v="2012-04-12T04:25:00"/>
    <d v="2012-04-12T04:25:00"/>
    <n v="5.3833333334187046"/>
    <n v="5.3833333334187046"/>
    <m/>
    <m/>
  </r>
  <r>
    <x v="0"/>
    <s v="1"/>
    <s v="Non-Nurse Practitioner"/>
    <s v="N"/>
    <x v="1"/>
    <d v="1899-12-30T17:08:00"/>
    <d v="2012-04-14T00:00:00"/>
    <d v="1899-12-30T17:03:00"/>
    <s v="4"/>
    <n v="1987"/>
    <d v="2012-04-14T00:00:00"/>
    <d v="1899-12-30T18:43:00"/>
    <d v="2012-04-14T00:00:00"/>
    <d v="1899-12-30T18:43:00"/>
    <n v="25"/>
    <x v="14"/>
    <n v="17"/>
    <n v="18"/>
    <n v="18"/>
    <d v="2012-04-14T17:08:00"/>
    <d v="2012-04-14T17:03:00"/>
    <d v="2012-04-14T18:43:00"/>
    <d v="2012-04-14T18:43:00"/>
    <n v="1.5833333334303461"/>
    <n v="1.5833333334303461"/>
    <m/>
    <m/>
  </r>
  <r>
    <x v="0"/>
    <s v="1"/>
    <s v="Non-Nurse Practitioner"/>
    <s v="N"/>
    <x v="2"/>
    <d v="1899-12-30T06:58:00"/>
    <d v="2012-04-12T00:00:00"/>
    <d v="1899-12-30T06:51:00"/>
    <s v="4"/>
    <n v="1979"/>
    <d v="2012-04-12T00:00:00"/>
    <d v="1899-12-30T10:05:00"/>
    <d v="2012-04-12T00:00:00"/>
    <d v="1899-12-30T10:05:00"/>
    <n v="36"/>
    <x v="9"/>
    <n v="6"/>
    <n v="10"/>
    <n v="10"/>
    <d v="2012-04-12T06:58:00"/>
    <d v="2012-04-12T06:51:00"/>
    <d v="2012-04-12T10:05:00"/>
    <d v="2012-04-12T10:05:00"/>
    <n v="3.1166666666977108"/>
    <n v="3.1166666666977108"/>
    <m/>
    <m/>
  </r>
  <r>
    <x v="0"/>
    <s v="1"/>
    <s v="Non-Nurse Practitioner"/>
    <s v="N"/>
    <x v="2"/>
    <d v="1899-12-30T07:14:00"/>
    <d v="2012-04-12T00:00:00"/>
    <d v="1899-12-30T07:07:00"/>
    <s v="4"/>
    <n v="1973"/>
    <d v="2012-04-12T00:00:00"/>
    <d v="1899-12-30T09:53:00"/>
    <d v="2012-04-12T00:00:00"/>
    <d v="1899-12-30T09:53:00"/>
    <n v="39"/>
    <x v="20"/>
    <n v="7"/>
    <n v="9"/>
    <n v="9"/>
    <d v="2012-04-12T07:14:00"/>
    <d v="2012-04-12T07:07:00"/>
    <d v="2012-04-12T09:53:00"/>
    <d v="2012-04-12T09:53:00"/>
    <n v="2.6500000000814907"/>
    <n v="2.6500000000814907"/>
    <m/>
    <m/>
  </r>
  <r>
    <x v="0"/>
    <s v="1"/>
    <s v="Non-Nurse Practitioner"/>
    <s v="N"/>
    <x v="2"/>
    <d v="1899-12-30T07:28:00"/>
    <d v="2012-04-12T00:00:00"/>
    <d v="1899-12-30T07:26:00"/>
    <s v="4"/>
    <n v="1984"/>
    <d v="2012-04-12T00:00:00"/>
    <d v="1899-12-30T08:20:00"/>
    <d v="2012-04-12T00:00:00"/>
    <d v="1899-12-30T08:20:00"/>
    <n v="31"/>
    <x v="20"/>
    <n v="7"/>
    <n v="8"/>
    <n v="8"/>
    <d v="2012-04-12T07:28:00"/>
    <d v="2012-04-12T07:26:00"/>
    <d v="2012-04-12T08:20:00"/>
    <d v="2012-04-12T08:20:00"/>
    <n v="0.86666666652308777"/>
    <n v="0.86666666652308777"/>
    <m/>
    <m/>
  </r>
  <r>
    <x v="0"/>
    <s v="1"/>
    <s v="Non-Nurse Practitioner"/>
    <s v="N"/>
    <x v="2"/>
    <d v="1899-12-30T08:17:00"/>
    <d v="2012-04-12T00:00:00"/>
    <d v="1899-12-30T08:09:00"/>
    <s v="4"/>
    <n v="1999"/>
    <d v="2012-04-12T00:00:00"/>
    <d v="1899-12-30T10:59:00"/>
    <d v="2012-04-12T00:00:00"/>
    <d v="1899-12-30T10:59:00"/>
    <n v="15"/>
    <x v="22"/>
    <n v="8"/>
    <n v="10"/>
    <n v="10"/>
    <d v="2012-04-12T08:17:00"/>
    <d v="2012-04-12T08:09:00"/>
    <d v="2012-04-12T10:59:00"/>
    <d v="2012-04-12T10:59:00"/>
    <n v="2.7000000000698492"/>
    <n v="2.7000000000698492"/>
    <m/>
    <m/>
  </r>
  <r>
    <x v="0"/>
    <s v="1"/>
    <s v="Non-Nurse Practitioner"/>
    <s v="N"/>
    <x v="2"/>
    <d v="1899-12-30T10:18:00"/>
    <d v="2012-04-12T00:00:00"/>
    <d v="1899-12-30T10:15:00"/>
    <s v="4"/>
    <n v="2001"/>
    <d v="2012-04-12T00:00:00"/>
    <d v="1899-12-30T11:20:00"/>
    <d v="2012-04-12T00:00:00"/>
    <d v="1899-12-30T11:27:00"/>
    <n v="15"/>
    <x v="21"/>
    <n v="10"/>
    <n v="11"/>
    <n v="11"/>
    <d v="2012-04-12T10:18:00"/>
    <d v="2012-04-12T10:15:00"/>
    <d v="2012-04-12T11:20:00"/>
    <d v="2012-04-12T11:27:00"/>
    <n v="1.1499999999068677"/>
    <n v="1.033333333209157"/>
    <m/>
    <m/>
  </r>
  <r>
    <x v="0"/>
    <s v="1"/>
    <s v="Non-Nurse Practitioner"/>
    <s v="N"/>
    <x v="2"/>
    <d v="1899-12-30T10:46:00"/>
    <d v="2012-04-12T00:00:00"/>
    <d v="1899-12-30T10:43:00"/>
    <s v="4"/>
    <n v="1980"/>
    <d v="2012-04-12T00:00:00"/>
    <d v="1899-12-30T12:21:00"/>
    <d v="2012-04-12T00:00:00"/>
    <d v="1899-12-30T12:30:00"/>
    <n v="33"/>
    <x v="21"/>
    <n v="10"/>
    <n v="12"/>
    <n v="12"/>
    <d v="2012-04-12T10:46:00"/>
    <d v="2012-04-12T10:43:00"/>
    <d v="2012-04-12T12:21:00"/>
    <d v="2012-04-12T12:30:00"/>
    <n v="1.7333333333954215"/>
    <n v="1.5833333332557231"/>
    <m/>
    <m/>
  </r>
  <r>
    <x v="0"/>
    <s v="1"/>
    <s v="Non-Nurse Practitioner"/>
    <s v="N"/>
    <x v="2"/>
    <d v="1899-12-30T11:17:00"/>
    <d v="2012-04-12T00:00:00"/>
    <d v="1899-12-30T11:02:00"/>
    <s v="4"/>
    <n v="1996"/>
    <d v="2012-04-12T00:00:00"/>
    <d v="1899-12-30T12:20:00"/>
    <d v="2012-04-12T00:00:00"/>
    <d v="1899-12-30T12:20:00"/>
    <n v="16"/>
    <x v="10"/>
    <n v="11"/>
    <n v="12"/>
    <n v="12"/>
    <d v="2012-04-12T11:17:00"/>
    <d v="2012-04-12T11:02:00"/>
    <d v="2012-04-12T12:20:00"/>
    <d v="2012-04-12T12:20:00"/>
    <n v="1.0500000001047738"/>
    <n v="1.0500000001047738"/>
    <m/>
    <m/>
  </r>
  <r>
    <x v="0"/>
    <s v="1"/>
    <s v="Non-Nurse Practitioner"/>
    <s v="N"/>
    <x v="2"/>
    <d v="1899-12-30T12:23:00"/>
    <d v="2012-04-12T00:00:00"/>
    <d v="1899-12-30T12:09:00"/>
    <s v="4"/>
    <n v="1933"/>
    <d v="2012-04-12T00:00:00"/>
    <d v="1899-12-30T14:35:00"/>
    <d v="2012-04-12T00:00:00"/>
    <d v="1899-12-30T14:41:00"/>
    <n v="79"/>
    <x v="11"/>
    <n v="12"/>
    <n v="14"/>
    <n v="14"/>
    <d v="2012-04-12T12:23:00"/>
    <d v="2012-04-12T12:09:00"/>
    <d v="2012-04-12T14:35:00"/>
    <d v="2012-04-12T14:41:00"/>
    <n v="2.2999999999883585"/>
    <n v="2.2000000000116415"/>
    <m/>
    <m/>
  </r>
  <r>
    <x v="0"/>
    <s v="1"/>
    <s v="Non-Nurse Practitioner"/>
    <s v="N"/>
    <x v="2"/>
    <d v="1899-12-30T13:50:00"/>
    <d v="2012-04-12T00:00:00"/>
    <d v="1899-12-30T13:47:00"/>
    <s v="4"/>
    <n v="1967"/>
    <d v="2012-04-12T00:00:00"/>
    <d v="1899-12-30T18:30:00"/>
    <d v="2012-04-12T00:00:00"/>
    <d v="1899-12-30T18:41:00"/>
    <n v="46"/>
    <x v="12"/>
    <n v="13"/>
    <n v="18"/>
    <n v="18"/>
    <d v="2012-04-12T13:50:00"/>
    <d v="2012-04-12T13:47:00"/>
    <d v="2012-04-12T18:30:00"/>
    <d v="2012-04-12T18:41:00"/>
    <n v="4.8499999999185093"/>
    <n v="4.6666666666860692"/>
    <m/>
    <m/>
  </r>
  <r>
    <x v="0"/>
    <s v="1"/>
    <s v="Non-Nurse Practitioner"/>
    <s v="N"/>
    <x v="2"/>
    <d v="1899-12-30T15:03:00"/>
    <d v="2012-04-12T00:00:00"/>
    <d v="1899-12-30T14:58:00"/>
    <s v="4"/>
    <n v="1979"/>
    <d v="2012-04-12T00:00:00"/>
    <d v="1899-12-30T16:50:00"/>
    <d v="2012-04-12T00:00:00"/>
    <d v="1899-12-30T17:09:00"/>
    <n v="34"/>
    <x v="0"/>
    <n v="14"/>
    <n v="16"/>
    <n v="17"/>
    <d v="2012-04-12T15:03:00"/>
    <d v="2012-04-12T14:58:00"/>
    <d v="2012-04-12T16:50:00"/>
    <d v="2012-04-12T17:09:00"/>
    <n v="2.1000000000349246"/>
    <n v="1.78333333338378"/>
    <m/>
    <m/>
  </r>
  <r>
    <x v="0"/>
    <s v="1"/>
    <s v="Non-Nurse Practitioner"/>
    <s v="N"/>
    <x v="1"/>
    <d v="1899-12-30T07:49:00"/>
    <d v="2012-04-14T00:00:00"/>
    <d v="1899-12-30T07:47:00"/>
    <s v="4"/>
    <n v="1955"/>
    <d v="2012-04-14T00:00:00"/>
    <d v="1899-12-30T09:58:00"/>
    <d v="2012-04-14T00:00:00"/>
    <d v="1899-12-30T09:58:00"/>
    <n v="58"/>
    <x v="20"/>
    <n v="7"/>
    <n v="9"/>
    <n v="9"/>
    <d v="2012-04-14T07:49:00"/>
    <d v="2012-04-14T07:47:00"/>
    <d v="2012-04-14T09:58:00"/>
    <d v="2012-04-14T09:58:00"/>
    <n v="2.1500000000232831"/>
    <n v="2.1500000000232831"/>
    <m/>
    <m/>
  </r>
  <r>
    <x v="0"/>
    <s v="1"/>
    <s v="Non-Nurse Practitioner"/>
    <s v="N"/>
    <x v="1"/>
    <d v="1899-12-30T08:00:00"/>
    <d v="2012-04-14T00:00:00"/>
    <d v="1899-12-30T07:55:00"/>
    <s v="4"/>
    <n v="1924"/>
    <d v="2012-04-14T00:00:00"/>
    <d v="1899-12-30T11:16:00"/>
    <d v="2012-04-14T00:00:00"/>
    <d v="1899-12-30T11:23:00"/>
    <n v="89"/>
    <x v="22"/>
    <n v="7"/>
    <n v="11"/>
    <n v="11"/>
    <d v="2012-04-14T08:00:00"/>
    <d v="2012-04-14T07:55:00"/>
    <d v="2012-04-14T11:16:00"/>
    <d v="2012-04-14T11:23:00"/>
    <n v="3.3833333333604969"/>
    <n v="3.2666666666627862"/>
    <m/>
    <m/>
  </r>
  <r>
    <x v="0"/>
    <s v="1"/>
    <s v="Non-Nurse Practitioner"/>
    <s v="N"/>
    <x v="1"/>
    <d v="1899-12-30T08:01:00"/>
    <d v="2012-04-14T00:00:00"/>
    <d v="1899-12-30T07:59:00"/>
    <s v="4"/>
    <n v="1962"/>
    <d v="2012-04-14T00:00:00"/>
    <d v="1899-12-30T11:45:00"/>
    <d v="2012-04-14T00:00:00"/>
    <d v="1899-12-30T11:45:00"/>
    <n v="52"/>
    <x v="22"/>
    <n v="7"/>
    <n v="11"/>
    <n v="11"/>
    <d v="2012-04-14T08:01:00"/>
    <d v="2012-04-14T07:59:00"/>
    <d v="2012-04-14T11:45:00"/>
    <d v="2012-04-14T11:45:00"/>
    <n v="3.7333333334536292"/>
    <n v="3.7333333334536292"/>
    <m/>
    <m/>
  </r>
  <r>
    <x v="0"/>
    <s v="1"/>
    <s v="Non-Nurse Practitioner"/>
    <s v="N"/>
    <x v="1"/>
    <d v="1899-12-30T09:20:00"/>
    <d v="2012-04-14T00:00:00"/>
    <d v="1899-12-30T09:15:00"/>
    <s v="4"/>
    <n v="1988"/>
    <d v="2012-04-14T00:00:00"/>
    <d v="1899-12-30T12:09:00"/>
    <d v="2012-04-14T00:00:00"/>
    <d v="1899-12-30T12:09:00"/>
    <n v="27"/>
    <x v="3"/>
    <n v="9"/>
    <n v="12"/>
    <n v="12"/>
    <d v="2012-04-14T09:20:00"/>
    <d v="2012-04-14T09:15:00"/>
    <d v="2012-04-14T12:09:00"/>
    <d v="2012-04-14T12:09:00"/>
    <n v="2.816666666592937"/>
    <n v="2.816666666592937"/>
    <m/>
    <m/>
  </r>
  <r>
    <x v="0"/>
    <s v="1"/>
    <s v="Non-Nurse Practitioner"/>
    <s v="N"/>
    <x v="1"/>
    <d v="1899-12-30T09:30:00"/>
    <d v="2012-04-14T00:00:00"/>
    <d v="1899-12-30T12:03:00"/>
    <s v="4"/>
    <n v="1962"/>
    <d v="2012-04-14T00:00:00"/>
    <d v="1899-12-30T12:20:00"/>
    <d v="2012-04-14T00:00:00"/>
    <d v="1899-12-30T12:20:00"/>
    <n v="53"/>
    <x v="3"/>
    <n v="12"/>
    <n v="12"/>
    <n v="12"/>
    <d v="2012-04-14T09:30:00"/>
    <d v="2012-04-14T12:03:00"/>
    <d v="2012-04-14T12:20:00"/>
    <d v="2012-04-14T12:20:00"/>
    <n v="2.8333333333139308"/>
    <n v="2.8333333333139308"/>
    <m/>
    <m/>
  </r>
  <r>
    <x v="0"/>
    <s v="1"/>
    <s v="Non-Nurse Practitioner"/>
    <s v="N"/>
    <x v="1"/>
    <d v="1899-12-30T10:23:00"/>
    <d v="2012-04-14T00:00:00"/>
    <d v="1899-12-30T10:19:00"/>
    <s v="4"/>
    <n v="1990"/>
    <d v="2012-04-14T00:00:00"/>
    <d v="1899-12-30T13:40:00"/>
    <d v="2012-04-14T00:00:00"/>
    <d v="1899-12-30T13:40:00"/>
    <n v="22"/>
    <x v="21"/>
    <n v="10"/>
    <n v="13"/>
    <n v="13"/>
    <d v="2012-04-14T10:23:00"/>
    <d v="2012-04-14T10:19:00"/>
    <d v="2012-04-14T13:40:00"/>
    <d v="2012-04-14T13:40:00"/>
    <n v="3.28333333338378"/>
    <n v="3.28333333338378"/>
    <m/>
    <m/>
  </r>
  <r>
    <x v="0"/>
    <s v="1"/>
    <s v="Non-Nurse Practitioner"/>
    <s v="N"/>
    <x v="1"/>
    <d v="1899-12-30T10:35:00"/>
    <d v="2012-04-14T00:00:00"/>
    <d v="1899-12-30T10:33:00"/>
    <s v="4"/>
    <n v="1958"/>
    <d v="2012-04-14T00:00:00"/>
    <d v="1899-12-30T14:45:00"/>
    <d v="2012-04-14T00:00:00"/>
    <d v="1899-12-30T14:46:00"/>
    <n v="53"/>
    <x v="21"/>
    <n v="10"/>
    <n v="14"/>
    <n v="14"/>
    <d v="2012-04-14T10:35:00"/>
    <d v="2012-04-14T10:33:00"/>
    <d v="2012-04-14T14:45:00"/>
    <d v="2012-04-14T14:46:00"/>
    <n v="4.1833333333488554"/>
    <n v="4.1666666668024845"/>
    <m/>
    <m/>
  </r>
  <r>
    <x v="0"/>
    <s v="1"/>
    <s v="Non-Nurse Practitioner"/>
    <s v="N"/>
    <x v="1"/>
    <d v="1899-12-30T10:43:00"/>
    <d v="2012-04-14T00:00:00"/>
    <d v="1899-12-30T10:37:00"/>
    <s v="4"/>
    <n v="1994"/>
    <d v="2012-04-14T00:00:00"/>
    <d v="1899-12-30T15:00:00"/>
    <d v="2012-04-14T00:00:00"/>
    <d v="1899-12-30T15:00:00"/>
    <n v="19"/>
    <x v="21"/>
    <n v="10"/>
    <n v="15"/>
    <n v="15"/>
    <d v="2012-04-14T10:43:00"/>
    <d v="2012-04-14T10:37:00"/>
    <d v="2012-04-14T15:00:00"/>
    <d v="2012-04-14T15:00:00"/>
    <n v="4.2833333333255723"/>
    <n v="4.2833333333255723"/>
    <m/>
    <m/>
  </r>
  <r>
    <x v="0"/>
    <s v="1"/>
    <s v="Non-Nurse Practitioner"/>
    <s v="N"/>
    <x v="1"/>
    <d v="1899-12-30T11:18:00"/>
    <d v="2012-04-14T00:00:00"/>
    <d v="1899-12-30T11:11:00"/>
    <s v="4"/>
    <n v="1980"/>
    <d v="2012-04-14T00:00:00"/>
    <d v="1899-12-30T16:06:00"/>
    <d v="2012-04-14T00:00:00"/>
    <d v="1899-12-30T16:06:00"/>
    <n v="33"/>
    <x v="10"/>
    <n v="11"/>
    <n v="16"/>
    <n v="16"/>
    <d v="2012-04-14T11:18:00"/>
    <d v="2012-04-14T11:11:00"/>
    <d v="2012-04-14T16:06:00"/>
    <d v="2012-04-14T16:06:00"/>
    <n v="4.7999999999301508"/>
    <n v="4.7999999999301508"/>
    <m/>
    <m/>
  </r>
  <r>
    <x v="0"/>
    <s v="1"/>
    <s v="Non-Nurse Practitioner"/>
    <s v="N"/>
    <x v="1"/>
    <d v="1899-12-30T13:55:00"/>
    <d v="2012-04-14T00:00:00"/>
    <d v="1899-12-30T13:48:00"/>
    <s v="4"/>
    <n v="1945"/>
    <d v="2012-04-14T00:00:00"/>
    <d v="1899-12-30T16:32:00"/>
    <d v="2012-04-14T00:00:00"/>
    <d v="1899-12-30T16:32:00"/>
    <n v="70"/>
    <x v="12"/>
    <n v="13"/>
    <n v="16"/>
    <n v="16"/>
    <d v="2012-04-14T13:55:00"/>
    <d v="2012-04-14T13:48:00"/>
    <d v="2012-04-14T16:32:00"/>
    <d v="2012-04-14T16:32:00"/>
    <n v="2.6166666666395031"/>
    <n v="2.6166666666395031"/>
    <m/>
    <m/>
  </r>
  <r>
    <x v="0"/>
    <s v="1"/>
    <s v="Non-Nurse Practitioner"/>
    <s v="N"/>
    <x v="1"/>
    <d v="1899-12-30T17:38:00"/>
    <d v="2012-04-14T00:00:00"/>
    <d v="1899-12-30T17:37:00"/>
    <s v="4"/>
    <n v="1965"/>
    <d v="2012-04-14T00:00:00"/>
    <d v="1899-12-30T18:00:00"/>
    <d v="2012-04-14T00:00:00"/>
    <d v="1899-12-30T18:00:00"/>
    <n v="49"/>
    <x v="14"/>
    <n v="17"/>
    <n v="18"/>
    <n v="18"/>
    <d v="2012-04-14T17:38:00"/>
    <d v="2012-04-14T17:37:00"/>
    <d v="2012-04-14T18:00:00"/>
    <d v="2012-04-14T18:00:00"/>
    <n v="0.36666666663950309"/>
    <n v="0.36666666663950309"/>
    <m/>
    <m/>
  </r>
  <r>
    <x v="0"/>
    <s v="1"/>
    <s v="Non-Nurse Practitioner"/>
    <s v="N"/>
    <x v="3"/>
    <d v="1899-12-30T19:00:00"/>
    <d v="2012-04-11T00:00:00"/>
    <d v="1899-12-30T18:55:00"/>
    <s v="4"/>
    <n v="1967"/>
    <d v="2012-04-11T00:00:00"/>
    <d v="1899-12-30T22:15:00"/>
    <d v="2012-04-11T00:00:00"/>
    <d v="1899-12-30T22:18:00"/>
    <n v="45"/>
    <x v="1"/>
    <n v="18"/>
    <n v="22"/>
    <n v="22"/>
    <d v="2012-04-11T19:00:00"/>
    <d v="2012-04-11T18:55:00"/>
    <d v="2012-04-11T22:15:00"/>
    <d v="2012-04-11T22:18:00"/>
    <n v="3.3000000001047738"/>
    <n v="3.2500000001164153"/>
    <m/>
    <m/>
  </r>
  <r>
    <x v="0"/>
    <s v="1"/>
    <s v="Non-Nurse Practitioner"/>
    <s v="G"/>
    <x v="0"/>
    <d v="1899-12-30T18:28:00"/>
    <d v="2012-04-13T00:00:00"/>
    <d v="1899-12-30T18:28:00"/>
    <s v="1"/>
    <n v="1931"/>
    <d v="2012-04-13T00:00:00"/>
    <d v="1899-12-30T22:00:00"/>
    <d v="2012-04-14T00:00:00"/>
    <d v="1899-12-30T08:37:00"/>
    <n v="84"/>
    <x v="15"/>
    <n v="18"/>
    <n v="22"/>
    <n v="8"/>
    <d v="2012-04-13T18:28:00"/>
    <d v="2012-04-13T18:28:00"/>
    <d v="2012-04-13T22:00:00"/>
    <d v="2012-04-14T08:37:00"/>
    <n v="14.150000000023283"/>
    <n v="3.5333333333255723"/>
    <m/>
    <m/>
  </r>
  <r>
    <x v="0"/>
    <s v="1"/>
    <s v="Non-Nurse Practitioner"/>
    <s v="N"/>
    <x v="4"/>
    <d v="1899-12-30T08:22:00"/>
    <d v="2012-04-16T00:00:00"/>
    <d v="1899-12-30T08:14:00"/>
    <s v="5"/>
    <n v="1954"/>
    <d v="2012-04-16T00:00:00"/>
    <d v="1899-12-30T09:55:00"/>
    <d v="2012-04-16T00:00:00"/>
    <d v="1899-12-30T09:55:00"/>
    <n v="58"/>
    <x v="22"/>
    <n v="8"/>
    <n v="9"/>
    <n v="9"/>
    <d v="2012-04-16T08:22:00"/>
    <d v="2012-04-16T08:14:00"/>
    <d v="2012-04-16T09:55:00"/>
    <d v="2012-04-16T09:55:00"/>
    <n v="1.5499999999883585"/>
    <n v="1.5499999999883585"/>
    <m/>
    <m/>
  </r>
  <r>
    <x v="0"/>
    <s v="1"/>
    <s v="Non-Nurse Practitioner"/>
    <s v="G"/>
    <x v="0"/>
    <d v="1899-12-30T11:17:00"/>
    <d v="2012-04-13T00:00:00"/>
    <d v="1899-12-30T11:12:00"/>
    <s v="1"/>
    <n v="1934"/>
    <d v="2012-04-13T00:00:00"/>
    <d v="1899-12-30T14:42:00"/>
    <d v="2012-04-13T00:00:00"/>
    <d v="1899-12-30T15:50:00"/>
    <n v="78"/>
    <x v="10"/>
    <n v="11"/>
    <n v="14"/>
    <n v="15"/>
    <d v="2012-04-13T11:17:00"/>
    <d v="2012-04-13T11:12:00"/>
    <d v="2012-04-13T14:42:00"/>
    <d v="2012-04-13T15:50:00"/>
    <n v="4.5499999999883585"/>
    <n v="3.4166666668024845"/>
    <m/>
    <m/>
  </r>
  <r>
    <x v="0"/>
    <s v="1"/>
    <s v="Non-Nurse Practitioner"/>
    <s v="N"/>
    <x v="3"/>
    <d v="1899-12-30T15:40:00"/>
    <d v="2012-04-11T00:00:00"/>
    <d v="1899-12-30T15:35:00"/>
    <s v="5"/>
    <n v="1980"/>
    <d v="2012-04-12T00:00:00"/>
    <d v="1899-12-30T01:45:00"/>
    <d v="2012-04-12T00:00:00"/>
    <d v="1899-12-30T01:45:00"/>
    <n v="34"/>
    <x v="0"/>
    <n v="15"/>
    <n v="1"/>
    <n v="1"/>
    <d v="2012-04-11T15:40:00"/>
    <d v="2012-04-11T15:35:00"/>
    <d v="2012-04-12T01:45:00"/>
    <d v="2012-04-12T01:45:00"/>
    <n v="10.083333333197515"/>
    <n v="10.083333333197515"/>
    <m/>
    <m/>
  </r>
  <r>
    <x v="0"/>
    <s v="1"/>
    <s v="Non-Nurse Practitioner"/>
    <s v="G"/>
    <x v="3"/>
    <d v="1899-12-30T20:00:00"/>
    <d v="2012-04-11T00:00:00"/>
    <d v="1899-12-30T19:52:00"/>
    <s v="1"/>
    <n v="1968"/>
    <d v="2012-04-12T00:00:00"/>
    <d v="1899-12-30T08:15:00"/>
    <d v="2012-04-12T00:00:00"/>
    <d v="1899-12-30T08:15:00"/>
    <n v="45"/>
    <x v="2"/>
    <n v="19"/>
    <n v="8"/>
    <n v="8"/>
    <d v="2012-04-11T20:00:00"/>
    <d v="2012-04-11T19:52:00"/>
    <d v="2012-04-12T08:15:00"/>
    <d v="2012-04-12T08:15:00"/>
    <n v="12.249999999941792"/>
    <n v="12.249999999941792"/>
    <m/>
    <m/>
  </r>
  <r>
    <x v="0"/>
    <s v="1"/>
    <s v="Non-Nurse Practitioner"/>
    <s v="N"/>
    <x v="4"/>
    <d v="1899-12-30T00:17:00"/>
    <d v="2012-04-16T00:00:00"/>
    <d v="1899-12-30T00:07:00"/>
    <s v="5"/>
    <n v="1935"/>
    <d v="2012-04-16T00:00:00"/>
    <d v="1899-12-30T01:00:00"/>
    <d v="2012-04-16T00:00:00"/>
    <d v="1899-12-30T01:00:00"/>
    <n v="76"/>
    <x v="6"/>
    <n v="0"/>
    <n v="1"/>
    <n v="1"/>
    <d v="2012-04-16T00:17:00"/>
    <d v="2012-04-16T00:07:00"/>
    <d v="2012-04-16T01:00:00"/>
    <d v="2012-04-16T01:00:00"/>
    <n v="0.71666666655801237"/>
    <n v="0.71666666655801237"/>
    <m/>
    <m/>
  </r>
  <r>
    <x v="0"/>
    <s v="1"/>
    <s v="Non-Nurse Practitioner"/>
    <s v="N"/>
    <x v="4"/>
    <d v="1899-12-30T05:22:00"/>
    <d v="2012-04-16T00:00:00"/>
    <d v="1899-12-30T05:15:00"/>
    <s v="1"/>
    <n v="1952"/>
    <d v="2012-04-16T00:00:00"/>
    <d v="1899-12-30T07:55:00"/>
    <d v="2012-04-16T00:00:00"/>
    <d v="1899-12-30T08:50:00"/>
    <n v="60"/>
    <x v="23"/>
    <n v="5"/>
    <n v="7"/>
    <n v="8"/>
    <d v="2012-04-16T05:22:00"/>
    <d v="2012-04-16T05:15:00"/>
    <d v="2012-04-16T07:55:00"/>
    <d v="2012-04-16T08:50:00"/>
    <n v="3.46666666661622"/>
    <n v="2.5499999999301508"/>
    <m/>
    <m/>
  </r>
  <r>
    <x v="0"/>
    <s v="1"/>
    <s v="Non-Nurse Practitioner"/>
    <s v="N"/>
    <x v="4"/>
    <d v="1899-12-30T08:32:00"/>
    <d v="2012-04-16T00:00:00"/>
    <d v="1899-12-30T08:27:00"/>
    <s v="5"/>
    <n v="1950"/>
    <d v="2012-04-16T00:00:00"/>
    <d v="1899-12-30T09:45:00"/>
    <d v="2012-04-16T00:00:00"/>
    <d v="1899-12-30T09:45:00"/>
    <n v="65"/>
    <x v="22"/>
    <n v="8"/>
    <n v="9"/>
    <n v="9"/>
    <d v="2012-04-16T08:32:00"/>
    <d v="2012-04-16T08:27:00"/>
    <d v="2012-04-16T09:45:00"/>
    <d v="2012-04-16T09:45:00"/>
    <n v="1.21666666661622"/>
    <n v="1.21666666661622"/>
    <m/>
    <m/>
  </r>
  <r>
    <x v="0"/>
    <s v="1"/>
    <s v="Non-Nurse Practitioner"/>
    <s v="G"/>
    <x v="6"/>
    <d v="1899-12-30T15:01:00"/>
    <d v="2012-04-17T00:00:00"/>
    <d v="1899-12-30T14:55:00"/>
    <s v="1"/>
    <n v="1939"/>
    <d v="2012-04-17T00:00:00"/>
    <d v="1899-12-30T21:50:00"/>
    <d v="2012-04-18T00:00:00"/>
    <d v="1899-12-30T11:28:00"/>
    <n v="74"/>
    <x v="0"/>
    <n v="14"/>
    <n v="21"/>
    <n v="11"/>
    <d v="2012-04-17T15:01:00"/>
    <d v="2012-04-17T14:55:00"/>
    <d v="2012-04-17T21:50:00"/>
    <d v="2012-04-18T11:28:00"/>
    <n v="20.449999999953434"/>
    <n v="6.8166666665347293"/>
    <m/>
    <m/>
  </r>
  <r>
    <x v="0"/>
    <s v="1"/>
    <s v="Non-Nurse Practitioner"/>
    <s v="G"/>
    <x v="6"/>
    <d v="1899-12-30T20:28:00"/>
    <d v="2012-04-17T00:00:00"/>
    <d v="1899-12-30T20:15:00"/>
    <s v="1"/>
    <n v="1966"/>
    <d v="2012-04-17T00:00:00"/>
    <d v="1899-12-30T22:20:00"/>
    <d v="2012-04-18T00:00:00"/>
    <d v="1899-12-30T00:02:00"/>
    <n v="49"/>
    <x v="2"/>
    <n v="20"/>
    <n v="22"/>
    <n v="0"/>
    <d v="2012-04-17T20:28:00"/>
    <d v="2012-04-17T20:15:00"/>
    <d v="2012-04-17T22:20:00"/>
    <d v="2012-04-18T00:02:00"/>
    <n v="3.566666666592937"/>
    <n v="1.8666666666395031"/>
    <m/>
    <m/>
  </r>
  <r>
    <x v="0"/>
    <s v="1"/>
    <s v="Non-Nurse Practitioner"/>
    <s v="N"/>
    <x v="1"/>
    <d v="1899-12-30T12:58:00"/>
    <d v="2012-04-14T00:00:00"/>
    <d v="1899-12-30T12:51:00"/>
    <s v="5"/>
    <n v="1970"/>
    <d v="2012-04-14T00:00:00"/>
    <d v="1899-12-30T15:47:00"/>
    <d v="2012-04-14T00:00:00"/>
    <d v="1899-12-30T15:47:00"/>
    <n v="43"/>
    <x v="11"/>
    <n v="12"/>
    <n v="15"/>
    <n v="15"/>
    <d v="2012-04-14T12:58:00"/>
    <d v="2012-04-14T12:51:00"/>
    <d v="2012-04-14T15:47:00"/>
    <d v="2012-04-14T15:47:00"/>
    <n v="2.816666666592937"/>
    <n v="2.816666666592937"/>
    <m/>
    <m/>
  </r>
  <r>
    <x v="0"/>
    <s v="1"/>
    <s v="Non-Nurse Practitioner"/>
    <s v="N"/>
    <x v="0"/>
    <d v="1899-12-30T10:46:00"/>
    <d v="2012-04-13T00:00:00"/>
    <d v="1899-12-30T10:41:00"/>
    <s v="5"/>
    <n v="1950"/>
    <d v="2012-04-13T00:00:00"/>
    <d v="1899-12-30T15:20:00"/>
    <d v="2012-04-13T00:00:00"/>
    <d v="1899-12-30T15:20:00"/>
    <n v="62"/>
    <x v="21"/>
    <n v="10"/>
    <n v="15"/>
    <n v="15"/>
    <d v="2012-04-13T10:46:00"/>
    <d v="2012-04-13T10:41:00"/>
    <d v="2012-04-13T15:20:00"/>
    <d v="2012-04-13T15:20:00"/>
    <n v="4.5666666667093523"/>
    <n v="4.5666666667093523"/>
    <m/>
    <m/>
  </r>
  <r>
    <x v="0"/>
    <s v="3"/>
    <s v="Non-Nurse Practitioner"/>
    <s v="N"/>
    <x v="6"/>
    <d v="1899-12-30T16:38:00"/>
    <d v="2012-04-17T00:00:00"/>
    <d v="1899-12-30T16:30:00"/>
    <s v="2"/>
    <n v="1966"/>
    <d v="2012-04-17T00:00:00"/>
    <d v="1899-12-30T22:00:00"/>
    <d v="2012-04-17T00:00:00"/>
    <d v="1899-12-30T22:04:00"/>
    <n v="46"/>
    <x v="13"/>
    <n v="16"/>
    <n v="22"/>
    <n v="22"/>
    <d v="2012-04-17T16:38:00"/>
    <d v="2012-04-17T16:30:00"/>
    <d v="2012-04-17T22:00:00"/>
    <d v="2012-04-17T22:04:00"/>
    <n v="5.4333333332324401"/>
    <n v="5.3666666665230878"/>
    <m/>
    <m/>
  </r>
  <r>
    <x v="0"/>
    <s v="3"/>
    <s v="Non-Nurse Practitioner"/>
    <s v="N"/>
    <x v="6"/>
    <d v="1899-12-30T17:35:00"/>
    <d v="2012-04-17T00:00:00"/>
    <d v="1899-12-30T17:24:00"/>
    <s v="2"/>
    <n v="1928"/>
    <d v="2012-04-17T00:00:00"/>
    <d v="1899-12-30T20:44:00"/>
    <d v="2012-04-17T00:00:00"/>
    <d v="1899-12-30T21:42:00"/>
    <n v="87"/>
    <x v="14"/>
    <n v="17"/>
    <n v="20"/>
    <n v="21"/>
    <d v="2012-04-17T17:35:00"/>
    <d v="2012-04-17T17:24:00"/>
    <d v="2012-04-17T20:44:00"/>
    <d v="2012-04-17T21:42:00"/>
    <n v="4.1166666666395031"/>
    <n v="3.1499999999650754"/>
    <m/>
    <m/>
  </r>
  <r>
    <x v="0"/>
    <s v="50"/>
    <s v="Non-Nurse Practitioner"/>
    <s v="N"/>
    <x v="2"/>
    <d v="1899-12-30T11:05:00"/>
    <d v="2012-04-12T00:00:00"/>
    <d v="1899-12-30T11:04:00"/>
    <s v="5"/>
    <n v="1978"/>
    <d v="2012-04-12T00:00:00"/>
    <d v="1899-12-30T13:15:00"/>
    <d v="2012-04-12T00:00:00"/>
    <d v="1899-12-30T13:15:00"/>
    <n v="34"/>
    <x v="10"/>
    <n v="11"/>
    <n v="13"/>
    <n v="13"/>
    <d v="2012-04-12T11:05:00"/>
    <d v="2012-04-12T11:04:00"/>
    <d v="2012-04-12T13:15:00"/>
    <d v="2012-04-12T13:15:00"/>
    <n v="2.1666666667442769"/>
    <n v="2.1666666667442769"/>
    <m/>
    <m/>
  </r>
  <r>
    <x v="0"/>
    <s v="50"/>
    <s v="Non-Nurse Practitioner"/>
    <s v="N"/>
    <x v="0"/>
    <d v="1899-12-30T09:52:00"/>
    <d v="2012-04-13T00:00:00"/>
    <d v="1899-12-30T09:51:00"/>
    <s v="5"/>
    <n v="1989"/>
    <d v="2012-04-13T00:00:00"/>
    <d v="1899-12-30T12:05:00"/>
    <d v="2012-04-13T00:00:00"/>
    <d v="1899-12-30T12:05:00"/>
    <n v="25"/>
    <x v="3"/>
    <n v="9"/>
    <n v="12"/>
    <n v="12"/>
    <d v="2012-04-13T09:52:00"/>
    <d v="2012-04-13T09:51:00"/>
    <d v="2012-04-13T12:05:00"/>
    <d v="2012-04-13T12:05:00"/>
    <n v="2.2166666665580124"/>
    <n v="2.2166666665580124"/>
    <m/>
    <m/>
  </r>
  <r>
    <x v="0"/>
    <s v="50"/>
    <s v="Non-Nurse Practitioner"/>
    <s v="N"/>
    <x v="0"/>
    <d v="1899-12-30T10:25:00"/>
    <d v="2012-04-13T00:00:00"/>
    <d v="1899-12-30T10:24:00"/>
    <s v="5"/>
    <n v="1978"/>
    <d v="2012-04-13T00:00:00"/>
    <d v="1899-12-30T10:50:00"/>
    <d v="2012-04-13T00:00:00"/>
    <d v="1899-12-30T10:50:00"/>
    <n v="36"/>
    <x v="21"/>
    <n v="10"/>
    <n v="10"/>
    <n v="10"/>
    <d v="2012-04-13T10:25:00"/>
    <d v="2012-04-13T10:24:00"/>
    <d v="2012-04-13T10:50:00"/>
    <d v="2012-04-13T10:50:00"/>
    <n v="0.41666666662786156"/>
    <n v="0.41666666662786156"/>
    <m/>
    <m/>
  </r>
  <r>
    <x v="0"/>
    <s v="50"/>
    <s v="Non-Nurse Practitioner"/>
    <s v="N"/>
    <x v="0"/>
    <d v="1899-12-30T11:15:00"/>
    <d v="2012-04-13T00:00:00"/>
    <d v="1899-12-30T11:14:00"/>
    <s v="5"/>
    <n v="1993"/>
    <d v="2012-04-13T00:00:00"/>
    <d v="1899-12-30T12:35:00"/>
    <d v="2012-04-13T00:00:00"/>
    <d v="1899-12-30T14:20:00"/>
    <n v="20"/>
    <x v="10"/>
    <n v="11"/>
    <n v="12"/>
    <n v="14"/>
    <d v="2012-04-13T11:15:00"/>
    <d v="2012-04-13T11:14:00"/>
    <d v="2012-04-13T12:35:00"/>
    <d v="2012-04-13T14:20:00"/>
    <n v="3.0833333332557231"/>
    <n v="1.3333333333139308"/>
    <m/>
    <m/>
  </r>
  <r>
    <x v="0"/>
    <s v="50"/>
    <s v="Non-Nurse Practitioner"/>
    <s v="N"/>
    <x v="0"/>
    <d v="1899-12-30T11:48:00"/>
    <d v="2012-04-13T00:00:00"/>
    <d v="1899-12-30T11:47:00"/>
    <s v="5"/>
    <n v="1984"/>
    <d v="2012-04-13T00:00:00"/>
    <d v="1899-12-30T13:11:00"/>
    <d v="2012-04-13T00:00:00"/>
    <d v="1899-12-30T13:11:00"/>
    <n v="29"/>
    <x v="10"/>
    <n v="11"/>
    <n v="13"/>
    <n v="13"/>
    <d v="2012-04-13T11:48:00"/>
    <d v="2012-04-13T11:47:00"/>
    <d v="2012-04-13T13:11:00"/>
    <d v="2012-04-13T13:11:00"/>
    <n v="1.3833333333022892"/>
    <n v="1.3833333333022892"/>
    <m/>
    <m/>
  </r>
  <r>
    <x v="0"/>
    <s v="50"/>
    <s v="Non-Nurse Practitioner"/>
    <s v="N"/>
    <x v="0"/>
    <d v="1899-12-30T13:46:00"/>
    <d v="2012-04-13T00:00:00"/>
    <d v="1899-12-30T13:45:00"/>
    <s v="5"/>
    <n v="1977"/>
    <d v="2012-04-13T00:00:00"/>
    <d v="1899-12-30T15:50:00"/>
    <d v="2012-04-13T00:00:00"/>
    <d v="1899-12-30T15:50:00"/>
    <n v="35"/>
    <x v="12"/>
    <n v="13"/>
    <n v="15"/>
    <n v="15"/>
    <d v="2012-04-13T13:46:00"/>
    <d v="2012-04-13T13:45:00"/>
    <d v="2012-04-13T15:50:00"/>
    <d v="2012-04-13T15:50:00"/>
    <n v="2.066666666592937"/>
    <n v="2.066666666592937"/>
    <m/>
    <m/>
  </r>
  <r>
    <x v="0"/>
    <s v="3"/>
    <s v="Non-Nurse Practitioner"/>
    <s v="N"/>
    <x v="6"/>
    <d v="1899-12-30T22:11:00"/>
    <d v="2012-04-17T00:00:00"/>
    <d v="1899-12-30T22:00:00"/>
    <s v="2"/>
    <n v="1943"/>
    <d v="2012-04-18T00:00:00"/>
    <d v="1899-12-30T13:40:00"/>
    <d v="2012-04-18T00:00:00"/>
    <d v="1899-12-30T14:40:00"/>
    <n v="71"/>
    <x v="4"/>
    <n v="22"/>
    <n v="13"/>
    <n v="14"/>
    <d v="2012-04-17T22:11:00"/>
    <d v="2012-04-17T22:00:00"/>
    <d v="2012-04-18T13:40:00"/>
    <d v="2012-04-18T14:40:00"/>
    <n v="16.483333333279006"/>
    <n v="15.483333333337214"/>
    <m/>
    <m/>
  </r>
  <r>
    <x v="0"/>
    <s v="50"/>
    <s v="Non-Nurse Practitioner"/>
    <s v="N"/>
    <x v="4"/>
    <d v="1899-12-30T11:47:00"/>
    <d v="2012-04-16T00:00:00"/>
    <d v="1899-12-30T11:46:00"/>
    <s v="5"/>
    <n v="1973"/>
    <d v="2012-04-16T00:00:00"/>
    <d v="1899-12-30T13:20:00"/>
    <d v="2012-04-16T00:00:00"/>
    <d v="1899-12-30T13:20:00"/>
    <n v="43"/>
    <x v="10"/>
    <n v="11"/>
    <n v="13"/>
    <n v="13"/>
    <d v="2012-04-16T11:47:00"/>
    <d v="2012-04-16T11:46:00"/>
    <d v="2012-04-16T13:20:00"/>
    <d v="2012-04-16T13:20:00"/>
    <n v="1.5499999999883585"/>
    <n v="1.5499999999883585"/>
    <m/>
    <m/>
  </r>
  <r>
    <x v="0"/>
    <s v="50"/>
    <s v="Non-Nurse Practitioner"/>
    <s v="N"/>
    <x v="4"/>
    <d v="1899-12-30T13:01:00"/>
    <d v="2012-04-16T00:00:00"/>
    <d v="1899-12-30T12:59:00"/>
    <s v="5"/>
    <n v="1983"/>
    <d v="2012-04-16T00:00:00"/>
    <d v="1899-12-30T15:15:00"/>
    <d v="2012-04-16T00:00:00"/>
    <d v="1899-12-30T15:25:00"/>
    <n v="30"/>
    <x v="12"/>
    <n v="12"/>
    <n v="15"/>
    <n v="15"/>
    <d v="2012-04-16T13:01:00"/>
    <d v="2012-04-16T12:59:00"/>
    <d v="2012-04-16T15:15:00"/>
    <d v="2012-04-16T15:25:00"/>
    <n v="2.3999999999650754"/>
    <n v="2.2333333332790062"/>
    <m/>
    <m/>
  </r>
  <r>
    <x v="0"/>
    <s v="50"/>
    <s v="Non-Nurse Practitioner"/>
    <s v="N"/>
    <x v="4"/>
    <d v="1899-12-30T20:14:00"/>
    <d v="2012-04-16T00:00:00"/>
    <d v="1899-12-30T20:15:00"/>
    <s v="5"/>
    <n v="1990"/>
    <d v="2012-04-16T00:00:00"/>
    <d v="1899-12-30T22:10:00"/>
    <d v="2012-04-16T00:00:00"/>
    <d v="1899-12-30T22:10:00"/>
    <n v="21"/>
    <x v="2"/>
    <n v="20"/>
    <n v="22"/>
    <n v="22"/>
    <d v="2012-04-16T20:14:00"/>
    <d v="2012-04-16T20:15:00"/>
    <d v="2012-04-16T22:10:00"/>
    <d v="2012-04-16T22:10:00"/>
    <n v="1.9333333333488554"/>
    <n v="1.9333333333488554"/>
    <m/>
    <m/>
  </r>
  <r>
    <x v="0"/>
    <s v="50"/>
    <s v="Non-Nurse Practitioner"/>
    <s v="G"/>
    <x v="6"/>
    <d v="1899-12-30T02:25:00"/>
    <d v="2012-04-17T00:00:00"/>
    <d v="1899-12-30T02:19:00"/>
    <s v="2"/>
    <n v="1993"/>
    <d v="2012-04-17T00:00:00"/>
    <d v="1899-12-30T04:00:00"/>
    <d v="2012-04-17T00:00:00"/>
    <d v="1899-12-30T04:53:00"/>
    <n v="21"/>
    <x v="19"/>
    <n v="2"/>
    <n v="4"/>
    <n v="4"/>
    <d v="2012-04-17T02:25:00"/>
    <d v="2012-04-17T02:19:00"/>
    <d v="2012-04-17T04:00:00"/>
    <d v="2012-04-17T04:53:00"/>
    <n v="2.4666666666744277"/>
    <n v="1.5833333332557231"/>
    <m/>
    <m/>
  </r>
  <r>
    <x v="0"/>
    <s v="60"/>
    <s v="Non-Nurse Practitioner"/>
    <s v="N"/>
    <x v="1"/>
    <d v="1899-12-30T07:48:00"/>
    <d v="2012-04-14T00:00:00"/>
    <d v="1899-12-30T07:40:00"/>
    <s v="2"/>
    <n v="2010"/>
    <d v="2012-04-14T00:00:00"/>
    <d v="1899-12-30T13:49:00"/>
    <d v="2012-04-14T00:00:00"/>
    <d v="1899-12-30T16:00:00"/>
    <n v="2"/>
    <x v="20"/>
    <n v="7"/>
    <n v="13"/>
    <n v="16"/>
    <d v="2012-04-14T07:48:00"/>
    <d v="2012-04-14T07:40:00"/>
    <d v="2012-04-14T13:49:00"/>
    <d v="2012-04-14T16:00:00"/>
    <n v="8.2000000000116415"/>
    <n v="6.0166666667209938"/>
    <m/>
    <m/>
  </r>
  <r>
    <x v="0"/>
    <s v="50"/>
    <s v="Non-Nurse Practitioner"/>
    <s v="N"/>
    <x v="0"/>
    <d v="1899-12-30T09:06:00"/>
    <d v="2012-04-13T00:00:00"/>
    <d v="1899-12-30T09:05:00"/>
    <s v="5"/>
    <n v="1975"/>
    <d v="2012-04-13T00:00:00"/>
    <d v="1899-12-30T12:00:00"/>
    <d v="2012-04-13T00:00:00"/>
    <d v="1899-12-30T12:00:00"/>
    <n v="38"/>
    <x v="3"/>
    <n v="9"/>
    <n v="12"/>
    <n v="12"/>
    <d v="2012-04-13T09:06:00"/>
    <d v="2012-04-13T09:05:00"/>
    <d v="2012-04-13T12:00:00"/>
    <d v="2012-04-13T12:00:00"/>
    <n v="2.9000000000232831"/>
    <n v="2.9000000000232831"/>
    <m/>
    <m/>
  </r>
  <r>
    <x v="0"/>
    <s v="50"/>
    <s v="Non-Nurse Practitioner"/>
    <s v="N"/>
    <x v="1"/>
    <d v="1899-12-30T16:11:00"/>
    <d v="2012-04-14T00:00:00"/>
    <d v="1899-12-30T14:58:00"/>
    <s v="5"/>
    <n v="1982"/>
    <d v="2012-04-14T00:00:00"/>
    <d v="1899-12-30T18:20:00"/>
    <d v="2012-04-14T00:00:00"/>
    <d v="1899-12-30T18:20:00"/>
    <n v="30"/>
    <x v="13"/>
    <n v="14"/>
    <n v="18"/>
    <n v="18"/>
    <d v="2012-04-14T16:11:00"/>
    <d v="2012-04-14T14:58:00"/>
    <d v="2012-04-14T18:20:00"/>
    <d v="2012-04-14T18:20:00"/>
    <n v="2.1500000000232831"/>
    <n v="2.1500000000232831"/>
    <m/>
    <m/>
  </r>
  <r>
    <x v="0"/>
    <s v="50"/>
    <s v="Non-Nurse Practitioner"/>
    <s v="N"/>
    <x v="5"/>
    <d v="1899-12-30T09:11:00"/>
    <d v="2012-04-15T00:00:00"/>
    <d v="1899-12-30T09:10:00"/>
    <s v="5"/>
    <n v="1980"/>
    <d v="2012-04-15T00:00:00"/>
    <d v="1899-12-30T13:05:00"/>
    <d v="2012-04-15T00:00:00"/>
    <d v="1899-12-30T13:05:00"/>
    <n v="34"/>
    <x v="3"/>
    <n v="9"/>
    <n v="13"/>
    <n v="13"/>
    <d v="2012-04-15T09:11:00"/>
    <d v="2012-04-15T09:10:00"/>
    <d v="2012-04-15T13:05:00"/>
    <d v="2012-04-15T13:05:00"/>
    <n v="3.8999999999650754"/>
    <n v="3.8999999999650754"/>
    <m/>
    <m/>
  </r>
  <r>
    <x v="0"/>
    <s v="50"/>
    <s v="Non-Nurse Practitioner"/>
    <s v="N"/>
    <x v="5"/>
    <d v="1899-12-30T11:14:00"/>
    <d v="2012-04-15T00:00:00"/>
    <d v="1899-12-30T11:13:00"/>
    <s v="5"/>
    <n v="1971"/>
    <d v="2012-04-15T00:00:00"/>
    <d v="1899-12-30T13:10:00"/>
    <d v="2012-04-15T00:00:00"/>
    <d v="1899-12-30T13:10:00"/>
    <n v="40"/>
    <x v="10"/>
    <n v="11"/>
    <n v="13"/>
    <n v="13"/>
    <d v="2012-04-15T11:14:00"/>
    <d v="2012-04-15T11:13:00"/>
    <d v="2012-04-15T13:10:00"/>
    <d v="2012-04-15T13:10:00"/>
    <n v="1.9333333333488554"/>
    <n v="1.9333333333488554"/>
    <m/>
    <m/>
  </r>
  <r>
    <x v="0"/>
    <s v="50"/>
    <s v="Non-Nurse Practitioner"/>
    <s v="N"/>
    <x v="5"/>
    <d v="1899-12-30T13:53:00"/>
    <d v="2012-04-15T00:00:00"/>
    <d v="1899-12-30T13:52:00"/>
    <s v="5"/>
    <n v="1982"/>
    <d v="2012-04-15T00:00:00"/>
    <d v="1899-12-30T18:10:00"/>
    <d v="2012-04-15T00:00:00"/>
    <d v="1899-12-30T18:15:00"/>
    <n v="29"/>
    <x v="12"/>
    <n v="13"/>
    <n v="18"/>
    <n v="18"/>
    <d v="2012-04-15T13:53:00"/>
    <d v="2012-04-15T13:52:00"/>
    <d v="2012-04-15T18:10:00"/>
    <d v="2012-04-15T18:15:00"/>
    <n v="4.3666666665812954"/>
    <n v="4.2833333333255723"/>
    <m/>
    <m/>
  </r>
  <r>
    <x v="0"/>
    <s v="50"/>
    <s v="Non-Nurse Practitioner"/>
    <s v="N"/>
    <x v="5"/>
    <d v="1899-12-30T14:36:00"/>
    <d v="2012-04-15T00:00:00"/>
    <d v="1899-12-30T14:35:00"/>
    <s v="5"/>
    <n v="1982"/>
    <d v="2012-04-15T00:00:00"/>
    <d v="1899-12-30T15:45:00"/>
    <d v="2012-04-15T00:00:00"/>
    <d v="1899-12-30T15:45:00"/>
    <n v="31"/>
    <x v="17"/>
    <n v="14"/>
    <n v="15"/>
    <n v="15"/>
    <d v="2012-04-15T14:36:00"/>
    <d v="2012-04-15T14:35:00"/>
    <d v="2012-04-15T15:45:00"/>
    <d v="2012-04-15T15:45:00"/>
    <n v="1.1500000000814907"/>
    <n v="1.1500000000814907"/>
    <m/>
    <m/>
  </r>
  <r>
    <x v="0"/>
    <s v="50"/>
    <s v="Non-Nurse Practitioner"/>
    <s v="N"/>
    <x v="5"/>
    <d v="1899-12-30T22:23:00"/>
    <d v="2012-04-15T00:00:00"/>
    <d v="1899-12-30T22:22:00"/>
    <s v="5"/>
    <n v="1975"/>
    <d v="2012-04-15T00:00:00"/>
    <d v="1899-12-30T23:15:00"/>
    <d v="2012-04-15T00:00:00"/>
    <d v="1899-12-30T23:15:00"/>
    <n v="37"/>
    <x v="4"/>
    <n v="22"/>
    <n v="23"/>
    <n v="23"/>
    <d v="2012-04-15T22:23:00"/>
    <d v="2012-04-15T22:22:00"/>
    <d v="2012-04-15T23:15:00"/>
    <d v="2012-04-15T23:15:00"/>
    <n v="0.86666666669771075"/>
    <n v="0.86666666669771075"/>
    <m/>
    <m/>
  </r>
  <r>
    <x v="0"/>
    <s v="11003 Nurse Practitioner"/>
    <s v="Nurse Practitioner"/>
    <s v="N"/>
    <x v="2"/>
    <d v="1899-12-30T11:23:00"/>
    <d v="2012-04-12T00:00:00"/>
    <d v="1899-12-30T11:07:00"/>
    <s v="5"/>
    <n v="1985"/>
    <d v="2012-04-12T00:00:00"/>
    <d v="1899-12-30T12:56:00"/>
    <d v="2012-04-12T00:00:00"/>
    <d v="1899-12-30T12:56:00"/>
    <n v="29"/>
    <x v="10"/>
    <n v="11"/>
    <n v="12"/>
    <n v="12"/>
    <d v="2012-04-12T11:23:00"/>
    <d v="2012-04-12T11:07:00"/>
    <d v="2012-04-12T12:56:00"/>
    <d v="2012-04-12T12:56:00"/>
    <n v="1.5499999999883585"/>
    <n v="1.5499999999883585"/>
    <m/>
    <m/>
  </r>
  <r>
    <x v="0"/>
    <s v="50"/>
    <s v="Non-Nurse Practitioner"/>
    <s v="N"/>
    <x v="2"/>
    <d v="1899-12-30T09:19:00"/>
    <d v="2012-04-12T00:00:00"/>
    <d v="1899-12-30T09:18:00"/>
    <s v="5"/>
    <n v="1982"/>
    <d v="2012-04-12T00:00:00"/>
    <d v="1899-12-30T11:00:00"/>
    <d v="2012-04-12T00:00:00"/>
    <d v="1899-12-30T11:00:00"/>
    <n v="33"/>
    <x v="3"/>
    <n v="9"/>
    <n v="11"/>
    <n v="11"/>
    <d v="2012-04-12T09:19:00"/>
    <d v="2012-04-12T09:18:00"/>
    <d v="2012-04-12T11:00:00"/>
    <d v="2012-04-12T11:00:00"/>
    <n v="1.683333333407063"/>
    <n v="1.683333333407063"/>
    <m/>
    <m/>
  </r>
  <r>
    <x v="0"/>
    <s v="50"/>
    <s v="Non-Nurse Practitioner"/>
    <s v="N"/>
    <x v="2"/>
    <d v="1899-12-30T13:35:00"/>
    <d v="2012-04-12T00:00:00"/>
    <d v="1899-12-30T12:55:00"/>
    <s v="5"/>
    <n v="1985"/>
    <d v="2012-04-12T00:00:00"/>
    <d v="1899-12-30T18:25:00"/>
    <d v="2012-04-12T00:00:00"/>
    <d v="1899-12-30T18:25:00"/>
    <n v="30"/>
    <x v="12"/>
    <n v="12"/>
    <n v="18"/>
    <n v="18"/>
    <d v="2012-04-12T13:35:00"/>
    <d v="2012-04-12T12:55:00"/>
    <d v="2012-04-12T18:25:00"/>
    <d v="2012-04-12T18:25:00"/>
    <n v="4.8333333333721384"/>
    <n v="4.8333333333721384"/>
    <m/>
    <m/>
  </r>
  <r>
    <x v="0"/>
    <s v="50"/>
    <s v="Non-Nurse Practitioner"/>
    <s v="N"/>
    <x v="3"/>
    <d v="1899-12-30T14:12:00"/>
    <d v="2012-04-11T00:00:00"/>
    <d v="1899-12-30T14:11:00"/>
    <s v="5"/>
    <n v="1986"/>
    <d v="2012-04-11T00:00:00"/>
    <d v="1899-12-30T15:20:00"/>
    <d v="2012-04-11T00:00:00"/>
    <d v="1899-12-30T15:20:00"/>
    <n v="25"/>
    <x v="17"/>
    <n v="14"/>
    <n v="15"/>
    <n v="15"/>
    <d v="2012-04-11T14:12:00"/>
    <d v="2012-04-11T14:11:00"/>
    <d v="2012-04-11T15:20:00"/>
    <d v="2012-04-11T15:20:00"/>
    <n v="1.1333333333604969"/>
    <n v="1.1333333333604969"/>
    <m/>
    <m/>
  </r>
  <r>
    <x v="0"/>
    <s v="50"/>
    <s v="Non-Nurse Practitioner"/>
    <s v="N"/>
    <x v="3"/>
    <d v="1899-12-30T18:28:00"/>
    <d v="2012-04-11T00:00:00"/>
    <d v="1899-12-30T18:27:00"/>
    <s v="5"/>
    <n v="1991"/>
    <d v="2012-04-11T00:00:00"/>
    <d v="1899-12-30T19:20:00"/>
    <d v="2012-04-11T00:00:00"/>
    <d v="1899-12-30T19:20:00"/>
    <n v="24"/>
    <x v="15"/>
    <n v="18"/>
    <n v="19"/>
    <n v="19"/>
    <d v="2012-04-11T18:28:00"/>
    <d v="2012-04-11T18:27:00"/>
    <d v="2012-04-11T19:20:00"/>
    <d v="2012-04-11T19:20:00"/>
    <n v="0.86666666669771075"/>
    <n v="0.86666666669771075"/>
    <m/>
    <m/>
  </r>
  <r>
    <x v="0"/>
    <s v="50"/>
    <s v="Non-Nurse Practitioner"/>
    <s v="N"/>
    <x v="1"/>
    <d v="1899-12-30T09:58:00"/>
    <d v="2012-04-14T00:00:00"/>
    <d v="1899-12-30T09:50:00"/>
    <s v="5"/>
    <n v="1984"/>
    <d v="2012-04-14T00:00:00"/>
    <d v="1899-12-30T13:55:00"/>
    <d v="2012-04-14T00:00:00"/>
    <d v="1899-12-30T13:55:00"/>
    <n v="31"/>
    <x v="3"/>
    <n v="9"/>
    <n v="13"/>
    <n v="13"/>
    <d v="2012-04-14T09:58:00"/>
    <d v="2012-04-14T09:50:00"/>
    <d v="2012-04-14T13:55:00"/>
    <d v="2012-04-14T13:55:00"/>
    <n v="3.9499999999534339"/>
    <n v="3.9499999999534339"/>
    <m/>
    <m/>
  </r>
  <r>
    <x v="0"/>
    <s v="50"/>
    <s v="Non-Nurse Practitioner"/>
    <s v="N"/>
    <x v="1"/>
    <d v="1899-12-30T10:07:00"/>
    <d v="2012-04-14T00:00:00"/>
    <d v="1899-12-30T10:06:00"/>
    <s v="5"/>
    <n v="1976"/>
    <d v="2012-04-14T00:00:00"/>
    <d v="1899-12-30T11:50:00"/>
    <d v="2012-04-14T00:00:00"/>
    <d v="1899-12-30T11:50:00"/>
    <n v="37"/>
    <x v="21"/>
    <n v="10"/>
    <n v="11"/>
    <n v="11"/>
    <d v="2012-04-14T10:07:00"/>
    <d v="2012-04-14T10:06:00"/>
    <d v="2012-04-14T11:50:00"/>
    <d v="2012-04-14T11:50:00"/>
    <n v="1.7166666666744277"/>
    <n v="1.7166666666744277"/>
    <m/>
    <m/>
  </r>
  <r>
    <x v="0"/>
    <s v="50"/>
    <s v="Non-Nurse Practitioner"/>
    <s v="N"/>
    <x v="1"/>
    <d v="1899-12-30T10:48:00"/>
    <d v="2012-04-14T00:00:00"/>
    <d v="1899-12-30T10:47:00"/>
    <s v="5"/>
    <n v="1982"/>
    <d v="2012-04-14T00:00:00"/>
    <d v="1899-12-30T12:05:00"/>
    <d v="2012-04-14T00:00:00"/>
    <d v="1899-12-30T12:05:00"/>
    <n v="30"/>
    <x v="21"/>
    <n v="10"/>
    <n v="12"/>
    <n v="12"/>
    <d v="2012-04-14T10:48:00"/>
    <d v="2012-04-14T10:47:00"/>
    <d v="2012-04-14T12:05:00"/>
    <d v="2012-04-14T12:05:00"/>
    <n v="1.2833333333255723"/>
    <n v="1.2833333333255723"/>
    <m/>
    <m/>
  </r>
  <r>
    <x v="0"/>
    <s v="50"/>
    <s v="Non-Nurse Practitioner"/>
    <s v="N"/>
    <x v="1"/>
    <d v="1899-12-30T15:57:00"/>
    <d v="2012-04-14T00:00:00"/>
    <d v="1899-12-30T15:56:00"/>
    <s v="5"/>
    <n v="1983"/>
    <d v="2012-04-14T00:00:00"/>
    <d v="1899-12-30T17:50:00"/>
    <d v="2012-04-14T00:00:00"/>
    <d v="1899-12-30T17:50:00"/>
    <n v="30"/>
    <x v="0"/>
    <n v="15"/>
    <n v="17"/>
    <n v="17"/>
    <d v="2012-04-14T15:57:00"/>
    <d v="2012-04-14T15:56:00"/>
    <d v="2012-04-14T17:50:00"/>
    <d v="2012-04-14T17:50:00"/>
    <n v="1.8833333333604969"/>
    <n v="1.8833333333604969"/>
    <m/>
    <m/>
  </r>
  <r>
    <x v="0"/>
    <s v="11001"/>
    <s v="Non-Nurse Practitioner"/>
    <s v="N"/>
    <x v="3"/>
    <d v="1899-12-30T20:43:00"/>
    <d v="2012-04-11T00:00:00"/>
    <d v="1899-12-30T20:35:00"/>
    <s v="2"/>
    <n v="2000"/>
    <d v="2012-04-12T00:00:00"/>
    <d v="1899-12-30T03:30:00"/>
    <d v="2012-04-12T00:00:00"/>
    <d v="1899-12-30T03:30:00"/>
    <n v="13"/>
    <x v="2"/>
    <n v="20"/>
    <n v="3"/>
    <n v="3"/>
    <d v="2012-04-11T20:43:00"/>
    <d v="2012-04-11T20:35:00"/>
    <d v="2012-04-12T03:30:00"/>
    <d v="2012-04-12T03:30:00"/>
    <n v="6.7833333334419876"/>
    <n v="6.7833333334419876"/>
    <m/>
    <m/>
  </r>
  <r>
    <x v="0"/>
    <s v="11001"/>
    <s v="Non-Nurse Practitioner"/>
    <s v="N"/>
    <x v="0"/>
    <d v="1899-12-30T05:53:00"/>
    <d v="2012-04-13T00:00:00"/>
    <d v="1899-12-30T05:39:00"/>
    <s v="2"/>
    <n v="2005"/>
    <d v="2012-04-13T00:00:00"/>
    <d v="1899-12-30T07:20:00"/>
    <d v="2012-04-13T00:00:00"/>
    <d v="1899-12-30T07:20:00"/>
    <n v="7"/>
    <x v="23"/>
    <n v="5"/>
    <n v="7"/>
    <n v="7"/>
    <d v="2012-04-13T05:53:00"/>
    <d v="2012-04-13T05:39:00"/>
    <d v="2012-04-13T07:20:00"/>
    <d v="2012-04-13T07:20:00"/>
    <n v="1.4500000000116415"/>
    <n v="1.4500000000116415"/>
    <m/>
    <m/>
  </r>
  <r>
    <x v="0"/>
    <s v="11001"/>
    <s v="Non-Nurse Practitioner"/>
    <s v="N"/>
    <x v="0"/>
    <d v="1899-12-30T21:16:00"/>
    <d v="2012-04-13T00:00:00"/>
    <d v="1899-12-30T21:07:00"/>
    <s v="2"/>
    <n v="1940"/>
    <d v="2012-04-14T00:00:00"/>
    <d v="1899-12-30T00:15:00"/>
    <d v="2012-04-14T00:00:00"/>
    <d v="1899-12-30T00:15:00"/>
    <n v="72"/>
    <x v="16"/>
    <n v="21"/>
    <n v="0"/>
    <n v="0"/>
    <d v="2012-04-13T21:16:00"/>
    <d v="2012-04-13T21:07:00"/>
    <d v="2012-04-14T00:15:00"/>
    <d v="2012-04-14T00:15:00"/>
    <n v="2.9833333332790062"/>
    <n v="2.9833333332790062"/>
    <m/>
    <m/>
  </r>
  <r>
    <x v="0"/>
    <s v="11001"/>
    <s v="Non-Nurse Practitioner"/>
    <s v="N"/>
    <x v="6"/>
    <d v="1899-12-30T16:57:00"/>
    <d v="2012-04-17T00:00:00"/>
    <d v="1899-12-30T16:45:00"/>
    <s v="2"/>
    <n v="2011"/>
    <d v="2012-04-17T00:00:00"/>
    <d v="1899-12-30T19:51:00"/>
    <d v="2012-04-17T00:00:00"/>
    <d v="1899-12-30T19:51:00"/>
    <n v="5"/>
    <x v="13"/>
    <n v="16"/>
    <n v="19"/>
    <n v="19"/>
    <d v="2012-04-17T16:57:00"/>
    <d v="2012-04-17T16:45:00"/>
    <d v="2012-04-17T19:51:00"/>
    <d v="2012-04-17T19:51:00"/>
    <n v="2.8999999998486601"/>
    <n v="2.8999999998486601"/>
    <m/>
    <m/>
  </r>
  <r>
    <x v="0"/>
    <s v="50"/>
    <s v="Non-Nurse Practitioner"/>
    <s v="N"/>
    <x v="0"/>
    <d v="1899-12-30T03:57:00"/>
    <d v="2012-04-13T00:00:00"/>
    <d v="1899-12-30T03:56:00"/>
    <s v="5"/>
    <n v="1987"/>
    <d v="2012-04-13T00:00:00"/>
    <d v="1899-12-30T05:20:00"/>
    <d v="2012-04-13T00:00:00"/>
    <d v="1899-12-30T05:20:00"/>
    <n v="25"/>
    <x v="7"/>
    <n v="3"/>
    <n v="5"/>
    <n v="5"/>
    <d v="2012-04-13T03:57:00"/>
    <d v="2012-04-13T03:56:00"/>
    <d v="2012-04-13T05:20:00"/>
    <d v="2012-04-13T05:20:00"/>
    <n v="1.3833333333022892"/>
    <n v="1.3833333333022892"/>
    <m/>
    <m/>
  </r>
  <r>
    <x v="0"/>
    <s v="50"/>
    <s v="Non-Nurse Practitioner"/>
    <s v="N"/>
    <x v="6"/>
    <d v="1899-12-30T10:41:00"/>
    <d v="2012-04-17T00:00:00"/>
    <d v="1899-12-30T10:40:00"/>
    <s v="5"/>
    <n v="1975"/>
    <d v="2012-04-17T00:00:00"/>
    <d v="1899-12-30T12:24:00"/>
    <d v="2012-04-17T00:00:00"/>
    <d v="1899-12-30T12:24:00"/>
    <n v="39"/>
    <x v="21"/>
    <n v="10"/>
    <n v="12"/>
    <n v="12"/>
    <d v="2012-04-17T10:41:00"/>
    <d v="2012-04-17T10:40:00"/>
    <d v="2012-04-17T12:24:00"/>
    <d v="2012-04-17T12:24:00"/>
    <n v="1.7166666666744277"/>
    <n v="1.7166666666744277"/>
    <m/>
    <m/>
  </r>
  <r>
    <x v="0"/>
    <s v="50"/>
    <s v="Non-Nurse Practitioner"/>
    <s v="N"/>
    <x v="6"/>
    <d v="1899-12-30T14:07:00"/>
    <d v="2012-04-17T00:00:00"/>
    <d v="1899-12-30T13:54:00"/>
    <s v="5"/>
    <n v="1979"/>
    <d v="2012-04-17T00:00:00"/>
    <d v="1899-12-30T14:30:00"/>
    <d v="2012-04-17T00:00:00"/>
    <d v="1899-12-30T14:30:00"/>
    <n v="34"/>
    <x v="17"/>
    <n v="13"/>
    <n v="14"/>
    <n v="14"/>
    <d v="2012-04-17T14:07:00"/>
    <d v="2012-04-17T13:54:00"/>
    <d v="2012-04-17T14:30:00"/>
    <d v="2012-04-17T14:30:00"/>
    <n v="0.38333333336049691"/>
    <n v="0.38333333336049691"/>
    <m/>
    <m/>
  </r>
  <r>
    <x v="0"/>
    <s v="50"/>
    <s v="Non-Nurse Practitioner"/>
    <s v="N"/>
    <x v="6"/>
    <d v="1899-12-30T17:22:00"/>
    <d v="2012-04-17T00:00:00"/>
    <d v="1899-12-30T17:21:00"/>
    <s v="5"/>
    <n v="1983"/>
    <d v="2012-04-17T00:00:00"/>
    <d v="1899-12-30T18:18:00"/>
    <d v="2012-04-17T00:00:00"/>
    <d v="1899-12-30T18:18:00"/>
    <n v="31"/>
    <x v="14"/>
    <n v="17"/>
    <n v="18"/>
    <n v="18"/>
    <d v="2012-04-17T17:22:00"/>
    <d v="2012-04-17T17:21:00"/>
    <d v="2012-04-17T18:18:00"/>
    <d v="2012-04-17T18:18:00"/>
    <n v="0.93333333323244005"/>
    <n v="0.93333333323244005"/>
    <m/>
    <m/>
  </r>
  <r>
    <x v="0"/>
    <s v="11003 Nurse Practitioner"/>
    <s v="Nurse Practitioner"/>
    <s v="N"/>
    <x v="2"/>
    <d v="1899-12-30T12:46:00"/>
    <d v="2012-04-12T00:00:00"/>
    <d v="1899-12-30T12:38:00"/>
    <s v="2"/>
    <n v="1941"/>
    <d v="2012-04-12T00:00:00"/>
    <d v="1899-12-30T14:40:00"/>
    <d v="2012-04-12T00:00:00"/>
    <d v="1899-12-30T14:40:00"/>
    <n v="74"/>
    <x v="11"/>
    <n v="12"/>
    <n v="14"/>
    <n v="14"/>
    <d v="2012-04-12T12:46:00"/>
    <d v="2012-04-12T12:38:00"/>
    <d v="2012-04-12T14:40:00"/>
    <d v="2012-04-12T14:40:00"/>
    <n v="1.8999999999068677"/>
    <n v="1.8999999999068677"/>
    <m/>
    <m/>
  </r>
  <r>
    <x v="0"/>
    <s v="11003 Nurse Practitioner"/>
    <s v="Nurse Practitioner"/>
    <s v="N"/>
    <x v="2"/>
    <d v="1899-12-30T12:54:00"/>
    <d v="2012-04-12T00:00:00"/>
    <d v="1899-12-30T12:40:00"/>
    <s v="2"/>
    <n v="2007"/>
    <d v="2012-04-12T00:00:00"/>
    <d v="1899-12-30T16:05:00"/>
    <d v="2012-04-12T00:00:00"/>
    <d v="1899-12-30T16:05:00"/>
    <n v="9"/>
    <x v="11"/>
    <n v="12"/>
    <n v="16"/>
    <n v="16"/>
    <d v="2012-04-12T12:54:00"/>
    <d v="2012-04-12T12:40:00"/>
    <d v="2012-04-12T16:05:00"/>
    <d v="2012-04-12T16:05:00"/>
    <n v="3.183333333407063"/>
    <n v="3.183333333407063"/>
    <m/>
    <m/>
  </r>
  <r>
    <x v="0"/>
    <s v="11003 Nurse Practitioner"/>
    <s v="Nurse Practitioner"/>
    <s v="N"/>
    <x v="2"/>
    <d v="1899-12-30T13:04:00"/>
    <d v="2012-04-12T00:00:00"/>
    <d v="1899-12-30T12:58:00"/>
    <s v="2"/>
    <n v="1999"/>
    <d v="2012-04-12T00:00:00"/>
    <d v="1899-12-30T20:50:00"/>
    <d v="2012-04-12T00:00:00"/>
    <d v="1899-12-30T20:50:00"/>
    <n v="12"/>
    <x v="12"/>
    <n v="12"/>
    <n v="20"/>
    <n v="20"/>
    <d v="2012-04-12T13:04:00"/>
    <d v="2012-04-12T12:58:00"/>
    <d v="2012-04-12T20:50:00"/>
    <d v="2012-04-12T20:50:00"/>
    <n v="7.7666666666627862"/>
    <n v="7.7666666666627862"/>
    <m/>
    <m/>
  </r>
  <r>
    <x v="0"/>
    <s v="11003 Nurse Practitioner"/>
    <s v="Nurse Practitioner"/>
    <s v="G"/>
    <x v="0"/>
    <d v="1899-12-30T13:32:00"/>
    <d v="2012-04-13T00:00:00"/>
    <d v="1899-12-30T13:30:00"/>
    <s v="2"/>
    <n v="2000"/>
    <d v="2012-04-13T00:00:00"/>
    <d v="1899-12-30T16:25:00"/>
    <d v="2012-04-13T00:00:00"/>
    <d v="1899-12-30T16:25:00"/>
    <n v="14"/>
    <x v="12"/>
    <n v="13"/>
    <n v="16"/>
    <n v="16"/>
    <d v="2012-04-13T13:32:00"/>
    <d v="2012-04-13T13:30:00"/>
    <d v="2012-04-13T16:25:00"/>
    <d v="2012-04-13T16:25:00"/>
    <n v="2.8833333334769122"/>
    <n v="2.8833333334769122"/>
    <m/>
    <m/>
  </r>
  <r>
    <x v="0"/>
    <s v="50"/>
    <s v="Non-Nurse Practitioner"/>
    <s v="N"/>
    <x v="4"/>
    <d v="1899-12-30T09:57:00"/>
    <d v="2012-04-16T00:00:00"/>
    <d v="1899-12-30T09:56:00"/>
    <s v="2"/>
    <n v="1983"/>
    <d v="2012-04-16T00:00:00"/>
    <d v="1899-12-30T11:30:00"/>
    <d v="2012-04-16T00:00:00"/>
    <d v="1899-12-30T11:30:00"/>
    <n v="30"/>
    <x v="3"/>
    <n v="9"/>
    <n v="11"/>
    <n v="11"/>
    <d v="2012-04-16T09:57:00"/>
    <d v="2012-04-16T09:56:00"/>
    <d v="2012-04-16T11:30:00"/>
    <d v="2012-04-16T11:30:00"/>
    <n v="1.5499999999883585"/>
    <n v="1.5499999999883585"/>
    <m/>
    <m/>
  </r>
  <r>
    <x v="0"/>
    <s v="50"/>
    <s v="Non-Nurse Practitioner"/>
    <s v="N"/>
    <x v="4"/>
    <d v="1899-12-30T10:04:00"/>
    <d v="2012-04-16T00:00:00"/>
    <d v="1899-12-30T10:03:00"/>
    <s v="5"/>
    <n v="1993"/>
    <d v="2012-04-16T00:00:00"/>
    <d v="1899-12-30T11:30:00"/>
    <d v="2012-04-16T00:00:00"/>
    <d v="1899-12-30T11:30:00"/>
    <n v="20"/>
    <x v="21"/>
    <n v="10"/>
    <n v="11"/>
    <n v="11"/>
    <d v="2012-04-16T10:04:00"/>
    <d v="2012-04-16T10:03:00"/>
    <d v="2012-04-16T11:30:00"/>
    <d v="2012-04-16T11:30:00"/>
    <n v="1.4333333332906477"/>
    <n v="1.4333333332906477"/>
    <m/>
    <m/>
  </r>
  <r>
    <x v="0"/>
    <s v="50"/>
    <s v="Non-Nurse Practitioner"/>
    <s v="N"/>
    <x v="4"/>
    <d v="1899-12-30T10:29:00"/>
    <d v="2012-04-16T00:00:00"/>
    <d v="1899-12-30T10:28:00"/>
    <s v="5"/>
    <n v="1975"/>
    <d v="2012-04-16T00:00:00"/>
    <d v="1899-12-30T10:40:00"/>
    <d v="2012-04-16T00:00:00"/>
    <d v="1899-12-30T10:40:00"/>
    <n v="41"/>
    <x v="21"/>
    <n v="10"/>
    <n v="10"/>
    <n v="10"/>
    <d v="2012-04-16T10:29:00"/>
    <d v="2012-04-16T10:28:00"/>
    <d v="2012-04-16T10:40:00"/>
    <d v="2012-04-16T10:40:00"/>
    <n v="0.18333333340706304"/>
    <n v="0.18333333340706304"/>
    <m/>
    <m/>
  </r>
  <r>
    <x v="0"/>
    <s v="50"/>
    <s v="Non-Nurse Practitioner"/>
    <s v="N"/>
    <x v="4"/>
    <d v="1899-12-30T10:31:00"/>
    <d v="2012-04-16T00:00:00"/>
    <d v="1899-12-30T10:30:00"/>
    <s v="5"/>
    <n v="1979"/>
    <d v="2012-04-16T00:00:00"/>
    <d v="1899-12-30T12:15:00"/>
    <d v="2012-04-16T00:00:00"/>
    <d v="1899-12-30T12:15:00"/>
    <n v="32"/>
    <x v="21"/>
    <n v="10"/>
    <n v="12"/>
    <n v="12"/>
    <d v="2012-04-16T10:31:00"/>
    <d v="2012-04-16T10:30:00"/>
    <d v="2012-04-16T12:15:00"/>
    <d v="2012-04-16T12:15:00"/>
    <n v="1.7333333332207985"/>
    <n v="1.7333333332207985"/>
    <m/>
    <m/>
  </r>
  <r>
    <x v="0"/>
    <s v="3"/>
    <s v="Non-Nurse Practitioner"/>
    <s v="G"/>
    <x v="4"/>
    <d v="1899-12-30T22:08:00"/>
    <d v="2012-04-16T00:00:00"/>
    <d v="1899-12-30T21:53:00"/>
    <s v="2"/>
    <n v="1939"/>
    <d v="2012-04-17T00:00:00"/>
    <d v="1899-12-30T10:30:00"/>
    <d v="2012-04-17T00:00:00"/>
    <d v="1899-12-30T23:45:00"/>
    <n v="74"/>
    <x v="4"/>
    <n v="21"/>
    <n v="10"/>
    <n v="23"/>
    <d v="2012-04-16T22:08:00"/>
    <d v="2012-04-16T21:53:00"/>
    <d v="2012-04-17T10:30:00"/>
    <d v="2012-04-17T23:45:00"/>
    <n v="25.616666666697711"/>
    <n v="12.366666666639503"/>
    <m/>
    <m/>
  </r>
  <r>
    <x v="0"/>
    <s v="3"/>
    <s v="Non-Nurse Practitioner"/>
    <s v="N"/>
    <x v="4"/>
    <d v="1899-12-30T22:21:00"/>
    <d v="2012-04-16T00:00:00"/>
    <d v="1899-12-30T22:13:00"/>
    <s v="2"/>
    <n v="2000"/>
    <d v="2012-04-17T00:00:00"/>
    <d v="1899-12-30T01:50:00"/>
    <d v="2012-04-17T00:00:00"/>
    <d v="1899-12-30T01:55:00"/>
    <n v="14"/>
    <x v="4"/>
    <n v="22"/>
    <n v="1"/>
    <n v="1"/>
    <d v="2012-04-16T22:21:00"/>
    <d v="2012-04-16T22:13:00"/>
    <d v="2012-04-17T01:50:00"/>
    <d v="2012-04-17T01:55:00"/>
    <n v="3.566666666592937"/>
    <n v="3.4833333333372138"/>
    <m/>
    <m/>
  </r>
  <r>
    <x v="0"/>
    <s v="3"/>
    <s v="Non-Nurse Practitioner"/>
    <s v="G"/>
    <x v="4"/>
    <d v="1899-12-30T23:00:00"/>
    <d v="2012-04-16T00:00:00"/>
    <d v="1899-12-30T22:43:00"/>
    <s v="2"/>
    <n v="1935"/>
    <d v="2012-04-17T00:00:00"/>
    <d v="1899-12-30T06:06:00"/>
    <d v="2012-04-17T00:00:00"/>
    <d v="1899-12-30T08:31:00"/>
    <n v="77"/>
    <x v="5"/>
    <n v="22"/>
    <n v="6"/>
    <n v="8"/>
    <d v="2012-04-16T23:00:00"/>
    <d v="2012-04-16T22:43:00"/>
    <d v="2012-04-17T06:06:00"/>
    <d v="2012-04-17T08:31:00"/>
    <n v="9.5166666666045785"/>
    <n v="7.0999999999185093"/>
    <m/>
    <m/>
  </r>
  <r>
    <x v="0"/>
    <s v="3"/>
    <s v="Non-Nurse Practitioner"/>
    <s v="G"/>
    <x v="4"/>
    <d v="1899-12-30T23:17:00"/>
    <d v="2012-04-16T00:00:00"/>
    <d v="1899-12-30T23:06:00"/>
    <s v="2"/>
    <n v="1947"/>
    <d v="2012-04-17T00:00:00"/>
    <d v="1899-12-30T04:30:00"/>
    <d v="2012-04-17T00:00:00"/>
    <d v="1899-12-30T04:30:00"/>
    <n v="67"/>
    <x v="5"/>
    <n v="23"/>
    <n v="4"/>
    <n v="4"/>
    <d v="2012-04-16T23:17:00"/>
    <d v="2012-04-16T23:06:00"/>
    <d v="2012-04-17T04:30:00"/>
    <d v="2012-04-17T04:30:00"/>
    <n v="5.2166666667326353"/>
    <n v="5.2166666667326353"/>
    <m/>
    <m/>
  </r>
  <r>
    <x v="0"/>
    <s v="3"/>
    <s v="Non-Nurse Practitioner"/>
    <s v="N"/>
    <x v="6"/>
    <d v="1899-12-30T00:09:00"/>
    <d v="2012-04-16T00:00:00"/>
    <d v="1899-12-30T23:58:00"/>
    <s v="2"/>
    <n v="1949"/>
    <d v="2012-04-17T00:00:00"/>
    <d v="1899-12-30T08:18:00"/>
    <d v="2012-04-17T00:00:00"/>
    <d v="1899-12-30T08:18:00"/>
    <n v="62"/>
    <x v="6"/>
    <n v="23"/>
    <n v="8"/>
    <n v="8"/>
    <d v="2012-04-17T00:09:00"/>
    <d v="2012-04-16T23:58:00"/>
    <d v="2012-04-17T08:18:00"/>
    <d v="2012-04-17T08:18:00"/>
    <n v="8.1500000000232831"/>
    <n v="8.1500000000232831"/>
    <m/>
    <m/>
  </r>
  <r>
    <x v="0"/>
    <s v="3"/>
    <s v="Non-Nurse Practitioner"/>
    <s v="G"/>
    <x v="6"/>
    <d v="1899-12-30T00:17:00"/>
    <d v="2012-04-17T00:00:00"/>
    <d v="1899-12-30T00:11:00"/>
    <s v="2"/>
    <n v="1951"/>
    <d v="2012-04-17T00:00:00"/>
    <d v="1899-12-30T06:14:00"/>
    <d v="2012-04-17T00:00:00"/>
    <d v="1899-12-30T07:40:00"/>
    <n v="62"/>
    <x v="6"/>
    <n v="0"/>
    <n v="6"/>
    <n v="7"/>
    <d v="2012-04-17T00:17:00"/>
    <d v="2012-04-17T00:11:00"/>
    <d v="2012-04-17T06:14:00"/>
    <d v="2012-04-17T07:40:00"/>
    <n v="7.3833333333022892"/>
    <n v="5.9500000000116415"/>
    <m/>
    <m/>
  </r>
  <r>
    <x v="0"/>
    <s v="3"/>
    <s v="Non-Nurse Practitioner"/>
    <s v="N"/>
    <x v="6"/>
    <d v="1899-12-30T00:53:00"/>
    <d v="2012-04-17T00:00:00"/>
    <d v="1899-12-30T00:41:00"/>
    <s v="2"/>
    <n v="1982"/>
    <d v="2012-04-17T00:00:00"/>
    <d v="1899-12-30T13:10:00"/>
    <d v="2012-04-17T00:00:00"/>
    <d v="1899-12-30T13:10:00"/>
    <n v="31"/>
    <x v="6"/>
    <n v="0"/>
    <n v="13"/>
    <n v="13"/>
    <d v="2012-04-17T00:53:00"/>
    <d v="2012-04-17T00:41:00"/>
    <d v="2012-04-17T13:10:00"/>
    <d v="2012-04-17T13:10:00"/>
    <n v="12.283333333209157"/>
    <n v="12.283333333209157"/>
    <m/>
    <m/>
  </r>
  <r>
    <x v="0"/>
    <s v="3"/>
    <s v="Non-Nurse Practitioner"/>
    <s v="N"/>
    <x v="6"/>
    <d v="1899-12-30T01:14:00"/>
    <d v="2012-04-17T00:00:00"/>
    <d v="1899-12-30T01:02:00"/>
    <s v="2"/>
    <n v="1993"/>
    <d v="2012-04-17T00:00:00"/>
    <d v="1899-12-30T04:25:00"/>
    <d v="2012-04-17T00:00:00"/>
    <d v="1899-12-30T04:25:00"/>
    <n v="19"/>
    <x v="18"/>
    <n v="1"/>
    <n v="4"/>
    <n v="4"/>
    <d v="2012-04-17T01:14:00"/>
    <d v="2012-04-17T01:02:00"/>
    <d v="2012-04-17T04:25:00"/>
    <d v="2012-04-17T04:25:00"/>
    <n v="3.183333333407063"/>
    <n v="3.183333333407063"/>
    <m/>
    <m/>
  </r>
  <r>
    <x v="0"/>
    <s v="3"/>
    <s v="Non-Nurse Practitioner"/>
    <s v="N"/>
    <x v="6"/>
    <d v="1899-12-30T02:49:00"/>
    <d v="2012-04-17T00:00:00"/>
    <d v="1899-12-30T02:35:00"/>
    <s v="2"/>
    <n v="2011"/>
    <d v="2012-04-17T00:00:00"/>
    <d v="1899-12-30T07:10:00"/>
    <d v="2012-04-17T00:00:00"/>
    <d v="1899-12-30T07:10:00"/>
    <n v="2"/>
    <x v="19"/>
    <n v="2"/>
    <n v="7"/>
    <n v="7"/>
    <d v="2012-04-17T02:49:00"/>
    <d v="2012-04-17T02:35:00"/>
    <d v="2012-04-17T07:10:00"/>
    <d v="2012-04-17T07:10:00"/>
    <n v="4.3500000000349246"/>
    <n v="4.3500000000349246"/>
    <m/>
    <m/>
  </r>
  <r>
    <x v="0"/>
    <s v="3"/>
    <s v="Non-Nurse Practitioner"/>
    <s v="G"/>
    <x v="6"/>
    <d v="1899-12-30T03:02:00"/>
    <d v="2012-04-17T00:00:00"/>
    <d v="1899-12-30T02:50:00"/>
    <s v="2"/>
    <n v="1993"/>
    <d v="2012-04-17T00:00:00"/>
    <d v="1899-12-30T06:08:00"/>
    <d v="2012-04-17T00:00:00"/>
    <d v="1899-12-30T06:08:00"/>
    <n v="18"/>
    <x v="7"/>
    <n v="2"/>
    <n v="6"/>
    <n v="6"/>
    <d v="2012-04-17T03:02:00"/>
    <d v="2012-04-17T02:50:00"/>
    <d v="2012-04-17T06:08:00"/>
    <d v="2012-04-17T06:08:00"/>
    <n v="3.1000000001513399"/>
    <n v="3.1000000001513399"/>
    <m/>
    <m/>
  </r>
  <r>
    <x v="0"/>
    <s v="3"/>
    <s v="Non-Nurse Practitioner"/>
    <s v="N"/>
    <x v="6"/>
    <d v="1899-12-30T04:07:00"/>
    <d v="2012-04-17T00:00:00"/>
    <d v="1899-12-30T03:58:00"/>
    <s v="2"/>
    <n v="1996"/>
    <d v="2012-04-17T00:00:00"/>
    <d v="1899-12-30T09:58:00"/>
    <d v="2012-04-17T00:00:00"/>
    <d v="1899-12-30T10:41:00"/>
    <n v="15"/>
    <x v="8"/>
    <n v="3"/>
    <n v="9"/>
    <n v="10"/>
    <d v="2012-04-17T04:07:00"/>
    <d v="2012-04-17T03:58:00"/>
    <d v="2012-04-17T09:58:00"/>
    <d v="2012-04-17T10:41:00"/>
    <n v="6.5666666667675599"/>
    <n v="5.8500000000349246"/>
    <m/>
    <m/>
  </r>
  <r>
    <x v="0"/>
    <s v="50"/>
    <s v="Non-Nurse Practitioner"/>
    <s v="N"/>
    <x v="0"/>
    <d v="1899-12-30T20:24:00"/>
    <d v="2012-04-13T00:00:00"/>
    <d v="1899-12-30T20:23:00"/>
    <s v="5"/>
    <n v="1980"/>
    <d v="2012-04-13T00:00:00"/>
    <d v="1899-12-30T23:45:00"/>
    <d v="2012-04-14T00:00:00"/>
    <d v="1899-12-30T01:27:00"/>
    <n v="33"/>
    <x v="2"/>
    <n v="20"/>
    <n v="23"/>
    <n v="1"/>
    <d v="2012-04-13T20:24:00"/>
    <d v="2012-04-13T20:23:00"/>
    <d v="2012-04-13T23:45:00"/>
    <d v="2012-04-14T01:27:00"/>
    <n v="5.0500000000465661"/>
    <n v="3.3500000000931323"/>
    <m/>
    <m/>
  </r>
  <r>
    <x v="0"/>
    <s v="3"/>
    <s v="Non-Nurse Practitioner"/>
    <s v="N"/>
    <x v="4"/>
    <d v="1899-12-30T19:39:00"/>
    <d v="2012-04-16T00:00:00"/>
    <d v="1899-12-30T19:32:00"/>
    <s v="4"/>
    <n v="1955"/>
    <d v="2012-04-16T00:00:00"/>
    <d v="1899-12-30T22:05:00"/>
    <d v="2012-04-16T00:00:00"/>
    <d v="1899-12-30T22:05:00"/>
    <n v="59"/>
    <x v="1"/>
    <n v="19"/>
    <n v="22"/>
    <n v="22"/>
    <d v="2012-04-16T19:39:00"/>
    <d v="2012-04-16T19:32:00"/>
    <d v="2012-04-16T22:05:00"/>
    <d v="2012-04-16T22:05:00"/>
    <n v="2.433333333407063"/>
    <n v="2.433333333407063"/>
    <m/>
    <m/>
  </r>
  <r>
    <x v="0"/>
    <s v="3"/>
    <s v="Non-Nurse Practitioner"/>
    <s v="N"/>
    <x v="4"/>
    <d v="1899-12-30T21:32:00"/>
    <d v="2012-04-16T00:00:00"/>
    <d v="1899-12-30T21:25:00"/>
    <s v="4"/>
    <n v="1960"/>
    <d v="2012-04-17T00:00:00"/>
    <d v="1899-12-30T00:01:00"/>
    <d v="2012-04-17T00:00:00"/>
    <d v="1899-12-30T00:10:00"/>
    <n v="55"/>
    <x v="16"/>
    <n v="21"/>
    <n v="0"/>
    <n v="0"/>
    <d v="2012-04-16T21:32:00"/>
    <d v="2012-04-16T21:25:00"/>
    <d v="2012-04-17T00:01:00"/>
    <d v="2012-04-17T00:10:00"/>
    <n v="2.6333333333604969"/>
    <n v="2.4833333333954215"/>
    <m/>
    <m/>
  </r>
  <r>
    <x v="0"/>
    <s v="3"/>
    <s v="Non-Nurse Practitioner"/>
    <s v="N"/>
    <x v="6"/>
    <d v="1899-12-30T14:26:00"/>
    <d v="2012-04-17T00:00:00"/>
    <d v="1899-12-30T14:19:00"/>
    <s v="4"/>
    <n v="1987"/>
    <d v="2012-04-17T00:00:00"/>
    <d v="1899-12-30T17:35:00"/>
    <d v="2012-04-17T00:00:00"/>
    <d v="1899-12-30T17:38:00"/>
    <n v="27"/>
    <x v="17"/>
    <n v="14"/>
    <n v="17"/>
    <n v="17"/>
    <d v="2012-04-17T14:26:00"/>
    <d v="2012-04-17T14:19:00"/>
    <d v="2012-04-17T17:35:00"/>
    <d v="2012-04-17T17:38:00"/>
    <n v="3.1999999999534339"/>
    <n v="3.1499999999650754"/>
    <m/>
    <m/>
  </r>
  <r>
    <x v="0"/>
    <s v="3"/>
    <s v="Non-Nurse Practitioner"/>
    <s v="N"/>
    <x v="6"/>
    <d v="1899-12-30T16:13:00"/>
    <d v="2012-04-17T00:00:00"/>
    <d v="1899-12-30T16:05:00"/>
    <s v="4"/>
    <n v="2007"/>
    <d v="2012-04-17T00:00:00"/>
    <d v="1899-12-30T20:55:00"/>
    <d v="2012-04-17T00:00:00"/>
    <d v="1899-12-30T20:55:00"/>
    <n v="4"/>
    <x v="13"/>
    <n v="16"/>
    <n v="20"/>
    <n v="20"/>
    <d v="2012-04-17T16:13:00"/>
    <d v="2012-04-17T16:05:00"/>
    <d v="2012-04-17T20:55:00"/>
    <d v="2012-04-17T20:55:00"/>
    <n v="4.7000000001280569"/>
    <n v="4.7000000001280569"/>
    <m/>
    <m/>
  </r>
  <r>
    <x v="0"/>
    <s v="50"/>
    <s v="Non-Nurse Practitioner"/>
    <s v="G"/>
    <x v="1"/>
    <d v="1899-12-30T01:01:00"/>
    <d v="2012-04-14T00:00:00"/>
    <d v="1899-12-30T01:00:00"/>
    <s v="4"/>
    <n v="1973"/>
    <d v="2012-04-14T00:00:00"/>
    <d v="1899-12-30T01:45:00"/>
    <d v="2012-04-14T00:00:00"/>
    <d v="1899-12-30T01:45:00"/>
    <n v="41"/>
    <x v="18"/>
    <n v="1"/>
    <n v="1"/>
    <n v="1"/>
    <d v="2012-04-14T01:01:00"/>
    <d v="2012-04-14T01:00:00"/>
    <d v="2012-04-14T01:45:00"/>
    <d v="2012-04-14T01:45:00"/>
    <n v="0.73333333327900618"/>
    <n v="0.73333333327900618"/>
    <m/>
    <m/>
  </r>
  <r>
    <x v="0"/>
    <s v="50"/>
    <s v="Non-Nurse Practitioner"/>
    <s v="N"/>
    <x v="1"/>
    <d v="1899-12-30T05:32:00"/>
    <d v="2012-04-14T00:00:00"/>
    <d v="1899-12-30T05:30:00"/>
    <s v="4"/>
    <n v="1985"/>
    <d v="2012-04-14T00:00:00"/>
    <d v="1899-12-30T05:59:00"/>
    <d v="2012-04-14T00:00:00"/>
    <d v="1899-12-30T06:50:00"/>
    <n v="26"/>
    <x v="23"/>
    <n v="5"/>
    <n v="5"/>
    <n v="6"/>
    <d v="2012-04-14T05:32:00"/>
    <d v="2012-04-14T05:30:00"/>
    <d v="2012-04-14T05:59:00"/>
    <d v="2012-04-14T06:50:00"/>
    <n v="1.2999999998719431"/>
    <n v="0.44999999989522621"/>
    <m/>
    <m/>
  </r>
  <r>
    <x v="0"/>
    <s v="50"/>
    <s v="Non-Nurse Practitioner"/>
    <s v="N"/>
    <x v="0"/>
    <d v="1899-12-30T09:31:00"/>
    <d v="2012-04-13T00:00:00"/>
    <d v="1899-12-30T09:30:00"/>
    <s v="4"/>
    <n v="1991"/>
    <d v="2012-04-13T00:00:00"/>
    <d v="1899-12-30T09:50:00"/>
    <d v="2012-04-13T00:00:00"/>
    <d v="1899-12-30T10:00:00"/>
    <n v="25"/>
    <x v="3"/>
    <n v="9"/>
    <n v="9"/>
    <n v="10"/>
    <d v="2012-04-13T09:31:00"/>
    <d v="2012-04-13T09:30:00"/>
    <d v="2012-04-13T09:50:00"/>
    <d v="2012-04-13T10:00:00"/>
    <n v="0.48333333333721384"/>
    <n v="0.31666666665114462"/>
    <m/>
    <m/>
  </r>
  <r>
    <x v="0"/>
    <s v="50"/>
    <s v="Non-Nurse Practitioner"/>
    <s v="N"/>
    <x v="0"/>
    <d v="1899-12-30T10:46:00"/>
    <d v="2012-04-13T00:00:00"/>
    <d v="1899-12-30T10:45:00"/>
    <s v="4"/>
    <n v="1994"/>
    <d v="2012-04-13T00:00:00"/>
    <d v="1899-12-30T12:35:00"/>
    <d v="2012-04-13T00:00:00"/>
    <d v="1899-12-30T12:35:00"/>
    <n v="19"/>
    <x v="21"/>
    <n v="10"/>
    <n v="12"/>
    <n v="12"/>
    <d v="2012-04-13T10:46:00"/>
    <d v="2012-04-13T10:45:00"/>
    <d v="2012-04-13T12:35:00"/>
    <d v="2012-04-13T12:35:00"/>
    <n v="1.8166666666511446"/>
    <n v="1.8166666666511446"/>
    <m/>
    <m/>
  </r>
  <r>
    <x v="0"/>
    <s v="50"/>
    <s v="Non-Nurse Practitioner"/>
    <s v="N"/>
    <x v="0"/>
    <d v="1899-12-30T11:52:00"/>
    <d v="2012-04-13T00:00:00"/>
    <d v="1899-12-30T11:51:00"/>
    <s v="4"/>
    <n v="1982"/>
    <d v="2012-04-13T00:00:00"/>
    <d v="1899-12-30T12:10:00"/>
    <d v="2012-04-13T00:00:00"/>
    <d v="1899-12-30T12:20:00"/>
    <n v="32"/>
    <x v="10"/>
    <n v="11"/>
    <n v="12"/>
    <n v="12"/>
    <d v="2012-04-13T11:52:00"/>
    <d v="2012-04-13T11:51:00"/>
    <d v="2012-04-13T12:10:00"/>
    <d v="2012-04-13T12:20:00"/>
    <n v="0.46666666679084301"/>
    <n v="0.30000000010477379"/>
    <m/>
    <m/>
  </r>
  <r>
    <x v="0"/>
    <s v="50"/>
    <s v="Non-Nurse Practitioner"/>
    <s v="N"/>
    <x v="0"/>
    <d v="1899-12-30T13:14:00"/>
    <d v="2012-04-13T00:00:00"/>
    <d v="1899-12-30T13:13:00"/>
    <s v="4"/>
    <n v="1983"/>
    <d v="2012-04-13T00:00:00"/>
    <d v="1899-12-30T16:47:00"/>
    <d v="2012-04-13T00:00:00"/>
    <d v="1899-12-30T16:47:00"/>
    <n v="30"/>
    <x v="12"/>
    <n v="13"/>
    <n v="16"/>
    <n v="16"/>
    <d v="2012-04-13T13:14:00"/>
    <d v="2012-04-13T13:13:00"/>
    <d v="2012-04-13T16:47:00"/>
    <d v="2012-04-13T16:47:00"/>
    <n v="3.5500000000465661"/>
    <n v="3.5500000000465661"/>
    <m/>
    <m/>
  </r>
  <r>
    <x v="0"/>
    <s v="11003 Nurse Practitioner"/>
    <s v="Nurse Practitioner"/>
    <s v="N"/>
    <x v="5"/>
    <d v="1899-12-30T12:47:00"/>
    <d v="2012-04-15T00:00:00"/>
    <d v="1899-12-30T12:41:00"/>
    <s v="4"/>
    <n v="1983"/>
    <d v="2012-04-15T00:00:00"/>
    <d v="1899-12-30T13:30:00"/>
    <d v="2012-04-15T00:00:00"/>
    <d v="1899-12-30T13:30:00"/>
    <n v="33"/>
    <x v="11"/>
    <n v="12"/>
    <n v="13"/>
    <n v="13"/>
    <d v="2012-04-15T12:47:00"/>
    <d v="2012-04-15T12:41:00"/>
    <d v="2012-04-15T13:30:00"/>
    <d v="2012-04-15T13:30:00"/>
    <n v="0.71666666673263535"/>
    <n v="0.71666666673263535"/>
    <m/>
    <m/>
  </r>
  <r>
    <x v="0"/>
    <s v="11003 Nurse Practitioner"/>
    <s v="Nurse Practitioner"/>
    <s v="N"/>
    <x v="4"/>
    <d v="1899-12-30T09:00:00"/>
    <d v="2012-04-16T00:00:00"/>
    <d v="1899-12-30T08:53:00"/>
    <s v="4"/>
    <n v="1964"/>
    <d v="2012-04-16T00:00:00"/>
    <d v="1899-12-30T10:45:00"/>
    <d v="2012-04-16T00:00:00"/>
    <d v="1899-12-30T10:50:00"/>
    <n v="48"/>
    <x v="3"/>
    <n v="8"/>
    <n v="10"/>
    <n v="10"/>
    <d v="2012-04-16T09:00:00"/>
    <d v="2012-04-16T08:53:00"/>
    <d v="2012-04-16T10:45:00"/>
    <d v="2012-04-16T10:50:00"/>
    <n v="1.8333333333721384"/>
    <n v="1.7499999999417923"/>
    <m/>
    <m/>
  </r>
  <r>
    <x v="0"/>
    <s v="11003 Nurse Practitioner"/>
    <s v="Nurse Practitioner"/>
    <s v="N"/>
    <x v="4"/>
    <d v="1899-12-30T10:06:00"/>
    <d v="2012-04-16T00:00:00"/>
    <d v="1899-12-30T09:59:00"/>
    <s v="4"/>
    <n v="1956"/>
    <d v="2012-04-16T00:00:00"/>
    <d v="1899-12-30T13:18:00"/>
    <d v="2012-04-16T00:00:00"/>
    <d v="1899-12-30T13:23:00"/>
    <n v="57"/>
    <x v="21"/>
    <n v="9"/>
    <n v="13"/>
    <n v="13"/>
    <d v="2012-04-16T10:06:00"/>
    <d v="2012-04-16T09:59:00"/>
    <d v="2012-04-16T13:18:00"/>
    <d v="2012-04-16T13:23:00"/>
    <n v="3.28333333338378"/>
    <n v="3.2000000001280569"/>
    <m/>
    <m/>
  </r>
  <r>
    <x v="0"/>
    <s v="11003 Nurse Practitioner"/>
    <s v="Nurse Practitioner"/>
    <s v="N"/>
    <x v="3"/>
    <d v="1899-12-30T13:44:00"/>
    <d v="2012-04-11T00:00:00"/>
    <d v="1899-12-30T13:39:00"/>
    <s v="4"/>
    <n v="1972"/>
    <d v="2012-04-11T00:00:00"/>
    <d v="1899-12-30T17:05:00"/>
    <d v="2012-04-11T00:00:00"/>
    <d v="1899-12-30T17:05:00"/>
    <n v="43"/>
    <x v="12"/>
    <n v="13"/>
    <n v="17"/>
    <n v="17"/>
    <d v="2012-04-11T13:44:00"/>
    <d v="2012-04-11T13:39:00"/>
    <d v="2012-04-11T17:05:00"/>
    <d v="2012-04-11T17:05:00"/>
    <n v="3.3499999999185093"/>
    <n v="3.3499999999185093"/>
    <m/>
    <m/>
  </r>
  <r>
    <x v="0"/>
    <s v="11003 Nurse Practitioner"/>
    <s v="Nurse Practitioner"/>
    <s v="N"/>
    <x v="0"/>
    <d v="1899-12-30T10:49:00"/>
    <d v="2012-04-13T00:00:00"/>
    <d v="1899-12-30T10:43:00"/>
    <s v="4"/>
    <n v="1954"/>
    <d v="2012-04-13T00:00:00"/>
    <d v="1899-12-30T15:05:00"/>
    <d v="2012-04-13T00:00:00"/>
    <d v="1899-12-30T15:05:00"/>
    <n v="59"/>
    <x v="21"/>
    <n v="10"/>
    <n v="15"/>
    <n v="15"/>
    <d v="2012-04-13T10:49:00"/>
    <d v="2012-04-13T10:43:00"/>
    <d v="2012-04-13T15:05:00"/>
    <d v="2012-04-13T15:05:00"/>
    <n v="4.2666666666045785"/>
    <n v="4.2666666666045785"/>
    <m/>
    <m/>
  </r>
  <r>
    <x v="0"/>
    <s v="11003 Nurse Practitioner"/>
    <s v="Nurse Practitioner"/>
    <s v="N"/>
    <x v="0"/>
    <d v="1899-12-30T12:07:00"/>
    <d v="2012-04-13T00:00:00"/>
    <d v="1899-12-30T12:02:00"/>
    <s v="4"/>
    <n v="1951"/>
    <d v="2012-04-13T00:00:00"/>
    <d v="1899-12-30T13:50:00"/>
    <d v="2012-04-13T00:00:00"/>
    <d v="1899-12-30T13:50:00"/>
    <n v="62"/>
    <x v="11"/>
    <n v="12"/>
    <n v="13"/>
    <n v="13"/>
    <d v="2012-04-13T12:07:00"/>
    <d v="2012-04-13T12:02:00"/>
    <d v="2012-04-13T13:50:00"/>
    <d v="2012-04-13T13:50:00"/>
    <n v="1.7166666666744277"/>
    <n v="1.7166666666744277"/>
    <m/>
    <m/>
  </r>
  <r>
    <x v="0"/>
    <s v="11003 Nurse Practitioner"/>
    <s v="Nurse Practitioner"/>
    <s v="N"/>
    <x v="0"/>
    <d v="1899-12-30T15:43:00"/>
    <d v="2012-04-13T00:00:00"/>
    <d v="1899-12-30T15:37:00"/>
    <s v="4"/>
    <n v="1954"/>
    <d v="2012-04-13T00:00:00"/>
    <d v="1899-12-30T18:20:00"/>
    <d v="2012-04-13T00:00:00"/>
    <d v="1899-12-30T18:20:00"/>
    <n v="61"/>
    <x v="0"/>
    <n v="15"/>
    <n v="18"/>
    <n v="18"/>
    <d v="2012-04-13T15:43:00"/>
    <d v="2012-04-13T15:37:00"/>
    <d v="2012-04-13T18:20:00"/>
    <d v="2012-04-13T18:20:00"/>
    <n v="2.6166666666395031"/>
    <n v="2.6166666666395031"/>
    <m/>
    <m/>
  </r>
  <r>
    <x v="0"/>
    <s v="11003 Nurse Practitioner"/>
    <s v="Nurse Practitioner"/>
    <s v="N"/>
    <x v="1"/>
    <d v="1899-12-30T13:10:00"/>
    <d v="2012-04-14T00:00:00"/>
    <d v="1899-12-30T13:05:00"/>
    <s v="4"/>
    <n v="1963"/>
    <d v="2012-04-14T00:00:00"/>
    <d v="1899-12-30T14:40:00"/>
    <d v="2012-04-14T00:00:00"/>
    <d v="1899-12-30T14:40:00"/>
    <n v="51"/>
    <x v="12"/>
    <n v="13"/>
    <n v="14"/>
    <n v="14"/>
    <d v="2012-04-14T13:10:00"/>
    <d v="2012-04-14T13:05:00"/>
    <d v="2012-04-14T14:40:00"/>
    <d v="2012-04-14T14:40:00"/>
    <n v="1.5"/>
    <n v="1.5"/>
    <m/>
    <m/>
  </r>
  <r>
    <x v="0"/>
    <s v="11003 Nurse Practitioner"/>
    <s v="Nurse Practitioner"/>
    <s v="N"/>
    <x v="6"/>
    <d v="1899-12-30T07:47:00"/>
    <d v="2012-04-17T00:00:00"/>
    <d v="1899-12-30T07:42:00"/>
    <s v="4"/>
    <n v="1968"/>
    <d v="2012-04-17T00:00:00"/>
    <d v="1899-12-30T09:59:00"/>
    <d v="2012-04-17T00:00:00"/>
    <d v="1899-12-30T09:59:00"/>
    <n v="44"/>
    <x v="20"/>
    <n v="7"/>
    <n v="9"/>
    <n v="9"/>
    <d v="2012-04-17T07:47:00"/>
    <d v="2012-04-17T07:42:00"/>
    <d v="2012-04-17T09:59:00"/>
    <d v="2012-04-17T09:59:00"/>
    <n v="2.2000000000116415"/>
    <n v="2.2000000000116415"/>
    <m/>
    <m/>
  </r>
  <r>
    <x v="0"/>
    <s v="50"/>
    <s v="Non-Nurse Practitioner"/>
    <s v="N"/>
    <x v="5"/>
    <d v="1899-12-30T19:58:00"/>
    <d v="2012-04-15T00:00:00"/>
    <d v="1899-12-30T19:49:00"/>
    <s v="4"/>
    <n v="1992"/>
    <d v="2012-04-15T00:00:00"/>
    <d v="1899-12-30T20:45:00"/>
    <d v="2012-04-15T00:00:00"/>
    <d v="1899-12-30T21:55:00"/>
    <n v="22"/>
    <x v="1"/>
    <n v="19"/>
    <n v="20"/>
    <n v="21"/>
    <d v="2012-04-15T19:58:00"/>
    <d v="2012-04-15T19:49:00"/>
    <d v="2012-04-15T20:45:00"/>
    <d v="2012-04-15T21:55:00"/>
    <n v="1.9500000000698492"/>
    <n v="0.78333333344198763"/>
    <m/>
    <m/>
  </r>
  <r>
    <x v="0"/>
    <s v="50"/>
    <s v="Non-Nurse Practitioner"/>
    <s v="N"/>
    <x v="4"/>
    <d v="1899-12-30T13:29:00"/>
    <d v="2012-04-16T00:00:00"/>
    <d v="1899-12-30T13:28:00"/>
    <s v="4"/>
    <n v="1980"/>
    <d v="2012-04-16T00:00:00"/>
    <d v="1899-12-30T15:30:00"/>
    <d v="2012-04-16T00:00:00"/>
    <d v="1899-12-30T15:30:00"/>
    <n v="33"/>
    <x v="12"/>
    <n v="13"/>
    <n v="15"/>
    <n v="15"/>
    <d v="2012-04-16T13:29:00"/>
    <d v="2012-04-16T13:28:00"/>
    <d v="2012-04-16T15:30:00"/>
    <d v="2012-04-16T15:30:00"/>
    <n v="2.0166666667792015"/>
    <n v="2.0166666667792015"/>
    <m/>
    <m/>
  </r>
  <r>
    <x v="0"/>
    <s v="50"/>
    <s v="Non-Nurse Practitioner"/>
    <s v="N"/>
    <x v="4"/>
    <d v="1899-12-30T20:47:00"/>
    <d v="2012-04-16T00:00:00"/>
    <d v="1899-12-30T20:46:00"/>
    <s v="4"/>
    <n v="1982"/>
    <d v="2012-04-16T00:00:00"/>
    <d v="1899-12-30T21:45:00"/>
    <d v="2012-04-16T00:00:00"/>
    <d v="1899-12-30T21:47:00"/>
    <n v="31"/>
    <x v="2"/>
    <n v="20"/>
    <n v="21"/>
    <n v="21"/>
    <d v="2012-04-16T20:47:00"/>
    <d v="2012-04-16T20:46:00"/>
    <d v="2012-04-16T21:45:00"/>
    <d v="2012-04-16T21:47:00"/>
    <n v="0.99999999994179234"/>
    <n v="0.96666666667442769"/>
    <m/>
    <m/>
  </r>
  <r>
    <x v="0"/>
    <s v="50"/>
    <s v="Non-Nurse Practitioner"/>
    <s v="N"/>
    <x v="6"/>
    <d v="1899-12-30T01:41:00"/>
    <d v="2012-04-17T00:00:00"/>
    <d v="1899-12-30T01:40:00"/>
    <s v="4"/>
    <n v="1988"/>
    <d v="2012-04-17T00:00:00"/>
    <d v="1899-12-30T02:35:00"/>
    <d v="2012-04-17T00:00:00"/>
    <d v="1899-12-30T02:50:00"/>
    <n v="24"/>
    <x v="18"/>
    <n v="1"/>
    <n v="2"/>
    <n v="2"/>
    <d v="2012-04-17T01:41:00"/>
    <d v="2012-04-17T01:40:00"/>
    <d v="2012-04-17T02:35:00"/>
    <d v="2012-04-17T02:50:00"/>
    <n v="1.1499999999068677"/>
    <n v="0.8999999999650754"/>
    <m/>
    <m/>
  </r>
  <r>
    <x v="0"/>
    <s v="50"/>
    <s v="Non-Nurse Practitioner"/>
    <s v="N"/>
    <x v="6"/>
    <d v="1899-12-30T05:03:00"/>
    <d v="2012-04-17T00:00:00"/>
    <d v="1899-12-30T05:02:00"/>
    <s v="4"/>
    <n v="1988"/>
    <d v="2012-04-17T00:00:00"/>
    <d v="1899-12-30T05:15:00"/>
    <d v="2012-04-17T00:00:00"/>
    <d v="1899-12-30T05:23:00"/>
    <n v="27"/>
    <x v="23"/>
    <n v="5"/>
    <n v="5"/>
    <n v="5"/>
    <d v="2012-04-17T05:03:00"/>
    <d v="2012-04-17T05:02:00"/>
    <d v="2012-04-17T05:15:00"/>
    <d v="2012-04-17T05:23:00"/>
    <n v="0.33333333337213844"/>
    <n v="0.19999999995343387"/>
    <m/>
    <m/>
  </r>
  <r>
    <x v="0"/>
    <s v="60"/>
    <s v="Non-Nurse Practitioner"/>
    <s v="N"/>
    <x v="5"/>
    <d v="1899-12-30T11:31:00"/>
    <d v="2012-04-15T00:00:00"/>
    <d v="1899-12-30T11:25:00"/>
    <s v="4"/>
    <n v="1968"/>
    <d v="2012-04-15T00:00:00"/>
    <d v="1899-12-30T12:00:00"/>
    <d v="2012-04-15T00:00:00"/>
    <d v="1899-12-30T12:58:00"/>
    <n v="47"/>
    <x v="10"/>
    <n v="11"/>
    <n v="12"/>
    <n v="12"/>
    <d v="2012-04-15T11:31:00"/>
    <d v="2012-04-15T11:25:00"/>
    <d v="2012-04-15T12:00:00"/>
    <d v="2012-04-15T12:58:00"/>
    <n v="1.4500000000116415"/>
    <n v="0.48333333333721384"/>
    <m/>
    <m/>
  </r>
  <r>
    <x v="0"/>
    <s v="50"/>
    <s v="Non-Nurse Practitioner"/>
    <s v="N"/>
    <x v="1"/>
    <d v="1899-12-30T18:42:00"/>
    <d v="2012-04-14T00:00:00"/>
    <d v="1899-12-30T18:30:00"/>
    <s v="4"/>
    <n v="1982"/>
    <d v="2012-04-14T00:00:00"/>
    <d v="1899-12-30T20:00:00"/>
    <d v="2012-04-14T00:00:00"/>
    <d v="1899-12-30T20:00:00"/>
    <n v="33"/>
    <x v="15"/>
    <n v="18"/>
    <n v="20"/>
    <n v="20"/>
    <d v="2012-04-14T18:42:00"/>
    <d v="2012-04-14T18:30:00"/>
    <d v="2012-04-14T20:00:00"/>
    <d v="2012-04-14T20:00:00"/>
    <n v="1.3000000000465661"/>
    <n v="1.3000000000465661"/>
    <m/>
    <m/>
  </r>
  <r>
    <x v="0"/>
    <s v="50"/>
    <s v="Non-Nurse Practitioner"/>
    <s v="N"/>
    <x v="1"/>
    <d v="1899-12-30T20:48:00"/>
    <d v="2012-04-14T00:00:00"/>
    <d v="1899-12-30T20:38:00"/>
    <s v="4"/>
    <n v="1982"/>
    <d v="2012-04-14T00:00:00"/>
    <d v="1899-12-30T21:55:00"/>
    <d v="2012-04-14T00:00:00"/>
    <d v="1899-12-30T21:55:00"/>
    <n v="30"/>
    <x v="2"/>
    <n v="20"/>
    <n v="21"/>
    <n v="21"/>
    <d v="2012-04-14T20:48:00"/>
    <d v="2012-04-14T20:38:00"/>
    <d v="2012-04-14T21:55:00"/>
    <d v="2012-04-14T21:55:00"/>
    <n v="1.1166666666395031"/>
    <n v="1.1166666666395031"/>
    <m/>
    <m/>
  </r>
  <r>
    <x v="0"/>
    <s v="50"/>
    <s v="Non-Nurse Practitioner"/>
    <s v="N"/>
    <x v="5"/>
    <d v="1899-12-30T05:43:00"/>
    <d v="2012-04-15T00:00:00"/>
    <d v="1899-12-30T05:42:00"/>
    <s v="4"/>
    <n v="1978"/>
    <d v="2012-04-15T00:00:00"/>
    <d v="1899-12-30T06:45:00"/>
    <d v="2012-04-15T00:00:00"/>
    <d v="1899-12-30T07:00:00"/>
    <n v="38"/>
    <x v="23"/>
    <n v="5"/>
    <n v="6"/>
    <n v="7"/>
    <d v="2012-04-15T05:43:00"/>
    <d v="2012-04-15T05:42:00"/>
    <d v="2012-04-15T06:45:00"/>
    <d v="2012-04-15T07:00:00"/>
    <n v="1.2833333333255723"/>
    <n v="1.03333333338378"/>
    <m/>
    <m/>
  </r>
  <r>
    <x v="0"/>
    <s v="30"/>
    <s v="Non-Nurse Practitioner"/>
    <s v="N"/>
    <x v="6"/>
    <d v="1899-12-30T16:41:00"/>
    <d v="2012-04-17T00:00:00"/>
    <d v="1899-12-30T16:37:00"/>
    <s v="4"/>
    <n v="1947"/>
    <d v="2012-04-17T00:00:00"/>
    <d v="1899-12-30T19:45:00"/>
    <d v="2012-04-17T00:00:00"/>
    <d v="1899-12-30T20:31:00"/>
    <n v="68"/>
    <x v="13"/>
    <n v="16"/>
    <n v="19"/>
    <n v="20"/>
    <d v="2012-04-17T16:41:00"/>
    <d v="2012-04-17T16:37:00"/>
    <d v="2012-04-17T19:45:00"/>
    <d v="2012-04-17T20:31:00"/>
    <n v="3.8333333332557231"/>
    <n v="3.0666666665347293"/>
    <m/>
    <m/>
  </r>
  <r>
    <x v="0"/>
    <s v="50"/>
    <s v="Non-Nurse Practitioner"/>
    <s v="N"/>
    <x v="5"/>
    <d v="1899-12-30T15:01:00"/>
    <d v="2012-04-15T00:00:00"/>
    <d v="1899-12-30T15:00:00"/>
    <s v="4"/>
    <n v="1967"/>
    <d v="2012-04-15T00:00:00"/>
    <d v="1899-12-30T17:15:00"/>
    <d v="2012-04-15T00:00:00"/>
    <d v="1899-12-30T17:15:00"/>
    <n v="48"/>
    <x v="0"/>
    <n v="15"/>
    <n v="17"/>
    <n v="17"/>
    <d v="2012-04-15T15:01:00"/>
    <d v="2012-04-15T15:00:00"/>
    <d v="2012-04-15T17:15:00"/>
    <d v="2012-04-15T17:15:00"/>
    <n v="2.2333333332790062"/>
    <n v="2.2333333332790062"/>
    <m/>
    <m/>
  </r>
  <r>
    <x v="0"/>
    <s v="50"/>
    <s v="Non-Nurse Practitioner"/>
    <s v="N"/>
    <x v="5"/>
    <d v="1899-12-30T16:10:00"/>
    <d v="2012-04-15T00:00:00"/>
    <d v="1899-12-30T16:09:00"/>
    <s v="4"/>
    <n v="1983"/>
    <d v="2012-04-15T00:00:00"/>
    <d v="1899-12-30T16:43:00"/>
    <d v="2012-04-15T00:00:00"/>
    <d v="1899-12-30T17:15:00"/>
    <n v="33"/>
    <x v="13"/>
    <n v="16"/>
    <n v="16"/>
    <n v="17"/>
    <d v="2012-04-15T16:10:00"/>
    <d v="2012-04-15T16:09:00"/>
    <d v="2012-04-15T16:43:00"/>
    <d v="2012-04-15T17:15:00"/>
    <n v="1.0833333333721384"/>
    <n v="0.55000000004656613"/>
    <m/>
    <m/>
  </r>
  <r>
    <x v="0"/>
    <s v="50"/>
    <s v="Non-Nurse Practitioner"/>
    <s v="N"/>
    <x v="5"/>
    <d v="1899-12-30T17:51:00"/>
    <d v="2012-04-15T00:00:00"/>
    <d v="1899-12-30T17:50:00"/>
    <s v="4"/>
    <n v="1975"/>
    <d v="2012-04-15T00:00:00"/>
    <d v="1899-12-30T18:19:00"/>
    <d v="2012-04-15T00:00:00"/>
    <d v="1899-12-30T18:19:00"/>
    <n v="39"/>
    <x v="14"/>
    <n v="17"/>
    <n v="18"/>
    <n v="18"/>
    <d v="2012-04-15T17:51:00"/>
    <d v="2012-04-15T17:50:00"/>
    <d v="2012-04-15T18:19:00"/>
    <d v="2012-04-15T18:19:00"/>
    <n v="0.46666666661622003"/>
    <n v="0.46666666661622003"/>
    <m/>
    <m/>
  </r>
  <r>
    <x v="0"/>
    <s v="50"/>
    <s v="Non-Nurse Practitioner"/>
    <s v="N"/>
    <x v="5"/>
    <d v="1899-12-30T19:02:00"/>
    <d v="2012-04-15T00:00:00"/>
    <d v="1899-12-30T19:01:00"/>
    <s v="4"/>
    <n v="1983"/>
    <d v="2012-04-15T00:00:00"/>
    <d v="1899-12-30T21:50:00"/>
    <d v="2012-04-15T00:00:00"/>
    <d v="1899-12-30T22:00:00"/>
    <n v="30"/>
    <x v="1"/>
    <n v="19"/>
    <n v="21"/>
    <n v="22"/>
    <d v="2012-04-15T19:02:00"/>
    <d v="2012-04-15T19:01:00"/>
    <d v="2012-04-15T21:50:00"/>
    <d v="2012-04-15T22:00:00"/>
    <n v="2.9666666665580124"/>
    <n v="2.7999999998719431"/>
    <m/>
    <m/>
  </r>
  <r>
    <x v="0"/>
    <s v="11003 Nurse Practitioner"/>
    <s v="Nurse Practitioner"/>
    <s v="N"/>
    <x v="2"/>
    <d v="1899-12-30T10:14:00"/>
    <d v="2012-04-12T00:00:00"/>
    <d v="1899-12-30T10:12:00"/>
    <s v="4"/>
    <n v="1976"/>
    <d v="2012-04-12T00:00:00"/>
    <d v="1899-12-30T10:40:00"/>
    <d v="2012-04-12T00:00:00"/>
    <d v="1899-12-30T10:53:00"/>
    <n v="39"/>
    <x v="21"/>
    <n v="10"/>
    <n v="10"/>
    <n v="10"/>
    <d v="2012-04-12T10:14:00"/>
    <d v="2012-04-12T10:12:00"/>
    <d v="2012-04-12T10:40:00"/>
    <d v="2012-04-12T10:53:00"/>
    <n v="0.65000000002328306"/>
    <n v="0.43333333334885538"/>
    <m/>
    <m/>
  </r>
  <r>
    <x v="0"/>
    <s v="11003 Nurse Practitioner"/>
    <s v="Nurse Practitioner"/>
    <s v="N"/>
    <x v="5"/>
    <d v="1899-12-30T12:36:00"/>
    <d v="2012-04-15T00:00:00"/>
    <d v="1899-12-30T12:26:00"/>
    <s v="4"/>
    <n v="1938"/>
    <d v="2012-04-15T00:00:00"/>
    <d v="1899-12-30T14:00:00"/>
    <d v="2012-04-15T00:00:00"/>
    <d v="1899-12-30T14:09:00"/>
    <n v="74"/>
    <x v="11"/>
    <n v="12"/>
    <n v="14"/>
    <n v="14"/>
    <d v="2012-04-15T12:36:00"/>
    <d v="2012-04-15T12:26:00"/>
    <d v="2012-04-15T14:00:00"/>
    <d v="2012-04-15T14:09:00"/>
    <n v="1.5499999999883585"/>
    <n v="1.4000000000232831"/>
    <m/>
    <m/>
  </r>
  <r>
    <x v="0"/>
    <s v="11003 Nurse Practitioner"/>
    <s v="Nurse Practitioner"/>
    <s v="N"/>
    <x v="5"/>
    <d v="1899-12-30T19:36:00"/>
    <d v="2012-04-15T00:00:00"/>
    <d v="1899-12-30T19:31:00"/>
    <s v="4"/>
    <n v="1974"/>
    <d v="2012-04-15T00:00:00"/>
    <d v="1899-12-30T21:45:00"/>
    <d v="2012-04-15T00:00:00"/>
    <d v="1899-12-30T22:06:00"/>
    <n v="38"/>
    <x v="1"/>
    <n v="19"/>
    <n v="21"/>
    <n v="22"/>
    <d v="2012-04-15T19:36:00"/>
    <d v="2012-04-15T19:31:00"/>
    <d v="2012-04-15T21:45:00"/>
    <d v="2012-04-15T22:06:00"/>
    <n v="2.4999999999417923"/>
    <n v="2.1500000000232831"/>
    <m/>
    <m/>
  </r>
  <r>
    <x v="0"/>
    <s v="11003 Nurse Practitioner"/>
    <s v="Nurse Practitioner"/>
    <s v="N"/>
    <x v="5"/>
    <d v="1899-12-30T20:21:00"/>
    <d v="2012-04-15T00:00:00"/>
    <d v="1899-12-30T20:13:00"/>
    <s v="4"/>
    <n v="2007"/>
    <d v="2012-04-15T00:00:00"/>
    <d v="1899-12-30T21:45:00"/>
    <d v="2012-04-15T00:00:00"/>
    <d v="1899-12-30T21:45:00"/>
    <n v="8"/>
    <x v="2"/>
    <n v="20"/>
    <n v="21"/>
    <n v="21"/>
    <d v="2012-04-15T20:21:00"/>
    <d v="2012-04-15T20:13:00"/>
    <d v="2012-04-15T21:45:00"/>
    <d v="2012-04-15T21:45:00"/>
    <n v="1.4000000000232831"/>
    <n v="1.4000000000232831"/>
    <m/>
    <m/>
  </r>
  <r>
    <x v="0"/>
    <s v="11003 Nurse Practitioner"/>
    <s v="Nurse Practitioner"/>
    <s v="N"/>
    <x v="4"/>
    <d v="1899-12-30T13:02:00"/>
    <d v="2012-04-16T00:00:00"/>
    <d v="1899-12-30T12:55:00"/>
    <s v="4"/>
    <n v="1985"/>
    <d v="2012-04-16T00:00:00"/>
    <d v="1899-12-30T15:25:00"/>
    <d v="2012-04-16T00:00:00"/>
    <d v="1899-12-30T15:25:00"/>
    <n v="29"/>
    <x v="12"/>
    <n v="12"/>
    <n v="15"/>
    <n v="15"/>
    <d v="2012-04-16T13:02:00"/>
    <d v="2012-04-16T12:55:00"/>
    <d v="2012-04-16T15:25:00"/>
    <d v="2012-04-16T15:25:00"/>
    <n v="2.3833333332440816"/>
    <n v="2.3833333332440816"/>
    <m/>
    <m/>
  </r>
  <r>
    <x v="0"/>
    <s v="11003 Nurse Practitioner"/>
    <s v="Nurse Practitioner"/>
    <s v="N"/>
    <x v="4"/>
    <d v="1899-12-30T13:15:00"/>
    <d v="2012-04-16T00:00:00"/>
    <d v="1899-12-30T13:06:00"/>
    <s v="4"/>
    <n v="1990"/>
    <d v="2012-04-16T00:00:00"/>
    <d v="1899-12-30T16:33:00"/>
    <d v="2012-04-16T00:00:00"/>
    <d v="1899-12-30T16:38:00"/>
    <n v="24"/>
    <x v="12"/>
    <n v="13"/>
    <n v="16"/>
    <n v="16"/>
    <d v="2012-04-16T13:15:00"/>
    <d v="2012-04-16T13:06:00"/>
    <d v="2012-04-16T16:33:00"/>
    <d v="2012-04-16T16:38:00"/>
    <n v="3.3833333333604969"/>
    <n v="3.2999999999301508"/>
    <m/>
    <m/>
  </r>
  <r>
    <x v="0"/>
    <s v="11003 Nurse Practitioner"/>
    <s v="Nurse Practitioner"/>
    <s v="G"/>
    <x v="4"/>
    <d v="1899-12-30T19:13:00"/>
    <d v="2012-04-16T00:00:00"/>
    <d v="1899-12-30T19:01:00"/>
    <s v="4"/>
    <n v="2007"/>
    <d v="2012-04-16T00:00:00"/>
    <d v="1899-12-30T20:15:00"/>
    <d v="2012-04-16T00:00:00"/>
    <d v="1899-12-30T20:15:00"/>
    <n v="5"/>
    <x v="1"/>
    <n v="19"/>
    <n v="20"/>
    <n v="20"/>
    <d v="2012-04-16T19:13:00"/>
    <d v="2012-04-16T19:01:00"/>
    <d v="2012-04-16T20:15:00"/>
    <d v="2012-04-16T20:15:00"/>
    <n v="1.03333333338378"/>
    <n v="1.03333333338378"/>
    <m/>
    <m/>
  </r>
  <r>
    <x v="0"/>
    <s v="11003 Nurse Practitioner"/>
    <s v="Nurse Practitioner"/>
    <s v="N"/>
    <x v="4"/>
    <d v="1899-12-30T20:43:00"/>
    <d v="2012-04-16T00:00:00"/>
    <d v="1899-12-30T20:36:00"/>
    <s v="4"/>
    <n v="1968"/>
    <d v="2012-04-16T00:00:00"/>
    <d v="1899-12-30T21:50:00"/>
    <d v="2012-04-16T00:00:00"/>
    <d v="1899-12-30T21:50:00"/>
    <n v="46"/>
    <x v="2"/>
    <n v="20"/>
    <n v="21"/>
    <n v="21"/>
    <d v="2012-04-16T20:43:00"/>
    <d v="2012-04-16T20:36:00"/>
    <d v="2012-04-16T21:50:00"/>
    <d v="2012-04-16T21:50:00"/>
    <n v="1.1166666666395031"/>
    <n v="1.1166666666395031"/>
    <m/>
    <m/>
  </r>
  <r>
    <x v="0"/>
    <s v="50"/>
    <s v="Non-Nurse Practitioner"/>
    <s v="N"/>
    <x v="2"/>
    <d v="1899-12-30T08:47:00"/>
    <d v="2012-04-12T00:00:00"/>
    <d v="1899-12-30T08:46:00"/>
    <s v="4"/>
    <n v="1977"/>
    <d v="2012-04-12T00:00:00"/>
    <d v="1899-12-30T12:05:00"/>
    <d v="2012-04-12T00:00:00"/>
    <d v="1899-12-30T09:25:00"/>
    <n v="38"/>
    <x v="22"/>
    <n v="8"/>
    <n v="12"/>
    <n v="9"/>
    <d v="2012-04-12T08:47:00"/>
    <d v="2012-04-12T08:46:00"/>
    <d v="2012-04-12T12:05:00"/>
    <d v="2012-04-12T09:25:00"/>
    <n v="0.63333333330228925"/>
    <n v="3.2999999999301508"/>
    <m/>
    <m/>
  </r>
  <r>
    <x v="0"/>
    <s v="50"/>
    <s v="Non-Nurse Practitioner"/>
    <s v="N"/>
    <x v="2"/>
    <d v="1899-12-30T12:09:00"/>
    <d v="2012-04-12T00:00:00"/>
    <d v="1899-12-30T11:54:00"/>
    <s v="4"/>
    <n v="1991"/>
    <d v="2012-04-12T00:00:00"/>
    <d v="1899-12-30T12:50:00"/>
    <d v="2012-04-12T00:00:00"/>
    <d v="1899-12-30T12:50:00"/>
    <n v="24"/>
    <x v="11"/>
    <n v="11"/>
    <n v="12"/>
    <n v="12"/>
    <d v="2012-04-12T12:09:00"/>
    <d v="2012-04-12T11:54:00"/>
    <d v="2012-04-12T12:50:00"/>
    <d v="2012-04-12T12:50:00"/>
    <n v="0.68333333329064772"/>
    <n v="0.68333333329064772"/>
    <m/>
    <m/>
  </r>
  <r>
    <x v="0"/>
    <s v="1003"/>
    <s v="Non-Nurse Practitioner"/>
    <s v="N"/>
    <x v="3"/>
    <d v="1899-12-30T10:13:00"/>
    <d v="2012-04-11T00:00:00"/>
    <d v="1899-12-30T10:07:00"/>
    <s v="4"/>
    <n v="1964"/>
    <d v="2012-04-11T00:00:00"/>
    <d v="1899-12-30T10:57:00"/>
    <d v="2012-04-11T00:00:00"/>
    <d v="1899-12-30T10:57:00"/>
    <n v="48"/>
    <x v="21"/>
    <n v="10"/>
    <n v="10"/>
    <n v="10"/>
    <d v="2012-04-11T10:13:00"/>
    <d v="2012-04-11T10:07:00"/>
    <d v="2012-04-11T10:57:00"/>
    <d v="2012-04-11T10:57:00"/>
    <n v="0.73333333345362917"/>
    <n v="0.73333333345362917"/>
    <m/>
    <m/>
  </r>
  <r>
    <x v="0"/>
    <s v="50"/>
    <s v="Non-Nurse Practitioner"/>
    <s v="N"/>
    <x v="3"/>
    <d v="1899-12-30T10:56:00"/>
    <d v="2012-04-11T00:00:00"/>
    <d v="1899-12-30T10:55:00"/>
    <s v="4"/>
    <n v="1990"/>
    <d v="2012-04-11T00:00:00"/>
    <d v="1899-12-30T11:17:00"/>
    <d v="2012-04-11T00:00:00"/>
    <d v="1899-12-30T11:55:00"/>
    <n v="24"/>
    <x v="21"/>
    <n v="10"/>
    <n v="11"/>
    <n v="11"/>
    <d v="2012-04-11T10:56:00"/>
    <d v="2012-04-11T10:55:00"/>
    <d v="2012-04-11T11:17:00"/>
    <d v="2012-04-11T11:55:00"/>
    <n v="0.9833333333954215"/>
    <n v="0.34999999991850927"/>
    <m/>
    <m/>
  </r>
  <r>
    <x v="0"/>
    <s v="50"/>
    <s v="Non-Nurse Practitioner"/>
    <s v="N"/>
    <x v="2"/>
    <d v="1899-12-30T00:41:00"/>
    <d v="2012-04-12T00:00:00"/>
    <d v="1899-12-30T00:40:00"/>
    <s v="4"/>
    <n v="1980"/>
    <d v="2012-04-12T00:00:00"/>
    <d v="1899-12-30T01:10:00"/>
    <d v="2012-04-12T00:00:00"/>
    <d v="1899-12-30T01:15:00"/>
    <n v="31"/>
    <x v="6"/>
    <n v="0"/>
    <n v="1"/>
    <n v="1"/>
    <d v="2012-04-12T00:41:00"/>
    <d v="2012-04-12T00:40:00"/>
    <d v="2012-04-12T01:10:00"/>
    <d v="2012-04-12T01:15:00"/>
    <n v="0.56666666676755995"/>
    <n v="0.48333333333721384"/>
    <m/>
    <m/>
  </r>
  <r>
    <x v="0"/>
    <s v="50"/>
    <s v="Non-Nurse Practitioner"/>
    <s v="N"/>
    <x v="2"/>
    <d v="1899-12-30T05:36:00"/>
    <d v="2012-04-12T00:00:00"/>
    <d v="1899-12-30T05:35:00"/>
    <s v="4"/>
    <n v="1985"/>
    <d v="2012-04-12T00:00:00"/>
    <d v="1899-12-30T06:00:00"/>
    <d v="2012-04-12T00:00:00"/>
    <d v="1899-12-30T06:20:00"/>
    <n v="30"/>
    <x v="23"/>
    <n v="5"/>
    <n v="6"/>
    <n v="6"/>
    <d v="2012-04-12T05:36:00"/>
    <d v="2012-04-12T05:35:00"/>
    <d v="2012-04-12T06:00:00"/>
    <d v="2012-04-12T06:20:00"/>
    <n v="0.73333333345362917"/>
    <n v="0.40000000008149073"/>
    <m/>
    <m/>
  </r>
  <r>
    <x v="0"/>
    <s v="50"/>
    <s v="Non-Nurse Practitioner"/>
    <s v="N"/>
    <x v="2"/>
    <d v="1899-12-30T06:11:00"/>
    <d v="2012-04-12T00:00:00"/>
    <d v="1899-12-30T06:10:00"/>
    <s v="4"/>
    <n v="1978"/>
    <d v="2012-04-12T00:00:00"/>
    <d v="1899-12-30T06:55:00"/>
    <d v="2012-04-12T00:00:00"/>
    <d v="1899-12-30T08:30:00"/>
    <n v="35"/>
    <x v="9"/>
    <n v="6"/>
    <n v="6"/>
    <n v="8"/>
    <d v="2012-04-12T06:11:00"/>
    <d v="2012-04-12T06:10:00"/>
    <d v="2012-04-12T06:55:00"/>
    <d v="2012-04-12T08:30:00"/>
    <n v="2.3166666665347293"/>
    <n v="0.73333333327900618"/>
    <m/>
    <m/>
  </r>
  <r>
    <x v="0"/>
    <s v="50"/>
    <s v="Non-Nurse Practitioner"/>
    <s v="N"/>
    <x v="2"/>
    <d v="1899-12-30T14:08:00"/>
    <d v="2012-04-12T00:00:00"/>
    <d v="1899-12-30T14:07:00"/>
    <s v="4"/>
    <n v="1982"/>
    <d v="2012-04-12T00:00:00"/>
    <d v="1899-12-30T14:45:00"/>
    <d v="2012-04-12T00:00:00"/>
    <d v="1899-12-30T14:45:00"/>
    <n v="32"/>
    <x v="17"/>
    <n v="14"/>
    <n v="14"/>
    <n v="14"/>
    <d v="2012-04-12T14:08:00"/>
    <d v="2012-04-12T14:07:00"/>
    <d v="2012-04-12T14:45:00"/>
    <d v="2012-04-12T14:45:00"/>
    <n v="0.61666666675591841"/>
    <n v="0.61666666675591841"/>
    <m/>
    <m/>
  </r>
  <r>
    <x v="0"/>
    <s v="50"/>
    <s v="Non-Nurse Practitioner"/>
    <s v="N"/>
    <x v="1"/>
    <d v="1899-12-30T15:00:00"/>
    <d v="2012-04-14T00:00:00"/>
    <d v="1899-12-30T14:59:00"/>
    <s v="4"/>
    <n v="1984"/>
    <d v="2012-04-14T00:00:00"/>
    <d v="1899-12-30T17:40:00"/>
    <d v="2012-04-14T00:00:00"/>
    <d v="1899-12-30T17:40:00"/>
    <n v="29"/>
    <x v="0"/>
    <n v="14"/>
    <n v="17"/>
    <n v="17"/>
    <d v="2012-04-14T15:00:00"/>
    <d v="2012-04-14T14:59:00"/>
    <d v="2012-04-14T17:40:00"/>
    <d v="2012-04-14T17:40:00"/>
    <n v="2.6666666666278616"/>
    <n v="2.6666666666278616"/>
    <m/>
    <m/>
  </r>
  <r>
    <x v="0"/>
    <s v="11001"/>
    <s v="Non-Nurse Practitioner"/>
    <s v="N"/>
    <x v="3"/>
    <d v="1899-12-30T07:14:00"/>
    <d v="2012-04-11T00:00:00"/>
    <d v="1899-12-30T07:10:00"/>
    <s v="4"/>
    <n v="1945"/>
    <d v="2012-04-11T00:00:00"/>
    <d v="1899-12-30T09:54:00"/>
    <d v="2012-04-11T00:00:00"/>
    <d v="1899-12-30T09:54:00"/>
    <n v="68"/>
    <x v="20"/>
    <n v="7"/>
    <n v="9"/>
    <n v="9"/>
    <d v="2012-04-11T07:14:00"/>
    <d v="2012-04-11T07:10:00"/>
    <d v="2012-04-11T09:54:00"/>
    <d v="2012-04-11T09:54:00"/>
    <n v="2.6666666666278616"/>
    <n v="2.6666666666278616"/>
    <m/>
    <m/>
  </r>
  <r>
    <x v="0"/>
    <s v="11001"/>
    <s v="Non-Nurse Practitioner"/>
    <s v="N"/>
    <x v="3"/>
    <d v="1899-12-30T11:02:00"/>
    <d v="2012-04-11T00:00:00"/>
    <d v="1899-12-30T10:52:00"/>
    <s v="4"/>
    <n v="1969"/>
    <d v="2012-04-11T00:00:00"/>
    <d v="1899-12-30T14:20:00"/>
    <d v="2012-04-11T00:00:00"/>
    <d v="1899-12-30T14:20:00"/>
    <n v="46"/>
    <x v="10"/>
    <n v="10"/>
    <n v="14"/>
    <n v="14"/>
    <d v="2012-04-11T11:02:00"/>
    <d v="2012-04-11T10:52:00"/>
    <d v="2012-04-11T14:20:00"/>
    <d v="2012-04-11T14:20:00"/>
    <n v="3.2999999999301508"/>
    <n v="3.2999999999301508"/>
    <m/>
    <m/>
  </r>
  <r>
    <x v="0"/>
    <s v="11001"/>
    <s v="Non-Nurse Practitioner"/>
    <s v="N"/>
    <x v="3"/>
    <d v="1899-12-30T15:46:00"/>
    <d v="2012-04-11T00:00:00"/>
    <d v="1899-12-30T15:42:00"/>
    <s v="4"/>
    <n v="1962"/>
    <d v="2012-04-11T00:00:00"/>
    <d v="1899-12-30T19:28:00"/>
    <d v="2012-04-11T00:00:00"/>
    <d v="1899-12-30T19:28:00"/>
    <n v="50"/>
    <x v="0"/>
    <n v="15"/>
    <n v="19"/>
    <n v="19"/>
    <d v="2012-04-11T15:46:00"/>
    <d v="2012-04-11T15:42:00"/>
    <d v="2012-04-11T19:28:00"/>
    <d v="2012-04-11T19:28:00"/>
    <n v="3.7000000000116415"/>
    <n v="3.7000000000116415"/>
    <m/>
    <m/>
  </r>
  <r>
    <x v="0"/>
    <s v="11001"/>
    <s v="Non-Nurse Practitioner"/>
    <s v="N"/>
    <x v="3"/>
    <d v="1899-12-30T15:59:00"/>
    <d v="2012-04-11T00:00:00"/>
    <d v="1899-12-30T15:53:00"/>
    <s v="4"/>
    <n v="2007"/>
    <d v="2012-04-11T00:00:00"/>
    <d v="1899-12-30T16:20:00"/>
    <d v="2012-04-11T00:00:00"/>
    <d v="1899-12-30T16:20:00"/>
    <n v="7"/>
    <x v="0"/>
    <n v="15"/>
    <n v="16"/>
    <n v="16"/>
    <d v="2012-04-11T15:59:00"/>
    <d v="2012-04-11T15:53:00"/>
    <d v="2012-04-11T16:20:00"/>
    <d v="2012-04-11T16:20:00"/>
    <n v="0.34999999991850927"/>
    <n v="0.34999999991850927"/>
    <m/>
    <m/>
  </r>
  <r>
    <x v="0"/>
    <s v="11001"/>
    <s v="Non-Nurse Practitioner"/>
    <s v="N"/>
    <x v="3"/>
    <d v="1899-12-30T16:49:00"/>
    <d v="2012-04-11T00:00:00"/>
    <d v="1899-12-30T16:43:00"/>
    <s v="4"/>
    <n v="2008"/>
    <d v="2012-04-11T00:00:00"/>
    <d v="1899-12-30T18:25:00"/>
    <d v="2012-04-11T00:00:00"/>
    <d v="1899-12-30T18:25:00"/>
    <n v="3"/>
    <x v="13"/>
    <n v="16"/>
    <n v="18"/>
    <n v="18"/>
    <d v="2012-04-11T16:49:00"/>
    <d v="2012-04-11T16:43:00"/>
    <d v="2012-04-11T18:25:00"/>
    <d v="2012-04-11T18:25:00"/>
    <n v="1.5999999999767169"/>
    <n v="1.5999999999767169"/>
    <m/>
    <m/>
  </r>
  <r>
    <x v="0"/>
    <s v="11001"/>
    <s v="Non-Nurse Practitioner"/>
    <s v="N"/>
    <x v="3"/>
    <d v="1899-12-30T18:16:00"/>
    <d v="2012-04-11T00:00:00"/>
    <d v="1899-12-30T18:09:00"/>
    <s v="4"/>
    <n v="1975"/>
    <d v="2012-04-11T00:00:00"/>
    <d v="1899-12-30T19:02:00"/>
    <d v="2012-04-11T00:00:00"/>
    <d v="1899-12-30T19:02:00"/>
    <n v="39"/>
    <x v="15"/>
    <n v="18"/>
    <n v="19"/>
    <n v="19"/>
    <d v="2012-04-11T18:16:00"/>
    <d v="2012-04-11T18:09:00"/>
    <d v="2012-04-11T19:02:00"/>
    <d v="2012-04-11T19:02:00"/>
    <n v="0.76666666672099382"/>
    <n v="0.76666666672099382"/>
    <m/>
    <m/>
  </r>
  <r>
    <x v="0"/>
    <s v="11001"/>
    <s v="Non-Nurse Practitioner"/>
    <s v="N"/>
    <x v="2"/>
    <d v="1899-12-30T00:48:00"/>
    <d v="2012-04-12T00:00:00"/>
    <d v="1899-12-30T00:40:00"/>
    <s v="4"/>
    <n v="1962"/>
    <d v="2012-04-12T00:00:00"/>
    <d v="1899-12-30T07:38:00"/>
    <d v="2012-04-12T00:00:00"/>
    <d v="1899-12-30T07:39:00"/>
    <n v="50"/>
    <x v="6"/>
    <n v="0"/>
    <n v="7"/>
    <n v="7"/>
    <d v="2012-04-12T00:48:00"/>
    <d v="2012-04-12T00:40:00"/>
    <d v="2012-04-12T07:38:00"/>
    <d v="2012-04-12T07:39:00"/>
    <n v="6.8499999999767169"/>
    <n v="6.8333333334303461"/>
    <m/>
    <m/>
  </r>
  <r>
    <x v="0"/>
    <s v="11001"/>
    <s v="Non-Nurse Practitioner"/>
    <s v="N"/>
    <x v="0"/>
    <d v="1899-12-30T00:35:00"/>
    <d v="2012-04-13T00:00:00"/>
    <d v="1899-12-30T00:23:00"/>
    <s v="4"/>
    <n v="1987"/>
    <d v="2012-04-13T00:00:00"/>
    <d v="1899-12-30T04:10:00"/>
    <d v="2012-04-13T00:00:00"/>
    <d v="1899-12-30T04:10:00"/>
    <n v="27"/>
    <x v="6"/>
    <n v="0"/>
    <n v="4"/>
    <n v="4"/>
    <d v="2012-04-13T00:35:00"/>
    <d v="2012-04-13T00:23:00"/>
    <d v="2012-04-13T04:10:00"/>
    <d v="2012-04-13T04:10:00"/>
    <n v="3.5833333333139308"/>
    <n v="3.5833333333139308"/>
    <m/>
    <m/>
  </r>
  <r>
    <x v="0"/>
    <s v="11001"/>
    <s v="Non-Nurse Practitioner"/>
    <s v="G"/>
    <x v="0"/>
    <d v="1899-12-30T21:06:00"/>
    <d v="2012-04-13T00:00:00"/>
    <d v="1899-12-30T21:00:00"/>
    <s v="4"/>
    <n v="2011"/>
    <d v="2012-04-13T00:00:00"/>
    <d v="1899-12-30T22:06:00"/>
    <d v="2012-04-13T00:00:00"/>
    <d v="1899-12-30T22:06:00"/>
    <n v="1"/>
    <x v="16"/>
    <n v="21"/>
    <n v="22"/>
    <n v="22"/>
    <d v="2012-04-13T21:06:00"/>
    <d v="2012-04-13T21:00:00"/>
    <d v="2012-04-13T22:06:00"/>
    <d v="2012-04-13T22:06:00"/>
    <n v="0.99999999994179234"/>
    <n v="0.99999999994179234"/>
    <m/>
    <m/>
  </r>
  <r>
    <x v="0"/>
    <s v="11001"/>
    <s v="Non-Nurse Practitioner"/>
    <s v="N"/>
    <x v="0"/>
    <d v="1899-12-30T21:20:00"/>
    <d v="2012-04-13T00:00:00"/>
    <d v="1899-12-30T21:15:00"/>
    <s v="4"/>
    <n v="1999"/>
    <d v="2012-04-13T00:00:00"/>
    <d v="1899-12-30T22:30:00"/>
    <d v="2012-04-13T00:00:00"/>
    <d v="1899-12-30T22:30:00"/>
    <n v="13"/>
    <x v="16"/>
    <n v="21"/>
    <n v="22"/>
    <n v="22"/>
    <d v="2012-04-13T21:20:00"/>
    <d v="2012-04-13T21:15:00"/>
    <d v="2012-04-13T22:30:00"/>
    <d v="2012-04-13T22:30:00"/>
    <n v="1.1666666666278616"/>
    <n v="1.1666666666278616"/>
    <m/>
    <m/>
  </r>
  <r>
    <x v="0"/>
    <s v="11001"/>
    <s v="Non-Nurse Practitioner"/>
    <s v="N"/>
    <x v="0"/>
    <d v="1899-12-30T21:24:00"/>
    <d v="2012-04-13T00:00:00"/>
    <d v="1899-12-30T21:18:00"/>
    <s v="4"/>
    <n v="2008"/>
    <d v="2012-04-13T00:00:00"/>
    <d v="1899-12-30T21:38:00"/>
    <d v="2012-04-13T00:00:00"/>
    <d v="1899-12-30T21:38:00"/>
    <n v="7"/>
    <x v="16"/>
    <n v="21"/>
    <n v="21"/>
    <n v="21"/>
    <d v="2012-04-13T21:24:00"/>
    <d v="2012-04-13T21:18:00"/>
    <d v="2012-04-13T21:38:00"/>
    <d v="2012-04-13T21:38:00"/>
    <n v="0.23333333322079852"/>
    <n v="0.23333333322079852"/>
    <m/>
    <m/>
  </r>
  <r>
    <x v="0"/>
    <s v="11001"/>
    <s v="Non-Nurse Practitioner"/>
    <s v="N"/>
    <x v="1"/>
    <d v="1899-12-30T10:19:00"/>
    <d v="2012-04-14T00:00:00"/>
    <d v="1899-12-30T10:14:00"/>
    <s v="4"/>
    <n v="1958"/>
    <d v="2012-04-14T00:00:00"/>
    <d v="1899-12-30T12:30:00"/>
    <d v="2012-04-14T00:00:00"/>
    <d v="1899-12-30T12:30:00"/>
    <n v="56"/>
    <x v="21"/>
    <n v="10"/>
    <n v="12"/>
    <n v="12"/>
    <d v="2012-04-14T10:19:00"/>
    <d v="2012-04-14T10:14:00"/>
    <d v="2012-04-14T12:30:00"/>
    <d v="2012-04-14T12:30:00"/>
    <n v="2.1833333334652707"/>
    <n v="2.1833333334652707"/>
    <m/>
    <m/>
  </r>
  <r>
    <x v="0"/>
    <s v="11001"/>
    <s v="Non-Nurse Practitioner"/>
    <s v="N"/>
    <x v="5"/>
    <d v="1899-12-30T02:18:00"/>
    <d v="2012-04-15T00:00:00"/>
    <d v="1899-12-30T02:09:00"/>
    <s v="4"/>
    <n v="1956"/>
    <d v="2012-04-15T00:00:00"/>
    <d v="1899-12-30T07:45:00"/>
    <d v="2012-04-15T00:00:00"/>
    <d v="1899-12-30T07:45:00"/>
    <n v="58"/>
    <x v="19"/>
    <n v="2"/>
    <n v="7"/>
    <n v="7"/>
    <d v="2012-04-15T02:18:00"/>
    <d v="2012-04-15T02:09:00"/>
    <d v="2012-04-15T07:45:00"/>
    <d v="2012-04-15T07:45:00"/>
    <n v="5.4499999999534339"/>
    <n v="5.4499999999534339"/>
    <m/>
    <m/>
  </r>
  <r>
    <x v="0"/>
    <s v="11001"/>
    <s v="Non-Nurse Practitioner"/>
    <s v="N"/>
    <x v="5"/>
    <d v="1899-12-30T22:15:00"/>
    <d v="2012-04-15T00:00:00"/>
    <d v="1899-12-30T22:07:00"/>
    <s v="4"/>
    <n v="1986"/>
    <d v="2012-04-15T00:00:00"/>
    <d v="1899-12-30T23:40:00"/>
    <d v="2012-04-15T00:00:00"/>
    <d v="1899-12-30T23:40:00"/>
    <n v="26"/>
    <x v="4"/>
    <n v="22"/>
    <n v="23"/>
    <n v="23"/>
    <d v="2012-04-15T22:15:00"/>
    <d v="2012-04-15T22:07:00"/>
    <d v="2012-04-15T23:40:00"/>
    <d v="2012-04-15T23:40:00"/>
    <n v="1.4166666665696539"/>
    <n v="1.4166666665696539"/>
    <m/>
    <m/>
  </r>
  <r>
    <x v="0"/>
    <s v="11001"/>
    <s v="Non-Nurse Practitioner"/>
    <s v="G"/>
    <x v="4"/>
    <d v="1899-12-30T19:27:00"/>
    <d v="2012-04-16T00:00:00"/>
    <d v="1899-12-30T19:13:00"/>
    <s v="4"/>
    <n v="1949"/>
    <d v="2012-04-16T00:00:00"/>
    <d v="1899-12-30T20:00:00"/>
    <d v="2012-04-16T00:00:00"/>
    <d v="1899-12-30T20:00:00"/>
    <n v="64"/>
    <x v="1"/>
    <n v="19"/>
    <n v="20"/>
    <n v="20"/>
    <d v="2012-04-16T19:27:00"/>
    <d v="2012-04-16T19:13:00"/>
    <d v="2012-04-16T20:00:00"/>
    <d v="2012-04-16T20:00:00"/>
    <n v="0.55000000004656613"/>
    <n v="0.55000000004656613"/>
    <m/>
    <m/>
  </r>
  <r>
    <x v="0"/>
    <s v="11001"/>
    <s v="Non-Nurse Practitioner"/>
    <s v="N"/>
    <x v="6"/>
    <d v="1899-12-30T00:45:00"/>
    <d v="2012-04-17T00:00:00"/>
    <d v="1899-12-30T00:36:00"/>
    <s v="4"/>
    <n v="1985"/>
    <d v="2012-04-17T00:00:00"/>
    <d v="1899-12-30T02:05:00"/>
    <d v="2012-04-17T00:00:00"/>
    <d v="1899-12-30T02:05:00"/>
    <n v="27"/>
    <x v="6"/>
    <n v="0"/>
    <n v="2"/>
    <n v="2"/>
    <d v="2012-04-17T00:45:00"/>
    <d v="2012-04-17T00:36:00"/>
    <d v="2012-04-17T02:05:00"/>
    <d v="2012-04-17T02:05:00"/>
    <n v="1.3333333333139308"/>
    <n v="1.3333333333139308"/>
    <m/>
    <m/>
  </r>
  <r>
    <x v="0"/>
    <s v="11001"/>
    <s v="Non-Nurse Practitioner"/>
    <s v="N"/>
    <x v="6"/>
    <d v="1899-12-30T13:47:00"/>
    <d v="2012-04-17T00:00:00"/>
    <d v="1899-12-30T13:41:00"/>
    <s v="4"/>
    <n v="1990"/>
    <d v="2012-04-17T00:00:00"/>
    <d v="1899-12-30T15:35:00"/>
    <d v="2012-04-17T00:00:00"/>
    <d v="1899-12-30T15:35:00"/>
    <n v="22"/>
    <x v="12"/>
    <n v="13"/>
    <n v="15"/>
    <n v="15"/>
    <d v="2012-04-17T13:47:00"/>
    <d v="2012-04-17T13:41:00"/>
    <d v="2012-04-17T15:35:00"/>
    <d v="2012-04-17T15:35:00"/>
    <n v="1.7999999999301508"/>
    <n v="1.7999999999301508"/>
    <m/>
    <m/>
  </r>
  <r>
    <x v="0"/>
    <s v="11001"/>
    <s v="Non-Nurse Practitioner"/>
    <s v="G"/>
    <x v="6"/>
    <d v="1899-12-30T21:49:00"/>
    <d v="2012-04-17T00:00:00"/>
    <d v="1899-12-30T21:43:00"/>
    <s v="4"/>
    <n v="1994"/>
    <d v="2012-04-18T00:00:00"/>
    <d v="1899-12-30T01:09:00"/>
    <d v="2012-04-18T00:00:00"/>
    <d v="1899-12-30T01:09:00"/>
    <n v="20"/>
    <x v="16"/>
    <n v="21"/>
    <n v="1"/>
    <n v="1"/>
    <d v="2012-04-17T21:49:00"/>
    <d v="2012-04-17T21:43:00"/>
    <d v="2012-04-18T01:09:00"/>
    <d v="2012-04-18T01:09:00"/>
    <n v="3.3333333333721384"/>
    <n v="3.3333333333721384"/>
    <m/>
    <m/>
  </r>
  <r>
    <x v="0"/>
    <s v="50"/>
    <s v="Non-Nurse Practitioner"/>
    <s v="N"/>
    <x v="6"/>
    <d v="1899-12-30T09:41:00"/>
    <d v="2012-04-17T00:00:00"/>
    <d v="1899-12-30T09:40:00"/>
    <s v="4"/>
    <n v="1980"/>
    <d v="2012-04-17T00:00:00"/>
    <d v="1899-12-30T10:00:00"/>
    <d v="2012-04-17T00:00:00"/>
    <d v="1899-12-30T10:15:00"/>
    <n v="32"/>
    <x v="3"/>
    <n v="9"/>
    <n v="10"/>
    <n v="10"/>
    <d v="2012-04-17T09:41:00"/>
    <d v="2012-04-17T09:40:00"/>
    <d v="2012-04-17T10:00:00"/>
    <d v="2012-04-17T10:15:00"/>
    <n v="0.56666666676755995"/>
    <n v="0.31666666665114462"/>
    <m/>
    <m/>
  </r>
  <r>
    <x v="0"/>
    <s v="50"/>
    <s v="Non-Nurse Practitioner"/>
    <s v="N"/>
    <x v="6"/>
    <d v="1899-12-30T11:54:00"/>
    <d v="2012-04-17T00:00:00"/>
    <d v="1899-12-30T11:53:00"/>
    <s v="4"/>
    <n v="1976"/>
    <d v="2012-04-17T00:00:00"/>
    <d v="1899-12-30T12:28:00"/>
    <d v="2012-04-17T00:00:00"/>
    <d v="1899-12-30T12:30:00"/>
    <n v="40"/>
    <x v="10"/>
    <n v="11"/>
    <n v="12"/>
    <n v="12"/>
    <d v="2012-04-17T11:54:00"/>
    <d v="2012-04-17T11:53:00"/>
    <d v="2012-04-17T12:28:00"/>
    <d v="2012-04-17T12:30:00"/>
    <n v="0.6000000000349246"/>
    <n v="0.56666666659293696"/>
    <m/>
    <m/>
  </r>
  <r>
    <x v="0"/>
    <s v="50"/>
    <s v="Non-Nurse Practitioner"/>
    <s v="N"/>
    <x v="6"/>
    <d v="1899-12-30T13:51:00"/>
    <d v="2012-04-17T00:00:00"/>
    <d v="1899-12-30T13:50:00"/>
    <s v="4"/>
    <n v="1979"/>
    <d v="2012-04-17T00:00:00"/>
    <d v="1899-12-30T14:26:00"/>
    <d v="2012-04-17T00:00:00"/>
    <d v="1899-12-30T14:26:00"/>
    <n v="33"/>
    <x v="12"/>
    <n v="13"/>
    <n v="14"/>
    <n v="14"/>
    <d v="2012-04-17T13:51:00"/>
    <d v="2012-04-17T13:50:00"/>
    <d v="2012-04-17T14:26:00"/>
    <d v="2012-04-17T14:26:00"/>
    <n v="0.58333333348855376"/>
    <n v="0.58333333348855376"/>
    <m/>
    <m/>
  </r>
  <r>
    <x v="0"/>
    <s v="50"/>
    <s v="Non-Nurse Practitioner"/>
    <s v="N"/>
    <x v="6"/>
    <d v="1899-12-30T17:42:00"/>
    <d v="2012-04-17T00:00:00"/>
    <d v="1899-12-30T17:41:00"/>
    <s v="4"/>
    <n v="1988"/>
    <d v="2012-04-17T00:00:00"/>
    <d v="1899-12-30T18:20:00"/>
    <d v="2012-04-17T00:00:00"/>
    <d v="1899-12-30T18:35:00"/>
    <n v="25"/>
    <x v="14"/>
    <n v="17"/>
    <n v="18"/>
    <n v="18"/>
    <d v="2012-04-17T17:42:00"/>
    <d v="2012-04-17T17:41:00"/>
    <d v="2012-04-17T18:20:00"/>
    <d v="2012-04-17T18:35:00"/>
    <n v="0.88333333324408159"/>
    <n v="0.63333333330228925"/>
    <m/>
    <m/>
  </r>
  <r>
    <x v="0"/>
    <s v="11003 Nurse Practitioner"/>
    <s v="Nurse Practitioner"/>
    <s v="N"/>
    <x v="2"/>
    <d v="1899-12-30T18:07:00"/>
    <d v="2012-04-12T00:00:00"/>
    <d v="1899-12-30T17:58:00"/>
    <s v="4"/>
    <n v="1979"/>
    <d v="2012-04-12T00:00:00"/>
    <d v="1899-12-30T20:32:00"/>
    <d v="2012-04-12T00:00:00"/>
    <d v="1899-12-30T20:32:00"/>
    <n v="32"/>
    <x v="15"/>
    <n v="17"/>
    <n v="20"/>
    <n v="20"/>
    <d v="2012-04-12T18:07:00"/>
    <d v="2012-04-12T17:58:00"/>
    <d v="2012-04-12T20:32:00"/>
    <d v="2012-04-12T20:32:00"/>
    <n v="2.4166666666860692"/>
    <n v="2.4166666666860692"/>
    <m/>
    <m/>
  </r>
  <r>
    <x v="0"/>
    <s v="11003 Nurse Practitioner"/>
    <s v="Nurse Practitioner"/>
    <s v="N"/>
    <x v="2"/>
    <d v="1899-12-30T19:44:00"/>
    <d v="2012-04-12T00:00:00"/>
    <d v="1899-12-30T19:38:00"/>
    <s v="4"/>
    <n v="2000"/>
    <d v="2012-04-12T00:00:00"/>
    <d v="1899-12-30T21:10:00"/>
    <d v="2012-04-12T00:00:00"/>
    <d v="1899-12-30T21:12:00"/>
    <n v="13"/>
    <x v="1"/>
    <n v="19"/>
    <n v="21"/>
    <n v="21"/>
    <d v="2012-04-12T19:44:00"/>
    <d v="2012-04-12T19:38:00"/>
    <d v="2012-04-12T21:10:00"/>
    <d v="2012-04-12T21:12:00"/>
    <n v="1.4666666665580124"/>
    <n v="1.4333333332906477"/>
    <m/>
    <m/>
  </r>
  <r>
    <x v="0"/>
    <s v="11003 Nurse Practitioner"/>
    <s v="Nurse Practitioner"/>
    <s v="N"/>
    <x v="2"/>
    <d v="1899-12-30T20:18:00"/>
    <d v="2012-04-12T00:00:00"/>
    <d v="1899-12-30T20:11:00"/>
    <s v="4"/>
    <n v="1990"/>
    <d v="2012-04-12T00:00:00"/>
    <d v="1899-12-30T22:40:00"/>
    <d v="2012-04-12T00:00:00"/>
    <d v="1899-12-30T22:40:00"/>
    <n v="25"/>
    <x v="2"/>
    <n v="20"/>
    <n v="22"/>
    <n v="22"/>
    <d v="2012-04-12T20:18:00"/>
    <d v="2012-04-12T20:11:00"/>
    <d v="2012-04-12T22:40:00"/>
    <d v="2012-04-12T22:40:00"/>
    <n v="2.3666666666977108"/>
    <n v="2.3666666666977108"/>
    <m/>
    <m/>
  </r>
  <r>
    <x v="0"/>
    <s v="11003 Nurse Practitioner"/>
    <s v="Nurse Practitioner"/>
    <s v="N"/>
    <x v="0"/>
    <d v="1899-12-30T13:40:00"/>
    <d v="2012-04-13T00:00:00"/>
    <d v="1899-12-30T13:32:00"/>
    <s v="4"/>
    <n v="1965"/>
    <d v="2012-04-13T00:00:00"/>
    <d v="1899-12-30T16:49:00"/>
    <d v="2012-04-13T00:00:00"/>
    <d v="1899-12-30T16:49:00"/>
    <n v="49"/>
    <x v="12"/>
    <n v="13"/>
    <n v="16"/>
    <n v="16"/>
    <d v="2012-04-13T13:40:00"/>
    <d v="2012-04-13T13:32:00"/>
    <d v="2012-04-13T16:49:00"/>
    <d v="2012-04-13T16:49:00"/>
    <n v="3.1499999999650754"/>
    <n v="3.1499999999650754"/>
    <m/>
    <m/>
  </r>
  <r>
    <x v="0"/>
    <s v="11003 Nurse Practitioner"/>
    <s v="Nurse Practitioner"/>
    <s v="N"/>
    <x v="0"/>
    <d v="1899-12-30T15:23:00"/>
    <d v="2012-04-13T00:00:00"/>
    <d v="1899-12-30T15:16:00"/>
    <s v="4"/>
    <n v="1985"/>
    <d v="2012-04-13T00:00:00"/>
    <d v="1899-12-30T19:00:00"/>
    <d v="2012-04-13T00:00:00"/>
    <d v="1899-12-30T19:00:00"/>
    <n v="30"/>
    <x v="0"/>
    <n v="15"/>
    <n v="19"/>
    <n v="19"/>
    <d v="2012-04-13T15:23:00"/>
    <d v="2012-04-13T15:16:00"/>
    <d v="2012-04-13T19:00:00"/>
    <d v="2012-04-13T19:00:00"/>
    <n v="3.6166666665812954"/>
    <n v="3.6166666665812954"/>
    <m/>
    <m/>
  </r>
  <r>
    <x v="0"/>
    <s v="11003 Nurse Practitioner"/>
    <s v="Nurse Practitioner"/>
    <s v="N"/>
    <x v="0"/>
    <d v="1899-12-30T16:20:00"/>
    <d v="2012-04-13T00:00:00"/>
    <d v="1899-12-30T16:15:00"/>
    <s v="4"/>
    <n v="1961"/>
    <d v="2012-04-13T00:00:00"/>
    <d v="1899-12-30T19:35:00"/>
    <d v="2012-04-13T00:00:00"/>
    <d v="1899-12-30T19:35:00"/>
    <n v="52"/>
    <x v="13"/>
    <n v="16"/>
    <n v="19"/>
    <n v="19"/>
    <d v="2012-04-13T16:20:00"/>
    <d v="2012-04-13T16:15:00"/>
    <d v="2012-04-13T19:35:00"/>
    <d v="2012-04-13T19:35:00"/>
    <n v="3.2499999999417923"/>
    <n v="3.2499999999417923"/>
    <m/>
    <m/>
  </r>
  <r>
    <x v="0"/>
    <s v="11003 Nurse Practitioner"/>
    <s v="Nurse Practitioner"/>
    <s v="N"/>
    <x v="0"/>
    <d v="1899-12-30T17:47:00"/>
    <d v="2012-04-13T00:00:00"/>
    <d v="1899-12-30T17:40:00"/>
    <s v="4"/>
    <n v="1967"/>
    <d v="2012-04-13T00:00:00"/>
    <d v="1899-12-30T20:45:00"/>
    <d v="2012-04-13T00:00:00"/>
    <d v="1899-12-30T20:45:00"/>
    <n v="45"/>
    <x v="14"/>
    <n v="17"/>
    <n v="20"/>
    <n v="20"/>
    <d v="2012-04-13T17:47:00"/>
    <d v="2012-04-13T17:40:00"/>
    <d v="2012-04-13T20:45:00"/>
    <d v="2012-04-13T20:45:00"/>
    <n v="2.9666666667326353"/>
    <n v="2.9666666667326353"/>
    <m/>
    <m/>
  </r>
  <r>
    <x v="0"/>
    <s v="11003 Nurse Practitioner"/>
    <s v="Nurse Practitioner"/>
    <s v="N"/>
    <x v="0"/>
    <d v="1899-12-30T19:24:00"/>
    <d v="2012-04-13T00:00:00"/>
    <d v="1899-12-30T19:16:00"/>
    <s v="4"/>
    <n v="1979"/>
    <d v="2012-04-13T00:00:00"/>
    <d v="1899-12-30T21:50:00"/>
    <d v="2012-04-13T00:00:00"/>
    <d v="1899-12-30T21:50:00"/>
    <n v="33"/>
    <x v="1"/>
    <n v="19"/>
    <n v="21"/>
    <n v="21"/>
    <d v="2012-04-13T19:24:00"/>
    <d v="2012-04-13T19:16:00"/>
    <d v="2012-04-13T21:50:00"/>
    <d v="2012-04-13T21:50:00"/>
    <n v="2.4333333332324401"/>
    <n v="2.4333333332324401"/>
    <m/>
    <m/>
  </r>
  <r>
    <x v="0"/>
    <s v="11003 Nurse Practitioner"/>
    <s v="Nurse Practitioner"/>
    <s v="N"/>
    <x v="0"/>
    <d v="1899-12-30T21:11:00"/>
    <d v="2012-04-13T00:00:00"/>
    <d v="1899-12-30T20:59:00"/>
    <s v="4"/>
    <n v="1979"/>
    <d v="2012-04-13T00:00:00"/>
    <d v="1899-12-30T23:20:00"/>
    <d v="2012-04-13T00:00:00"/>
    <d v="1899-12-30T23:20:00"/>
    <n v="32"/>
    <x v="16"/>
    <n v="20"/>
    <n v="23"/>
    <n v="23"/>
    <d v="2012-04-13T21:11:00"/>
    <d v="2012-04-13T20:59:00"/>
    <d v="2012-04-13T23:20:00"/>
    <d v="2012-04-13T23:20:00"/>
    <n v="2.1499999998486601"/>
    <n v="2.1499999998486601"/>
    <m/>
    <m/>
  </r>
  <r>
    <x v="0"/>
    <s v="11003 Nurse Practitioner"/>
    <s v="Nurse Practitioner"/>
    <s v="N"/>
    <x v="1"/>
    <d v="1899-12-30T10:46:00"/>
    <d v="2012-04-14T00:00:00"/>
    <d v="1899-12-30T10:41:00"/>
    <s v="4"/>
    <n v="1985"/>
    <d v="2012-04-14T00:00:00"/>
    <d v="1899-12-30T16:32:00"/>
    <d v="2012-04-14T00:00:00"/>
    <d v="1899-12-30T16:32:00"/>
    <n v="27"/>
    <x v="21"/>
    <n v="10"/>
    <n v="16"/>
    <n v="16"/>
    <d v="2012-04-14T10:46:00"/>
    <d v="2012-04-14T10:41:00"/>
    <d v="2012-04-14T16:32:00"/>
    <d v="2012-04-14T16:32:00"/>
    <n v="5.7666666666045785"/>
    <n v="5.7666666666045785"/>
    <m/>
    <m/>
  </r>
  <r>
    <x v="0"/>
    <s v="11003 Nurse Practitioner"/>
    <s v="Nurse Practitioner"/>
    <s v="N"/>
    <x v="1"/>
    <d v="1899-12-30T11:43:00"/>
    <d v="2012-04-14T00:00:00"/>
    <d v="1899-12-30T11:39:00"/>
    <s v="4"/>
    <n v="1981"/>
    <d v="2012-04-14T00:00:00"/>
    <d v="1899-12-30T15:38:00"/>
    <d v="2012-04-14T00:00:00"/>
    <d v="1899-12-30T15:38:00"/>
    <n v="33"/>
    <x v="10"/>
    <n v="11"/>
    <n v="15"/>
    <n v="15"/>
    <d v="2012-04-14T11:43:00"/>
    <d v="2012-04-14T11:39:00"/>
    <d v="2012-04-14T15:38:00"/>
    <d v="2012-04-14T15:38:00"/>
    <n v="3.9166666666860692"/>
    <n v="3.9166666666860692"/>
    <m/>
    <m/>
  </r>
  <r>
    <x v="0"/>
    <s v="11003 Nurse Practitioner"/>
    <s v="Nurse Practitioner"/>
    <s v="N"/>
    <x v="1"/>
    <d v="1899-12-30T16:27:00"/>
    <d v="2012-04-14T00:00:00"/>
    <d v="1899-12-30T16:24:00"/>
    <s v="4"/>
    <n v="1965"/>
    <d v="2012-04-14T00:00:00"/>
    <d v="1899-12-30T20:20:00"/>
    <d v="2012-04-14T00:00:00"/>
    <d v="1899-12-30T20:20:00"/>
    <n v="46"/>
    <x v="13"/>
    <n v="16"/>
    <n v="20"/>
    <n v="20"/>
    <d v="2012-04-14T16:27:00"/>
    <d v="2012-04-14T16:24:00"/>
    <d v="2012-04-14T20:20:00"/>
    <d v="2012-04-14T20:20:00"/>
    <n v="3.8833333332440816"/>
    <n v="3.8833333332440816"/>
    <m/>
    <m/>
  </r>
  <r>
    <x v="0"/>
    <s v="11003 Nurse Practitioner"/>
    <s v="Nurse Practitioner"/>
    <s v="N"/>
    <x v="1"/>
    <d v="1899-12-30T20:12:00"/>
    <d v="2012-04-14T00:00:00"/>
    <d v="1899-12-30T20:09:00"/>
    <s v="4"/>
    <n v="2008"/>
    <d v="2012-04-14T00:00:00"/>
    <d v="1899-12-30T21:35:00"/>
    <d v="2012-04-14T00:00:00"/>
    <d v="1899-12-30T21:35:00"/>
    <n v="5"/>
    <x v="2"/>
    <n v="20"/>
    <n v="21"/>
    <n v="21"/>
    <d v="2012-04-14T20:12:00"/>
    <d v="2012-04-14T20:09:00"/>
    <d v="2012-04-14T21:35:00"/>
    <d v="2012-04-14T21:35:00"/>
    <n v="1.3833333333022892"/>
    <n v="1.3833333333022892"/>
    <m/>
    <m/>
  </r>
  <r>
    <x v="0"/>
    <s v="11003 Nurse Practitioner"/>
    <s v="Nurse Practitioner"/>
    <s v="N"/>
    <x v="6"/>
    <d v="1899-12-30T13:37:00"/>
    <d v="2012-04-17T00:00:00"/>
    <d v="1899-12-30T13:25:00"/>
    <s v="4"/>
    <n v="1987"/>
    <d v="2012-04-17T00:00:00"/>
    <d v="1899-12-30T17:00:00"/>
    <d v="2012-04-17T00:00:00"/>
    <d v="1899-12-30T17:04:00"/>
    <n v="28"/>
    <x v="12"/>
    <n v="13"/>
    <n v="17"/>
    <n v="17"/>
    <d v="2012-04-17T13:37:00"/>
    <d v="2012-04-17T13:25:00"/>
    <d v="2012-04-17T17:00:00"/>
    <d v="2012-04-17T17:04:00"/>
    <n v="3.4499999998952262"/>
    <n v="3.3833333333604969"/>
    <m/>
    <m/>
  </r>
  <r>
    <x v="0"/>
    <s v="11003 Nurse Practitioner"/>
    <s v="Nurse Practitioner"/>
    <s v="N"/>
    <x v="6"/>
    <d v="1899-12-30T14:00:00"/>
    <d v="2012-04-17T00:00:00"/>
    <d v="1899-12-30T13:54:00"/>
    <s v="4"/>
    <n v="1957"/>
    <d v="2012-04-17T00:00:00"/>
    <d v="1899-12-30T17:20:00"/>
    <d v="2012-04-17T00:00:00"/>
    <d v="1899-12-30T17:22:00"/>
    <n v="55"/>
    <x v="17"/>
    <n v="13"/>
    <n v="17"/>
    <n v="17"/>
    <d v="2012-04-17T14:00:00"/>
    <d v="2012-04-17T13:54:00"/>
    <d v="2012-04-17T17:20:00"/>
    <d v="2012-04-17T17:22:00"/>
    <n v="3.3666666666395031"/>
    <n v="3.3333333331975155"/>
    <m/>
    <m/>
  </r>
  <r>
    <x v="0"/>
    <s v="11003 Nurse Practitioner"/>
    <s v="Nurse Practitioner"/>
    <s v="N"/>
    <x v="6"/>
    <d v="1899-12-30T15:09:00"/>
    <d v="2012-04-17T00:00:00"/>
    <d v="1899-12-30T15:02:00"/>
    <s v="4"/>
    <n v="1999"/>
    <d v="2012-04-17T00:00:00"/>
    <d v="1899-12-30T17:30:00"/>
    <d v="2012-04-17T00:00:00"/>
    <d v="1899-12-30T17:34:00"/>
    <n v="13"/>
    <x v="0"/>
    <n v="15"/>
    <n v="17"/>
    <n v="17"/>
    <d v="2012-04-17T15:09:00"/>
    <d v="2012-04-17T15:02:00"/>
    <d v="2012-04-17T17:30:00"/>
    <d v="2012-04-17T17:34:00"/>
    <n v="2.4166666666860692"/>
    <n v="2.3499999999767169"/>
    <m/>
    <m/>
  </r>
  <r>
    <x v="0"/>
    <s v="50"/>
    <s v="Non-Nurse Practitioner"/>
    <s v="N"/>
    <x v="2"/>
    <d v="1899-12-30T11:25:00"/>
    <d v="2012-04-12T00:00:00"/>
    <d v="1899-12-30T11:24:00"/>
    <s v="4"/>
    <n v="1989"/>
    <d v="2012-04-12T00:00:00"/>
    <d v="1899-12-30T12:50:00"/>
    <d v="2012-04-12T00:00:00"/>
    <d v="1899-12-30T12:50:00"/>
    <n v="26"/>
    <x v="10"/>
    <n v="11"/>
    <n v="12"/>
    <n v="12"/>
    <d v="2012-04-12T11:25:00"/>
    <d v="2012-04-12T11:24:00"/>
    <d v="2012-04-12T12:50:00"/>
    <d v="2012-04-12T12:50:00"/>
    <n v="1.4166666665696539"/>
    <n v="1.4166666665696539"/>
    <m/>
    <m/>
  </r>
  <r>
    <x v="0"/>
    <s v="3"/>
    <s v="Non-Nurse Practitioner"/>
    <s v="N"/>
    <x v="6"/>
    <d v="1899-12-30T01:05:00"/>
    <d v="2012-04-17T00:00:00"/>
    <d v="1899-12-30T00:55:00"/>
    <s v="4"/>
    <n v="1979"/>
    <d v="2012-04-17T00:00:00"/>
    <d v="1899-12-30T07:00:00"/>
    <d v="2012-04-17T00:00:00"/>
    <d v="1899-12-30T07:02:00"/>
    <n v="36"/>
    <x v="18"/>
    <n v="0"/>
    <n v="7"/>
    <n v="7"/>
    <d v="2012-04-17T01:05:00"/>
    <d v="2012-04-17T00:55:00"/>
    <d v="2012-04-17T07:00:00"/>
    <d v="2012-04-17T07:02:00"/>
    <n v="5.9500000000116415"/>
    <n v="5.9166666665696539"/>
    <m/>
    <m/>
  </r>
  <r>
    <x v="0"/>
    <s v="50"/>
    <s v="Non-Nurse Practitioner"/>
    <s v="N"/>
    <x v="0"/>
    <d v="1899-12-30T16:49:00"/>
    <d v="2012-04-13T00:00:00"/>
    <d v="1899-12-30T16:48:00"/>
    <s v="4"/>
    <n v="1978"/>
    <d v="2012-04-13T00:00:00"/>
    <d v="1899-12-30T20:20:00"/>
    <d v="2012-04-13T00:00:00"/>
    <d v="1899-12-30T21:00:00"/>
    <n v="34"/>
    <x v="13"/>
    <n v="16"/>
    <n v="20"/>
    <n v="21"/>
    <d v="2012-04-13T16:49:00"/>
    <d v="2012-04-13T16:48:00"/>
    <d v="2012-04-13T20:20:00"/>
    <d v="2012-04-13T21:00:00"/>
    <n v="4.1833333333488554"/>
    <n v="3.5166666666045785"/>
    <m/>
    <m/>
  </r>
  <r>
    <x v="0"/>
    <s v="50"/>
    <s v="Non-Nurse Practitioner"/>
    <s v="N"/>
    <x v="0"/>
    <d v="1899-12-30T22:21:00"/>
    <d v="2012-04-13T00:00:00"/>
    <d v="1899-12-30T22:20:00"/>
    <s v="4"/>
    <n v="1978"/>
    <d v="2012-04-14T00:00:00"/>
    <d v="1899-12-30T00:01:00"/>
    <d v="2012-04-14T00:00:00"/>
    <d v="1899-12-30T00:01:00"/>
    <n v="34"/>
    <x v="4"/>
    <n v="22"/>
    <n v="0"/>
    <n v="0"/>
    <d v="2012-04-13T22:21:00"/>
    <d v="2012-04-13T22:20:00"/>
    <d v="2012-04-14T00:01:00"/>
    <d v="2012-04-14T00:01:00"/>
    <n v="1.6666666666860692"/>
    <n v="1.6666666666860692"/>
    <m/>
    <m/>
  </r>
  <r>
    <x v="0"/>
    <s v="3"/>
    <s v="Non-Nurse Practitioner"/>
    <s v="N"/>
    <x v="4"/>
    <d v="1899-12-30T15:40:00"/>
    <d v="2012-04-16T00:00:00"/>
    <d v="1899-12-30T15:26:00"/>
    <s v="3"/>
    <n v="2010"/>
    <d v="2012-04-16T00:00:00"/>
    <d v="1899-12-30T17:35:00"/>
    <d v="2012-04-16T00:00:00"/>
    <d v="1899-12-30T17:38:00"/>
    <n v="6"/>
    <x v="0"/>
    <n v="15"/>
    <n v="17"/>
    <n v="17"/>
    <d v="2012-04-16T15:40:00"/>
    <d v="2012-04-16T15:26:00"/>
    <d v="2012-04-16T17:35:00"/>
    <d v="2012-04-16T17:38:00"/>
    <n v="1.96666666661622"/>
    <n v="1.9166666666278616"/>
    <m/>
    <m/>
  </r>
  <r>
    <x v="0"/>
    <s v="3"/>
    <s v="Non-Nurse Practitioner"/>
    <s v="N"/>
    <x v="4"/>
    <d v="1899-12-30T16:17:00"/>
    <d v="2012-04-16T00:00:00"/>
    <d v="1899-12-30T16:10:00"/>
    <s v="3"/>
    <n v="1940"/>
    <d v="2012-04-16T00:00:00"/>
    <d v="1899-12-30T19:08:00"/>
    <d v="2012-04-16T00:00:00"/>
    <d v="1899-12-30T19:08:00"/>
    <n v="72"/>
    <x v="13"/>
    <n v="16"/>
    <n v="19"/>
    <n v="19"/>
    <d v="2012-04-16T16:17:00"/>
    <d v="2012-04-16T16:10:00"/>
    <d v="2012-04-16T19:08:00"/>
    <d v="2012-04-16T19:08:00"/>
    <n v="2.8500000000349246"/>
    <n v="2.8500000000349246"/>
    <m/>
    <m/>
  </r>
  <r>
    <x v="0"/>
    <s v="3"/>
    <s v="Non-Nurse Practitioner"/>
    <s v="N"/>
    <x v="4"/>
    <d v="1899-12-30T16:51:00"/>
    <d v="2012-04-16T00:00:00"/>
    <d v="1899-12-30T16:43:00"/>
    <s v="3"/>
    <n v="2004"/>
    <d v="2012-04-16T00:00:00"/>
    <d v="1899-12-30T18:10:00"/>
    <d v="2012-04-16T00:00:00"/>
    <d v="1899-12-30T18:50:00"/>
    <n v="12"/>
    <x v="13"/>
    <n v="16"/>
    <n v="18"/>
    <n v="18"/>
    <d v="2012-04-16T16:51:00"/>
    <d v="2012-04-16T16:43:00"/>
    <d v="2012-04-16T18:10:00"/>
    <d v="2012-04-16T18:50:00"/>
    <n v="1.9833333333372138"/>
    <n v="1.3166666667675599"/>
    <m/>
    <m/>
  </r>
  <r>
    <x v="0"/>
    <s v="3"/>
    <s v="Non-Nurse Practitioner"/>
    <s v="N"/>
    <x v="4"/>
    <d v="1899-12-30T16:55:00"/>
    <d v="2012-04-16T00:00:00"/>
    <d v="1899-12-30T16:49:00"/>
    <s v="3"/>
    <n v="1998"/>
    <d v="2012-04-16T00:00:00"/>
    <d v="1899-12-30T18:45:00"/>
    <d v="2012-04-16T00:00:00"/>
    <d v="1899-12-30T19:04:00"/>
    <n v="15"/>
    <x v="13"/>
    <n v="16"/>
    <n v="18"/>
    <n v="19"/>
    <d v="2012-04-16T16:55:00"/>
    <d v="2012-04-16T16:49:00"/>
    <d v="2012-04-16T18:45:00"/>
    <d v="2012-04-16T19:04:00"/>
    <n v="2.1500000000232831"/>
    <n v="1.8333333333721384"/>
    <m/>
    <m/>
  </r>
  <r>
    <x v="0"/>
    <s v="3"/>
    <s v="Non-Nurse Practitioner"/>
    <s v="N"/>
    <x v="4"/>
    <d v="1899-12-30T17:18:00"/>
    <d v="2012-04-16T00:00:00"/>
    <d v="1899-12-30T17:10:00"/>
    <s v="3"/>
    <n v="1996"/>
    <d v="2012-04-16T00:00:00"/>
    <d v="1899-12-30T19:05:00"/>
    <d v="2012-04-16T00:00:00"/>
    <d v="1899-12-30T19:08:00"/>
    <n v="18"/>
    <x v="14"/>
    <n v="17"/>
    <n v="19"/>
    <n v="19"/>
    <d v="2012-04-16T17:18:00"/>
    <d v="2012-04-16T17:10:00"/>
    <d v="2012-04-16T19:05:00"/>
    <d v="2012-04-16T19:08:00"/>
    <n v="1.8333333333721384"/>
    <n v="1.78333333338378"/>
    <m/>
    <m/>
  </r>
  <r>
    <x v="0"/>
    <s v="3"/>
    <s v="Non-Nurse Practitioner"/>
    <s v="N"/>
    <x v="4"/>
    <d v="1899-12-30T17:41:00"/>
    <d v="2012-04-16T00:00:00"/>
    <d v="1899-12-30T17:32:00"/>
    <s v="3"/>
    <n v="2008"/>
    <d v="2012-04-16T00:00:00"/>
    <d v="1899-12-30T19:43:00"/>
    <d v="2012-04-16T00:00:00"/>
    <d v="1899-12-30T19:43:00"/>
    <n v="4"/>
    <x v="14"/>
    <n v="17"/>
    <n v="19"/>
    <n v="19"/>
    <d v="2012-04-16T17:41:00"/>
    <d v="2012-04-16T17:32:00"/>
    <d v="2012-04-16T19:43:00"/>
    <d v="2012-04-16T19:43:00"/>
    <n v="2.0333333333255723"/>
    <n v="2.0333333333255723"/>
    <m/>
    <m/>
  </r>
  <r>
    <x v="0"/>
    <s v="3"/>
    <s v="Non-Nurse Practitioner"/>
    <s v="N"/>
    <x v="4"/>
    <d v="1899-12-30T17:59:00"/>
    <d v="2012-04-16T00:00:00"/>
    <d v="1899-12-30T17:46:00"/>
    <s v="3"/>
    <n v="2010"/>
    <d v="2012-04-16T00:00:00"/>
    <d v="1899-12-30T19:43:00"/>
    <d v="2012-04-16T00:00:00"/>
    <d v="1899-12-30T19:43:00"/>
    <n v="3"/>
    <x v="14"/>
    <n v="17"/>
    <n v="19"/>
    <n v="19"/>
    <d v="2012-04-16T17:59:00"/>
    <d v="2012-04-16T17:46:00"/>
    <d v="2012-04-16T19:43:00"/>
    <d v="2012-04-16T19:43:00"/>
    <n v="1.7333333333954215"/>
    <n v="1.7333333333954215"/>
    <m/>
    <m/>
  </r>
  <r>
    <x v="0"/>
    <s v="3"/>
    <s v="Non-Nurse Practitioner"/>
    <s v="N"/>
    <x v="4"/>
    <d v="1899-12-30T18:40:00"/>
    <d v="2012-04-16T00:00:00"/>
    <d v="1899-12-30T18:32:00"/>
    <s v="3"/>
    <n v="2010"/>
    <d v="2012-04-16T00:00:00"/>
    <d v="1899-12-30T20:05:00"/>
    <d v="2012-04-16T00:00:00"/>
    <d v="1899-12-30T20:05:00"/>
    <n v="3"/>
    <x v="15"/>
    <n v="18"/>
    <n v="20"/>
    <n v="20"/>
    <d v="2012-04-16T18:40:00"/>
    <d v="2012-04-16T18:32:00"/>
    <d v="2012-04-16T20:05:00"/>
    <d v="2012-04-16T20:05:00"/>
    <n v="1.4166666665696539"/>
    <n v="1.4166666665696539"/>
    <m/>
    <m/>
  </r>
  <r>
    <x v="0"/>
    <s v="3"/>
    <s v="Non-Nurse Practitioner"/>
    <s v="N"/>
    <x v="4"/>
    <d v="1899-12-30T18:45:00"/>
    <d v="2012-04-16T00:00:00"/>
    <d v="1899-12-30T18:39:00"/>
    <s v="3"/>
    <n v="1976"/>
    <d v="2012-04-16T00:00:00"/>
    <d v="1899-12-30T21:29:00"/>
    <d v="2012-04-16T00:00:00"/>
    <d v="1899-12-30T21:33:00"/>
    <n v="40"/>
    <x v="15"/>
    <n v="18"/>
    <n v="21"/>
    <n v="21"/>
    <d v="2012-04-16T18:45:00"/>
    <d v="2012-04-16T18:39:00"/>
    <d v="2012-04-16T21:29:00"/>
    <d v="2012-04-16T21:33:00"/>
    <n v="2.8000000000465661"/>
    <n v="2.7333333333372138"/>
    <m/>
    <m/>
  </r>
  <r>
    <x v="0"/>
    <s v="3"/>
    <s v="Non-Nurse Practitioner"/>
    <s v="N"/>
    <x v="4"/>
    <d v="1899-12-30T18:49:00"/>
    <d v="2012-04-16T00:00:00"/>
    <d v="1899-12-30T18:42:00"/>
    <s v="3"/>
    <n v="1979"/>
    <d v="2012-04-16T00:00:00"/>
    <d v="1899-12-30T23:00:00"/>
    <d v="2012-04-17T00:00:00"/>
    <d v="1899-12-30T23:00:00"/>
    <n v="32"/>
    <x v="15"/>
    <n v="18"/>
    <n v="23"/>
    <n v="23"/>
    <d v="2012-04-16T18:49:00"/>
    <d v="2012-04-16T18:42:00"/>
    <d v="2012-04-16T23:00:00"/>
    <d v="2012-04-17T23:00:00"/>
    <n v="28.183333333348855"/>
    <n v="4.1833333333488554"/>
    <m/>
    <m/>
  </r>
  <r>
    <x v="0"/>
    <s v="3"/>
    <s v="Non-Nurse Practitioner"/>
    <s v="N"/>
    <x v="4"/>
    <d v="1899-12-30T19:04:00"/>
    <d v="2012-04-16T00:00:00"/>
    <d v="1899-12-30T18:57:00"/>
    <s v="3"/>
    <n v="1999"/>
    <d v="2012-04-16T00:00:00"/>
    <d v="1899-12-30T21:45:00"/>
    <d v="2012-04-16T00:00:00"/>
    <d v="1899-12-30T21:45:00"/>
    <n v="15"/>
    <x v="1"/>
    <n v="18"/>
    <n v="21"/>
    <n v="21"/>
    <d v="2012-04-16T19:04:00"/>
    <d v="2012-04-16T18:57:00"/>
    <d v="2012-04-16T21:45:00"/>
    <d v="2012-04-16T21:45:00"/>
    <n v="2.6833333333488554"/>
    <n v="2.6833333333488554"/>
    <m/>
    <m/>
  </r>
  <r>
    <x v="0"/>
    <s v="3"/>
    <s v="Non-Nurse Practitioner"/>
    <s v="N"/>
    <x v="4"/>
    <d v="1899-12-30T19:22:00"/>
    <d v="2012-04-16T00:00:00"/>
    <d v="1899-12-30T19:15:00"/>
    <s v="3"/>
    <n v="1976"/>
    <d v="2012-04-16T00:00:00"/>
    <d v="1899-12-30T22:45:00"/>
    <d v="2012-04-16T00:00:00"/>
    <d v="1899-12-30T22:45:00"/>
    <n v="38"/>
    <x v="1"/>
    <n v="19"/>
    <n v="22"/>
    <n v="22"/>
    <d v="2012-04-16T19:22:00"/>
    <d v="2012-04-16T19:15:00"/>
    <d v="2012-04-16T22:45:00"/>
    <d v="2012-04-16T22:45:00"/>
    <n v="3.3833333333604969"/>
    <n v="3.3833333333604969"/>
    <m/>
    <m/>
  </r>
  <r>
    <x v="0"/>
    <s v="3"/>
    <s v="Non-Nurse Practitioner"/>
    <s v="N"/>
    <x v="4"/>
    <d v="1899-12-30T19:33:00"/>
    <d v="2012-04-16T00:00:00"/>
    <d v="1899-12-30T19:21:00"/>
    <s v="3"/>
    <n v="2000"/>
    <d v="2012-04-16T00:00:00"/>
    <d v="1899-12-30T22:22:00"/>
    <d v="2012-04-16T00:00:00"/>
    <d v="1899-12-30T22:22:00"/>
    <n v="15"/>
    <x v="1"/>
    <n v="19"/>
    <n v="22"/>
    <n v="22"/>
    <d v="2012-04-16T19:33:00"/>
    <d v="2012-04-16T19:21:00"/>
    <d v="2012-04-16T22:22:00"/>
    <d v="2012-04-16T22:22:00"/>
    <n v="2.816666666592937"/>
    <n v="2.816666666592937"/>
    <m/>
    <m/>
  </r>
  <r>
    <x v="0"/>
    <s v="3"/>
    <s v="Non-Nurse Practitioner"/>
    <s v="N"/>
    <x v="4"/>
    <d v="1899-12-30T19:46:00"/>
    <d v="2012-04-16T00:00:00"/>
    <d v="1899-12-30T19:43:00"/>
    <s v="3"/>
    <n v="2009"/>
    <d v="2012-04-16T00:00:00"/>
    <d v="1899-12-30T21:39:00"/>
    <d v="2012-04-16T00:00:00"/>
    <d v="1899-12-30T21:39:00"/>
    <n v="7"/>
    <x v="1"/>
    <n v="19"/>
    <n v="21"/>
    <n v="21"/>
    <d v="2012-04-16T19:46:00"/>
    <d v="2012-04-16T19:43:00"/>
    <d v="2012-04-16T21:39:00"/>
    <d v="2012-04-16T21:39:00"/>
    <n v="1.8833333333604969"/>
    <n v="1.8833333333604969"/>
    <m/>
    <m/>
  </r>
  <r>
    <x v="0"/>
    <s v="3"/>
    <s v="Non-Nurse Practitioner"/>
    <s v="N"/>
    <x v="4"/>
    <d v="1899-12-30T20:59:00"/>
    <d v="2012-04-16T00:00:00"/>
    <d v="1899-12-30T20:53:00"/>
    <s v="3"/>
    <n v="1996"/>
    <d v="2012-04-17T00:00:00"/>
    <d v="1899-12-30T00:01:00"/>
    <d v="2012-04-17T00:00:00"/>
    <d v="1899-12-30T00:01:00"/>
    <n v="19"/>
    <x v="2"/>
    <n v="20"/>
    <n v="0"/>
    <n v="0"/>
    <d v="2012-04-16T20:59:00"/>
    <d v="2012-04-16T20:53:00"/>
    <d v="2012-04-17T00:01:00"/>
    <d v="2012-04-17T00:01:00"/>
    <n v="3.0333333334419876"/>
    <n v="3.0333333334419876"/>
    <m/>
    <m/>
  </r>
  <r>
    <x v="0"/>
    <s v="3"/>
    <s v="Non-Nurse Practitioner"/>
    <s v="N"/>
    <x v="4"/>
    <d v="1899-12-30T21:06:00"/>
    <d v="2012-04-16T00:00:00"/>
    <d v="1899-12-30T20:59:00"/>
    <s v="3"/>
    <n v="2006"/>
    <d v="2012-04-16T00:00:00"/>
    <d v="1899-12-30T23:15:00"/>
    <d v="2012-04-16T00:00:00"/>
    <d v="1899-12-30T23:16:00"/>
    <n v="8"/>
    <x v="16"/>
    <n v="20"/>
    <n v="23"/>
    <n v="23"/>
    <d v="2012-04-16T21:06:00"/>
    <d v="2012-04-16T20:59:00"/>
    <d v="2012-04-16T23:15:00"/>
    <d v="2012-04-16T23:16:00"/>
    <n v="2.1666666667442769"/>
    <n v="2.1500000000232831"/>
    <m/>
    <m/>
  </r>
  <r>
    <x v="0"/>
    <s v="3"/>
    <s v="Non-Nurse Practitioner"/>
    <s v="N"/>
    <x v="6"/>
    <d v="1899-12-30T13:05:00"/>
    <d v="2012-04-17T00:00:00"/>
    <d v="1899-12-30T12:59:00"/>
    <s v="3"/>
    <n v="1967"/>
    <d v="2012-04-17T00:00:00"/>
    <d v="1899-12-30T20:07:00"/>
    <d v="2012-04-17T00:00:00"/>
    <d v="1899-12-30T20:08:00"/>
    <n v="44"/>
    <x v="12"/>
    <n v="12"/>
    <n v="20"/>
    <n v="20"/>
    <d v="2012-04-17T13:05:00"/>
    <d v="2012-04-17T12:59:00"/>
    <d v="2012-04-17T20:07:00"/>
    <d v="2012-04-17T20:08:00"/>
    <n v="7.0499999999301508"/>
    <n v="7.033333333209157"/>
    <m/>
    <m/>
  </r>
  <r>
    <x v="0"/>
    <s v="3"/>
    <s v="Non-Nurse Practitioner"/>
    <s v="N"/>
    <x v="6"/>
    <d v="1899-12-30T13:24:00"/>
    <d v="2012-04-17T00:00:00"/>
    <d v="1899-12-30T13:16:00"/>
    <s v="3"/>
    <n v="1983"/>
    <d v="2012-04-17T00:00:00"/>
    <d v="1899-12-30T19:23:00"/>
    <d v="2012-04-17T00:00:00"/>
    <d v="1899-12-30T19:23:00"/>
    <n v="29"/>
    <x v="12"/>
    <n v="13"/>
    <n v="19"/>
    <n v="19"/>
    <d v="2012-04-17T13:24:00"/>
    <d v="2012-04-17T13:16:00"/>
    <d v="2012-04-17T19:23:00"/>
    <d v="2012-04-17T19:23:00"/>
    <n v="5.9833333332790062"/>
    <n v="5.9833333332790062"/>
    <m/>
    <m/>
  </r>
  <r>
    <x v="0"/>
    <s v="3"/>
    <s v="Non-Nurse Practitioner"/>
    <s v="N"/>
    <x v="6"/>
    <d v="1899-12-30T13:43:00"/>
    <d v="2012-04-17T00:00:00"/>
    <d v="1899-12-30T13:30:00"/>
    <s v="3"/>
    <n v="2005"/>
    <d v="2012-04-17T00:00:00"/>
    <d v="1899-12-30T18:15:00"/>
    <d v="2012-04-17T00:00:00"/>
    <d v="1899-12-30T18:20:00"/>
    <n v="9"/>
    <x v="12"/>
    <n v="13"/>
    <n v="18"/>
    <n v="18"/>
    <d v="2012-04-17T13:43:00"/>
    <d v="2012-04-17T13:30:00"/>
    <d v="2012-04-17T18:15:00"/>
    <d v="2012-04-17T18:20:00"/>
    <n v="4.6166666666977108"/>
    <n v="4.5333333332673647"/>
    <m/>
    <m/>
  </r>
  <r>
    <x v="0"/>
    <s v="3"/>
    <s v="Non-Nurse Practitioner"/>
    <s v="N"/>
    <x v="6"/>
    <d v="1899-12-30T13:55:00"/>
    <d v="2012-04-17T00:00:00"/>
    <d v="1899-12-30T13:45:00"/>
    <s v="3"/>
    <n v="2005"/>
    <d v="2012-04-18T00:00:00"/>
    <d v="1899-12-30T00:12:00"/>
    <d v="2012-04-18T00:00:00"/>
    <d v="1899-12-30T00:12:00"/>
    <n v="7"/>
    <x v="12"/>
    <n v="13"/>
    <n v="0"/>
    <n v="0"/>
    <d v="2012-04-17T13:55:00"/>
    <d v="2012-04-17T13:45:00"/>
    <d v="2012-04-18T00:12:00"/>
    <d v="2012-04-18T00:12:00"/>
    <n v="10.283333333325572"/>
    <n v="10.283333333325572"/>
    <m/>
    <m/>
  </r>
  <r>
    <x v="0"/>
    <s v="3"/>
    <s v="Non-Nurse Practitioner"/>
    <s v="N"/>
    <x v="6"/>
    <d v="1899-12-30T14:08:00"/>
    <d v="2012-04-17T00:00:00"/>
    <d v="1899-12-30T14:00:00"/>
    <s v="3"/>
    <n v="1950"/>
    <d v="2012-04-17T00:00:00"/>
    <d v="1899-12-30T20:36:00"/>
    <d v="2012-04-17T00:00:00"/>
    <d v="1899-12-30T20:36:00"/>
    <n v="62"/>
    <x v="17"/>
    <n v="14"/>
    <n v="20"/>
    <n v="20"/>
    <d v="2012-04-17T14:08:00"/>
    <d v="2012-04-17T14:00:00"/>
    <d v="2012-04-17T20:36:00"/>
    <d v="2012-04-17T20:36:00"/>
    <n v="6.46666666661622"/>
    <n v="6.46666666661622"/>
    <m/>
    <m/>
  </r>
  <r>
    <x v="0"/>
    <s v="3"/>
    <s v="Non-Nurse Practitioner"/>
    <s v="N"/>
    <x v="6"/>
    <d v="1899-12-30T16:00:00"/>
    <d v="2012-04-17T00:00:00"/>
    <d v="1899-12-30T15:53:00"/>
    <s v="3"/>
    <n v="2007"/>
    <d v="2012-04-17T00:00:00"/>
    <d v="1899-12-30T21:25:00"/>
    <d v="2012-04-17T00:00:00"/>
    <d v="1899-12-30T21:25:00"/>
    <n v="5"/>
    <x v="13"/>
    <n v="15"/>
    <n v="21"/>
    <n v="21"/>
    <d v="2012-04-17T16:00:00"/>
    <d v="2012-04-17T15:53:00"/>
    <d v="2012-04-17T21:25:00"/>
    <d v="2012-04-17T21:25:00"/>
    <n v="5.4166666666860692"/>
    <n v="5.4166666666860692"/>
    <m/>
    <m/>
  </r>
  <r>
    <x v="0"/>
    <s v="3"/>
    <s v="Non-Nurse Practitioner"/>
    <s v="N"/>
    <x v="6"/>
    <d v="1899-12-30T16:26:00"/>
    <d v="2012-04-17T00:00:00"/>
    <d v="1899-12-30T16:16:00"/>
    <s v="3"/>
    <n v="1993"/>
    <d v="2012-04-17T00:00:00"/>
    <d v="1899-12-30T21:15:00"/>
    <d v="2012-04-17T00:00:00"/>
    <d v="1899-12-30T21:42:00"/>
    <n v="20"/>
    <x v="13"/>
    <n v="16"/>
    <n v="21"/>
    <n v="21"/>
    <d v="2012-04-17T16:26:00"/>
    <d v="2012-04-17T16:16:00"/>
    <d v="2012-04-17T21:15:00"/>
    <d v="2012-04-17T21:42:00"/>
    <n v="5.2666666667209938"/>
    <n v="4.8166666666511446"/>
    <m/>
    <m/>
  </r>
  <r>
    <x v="0"/>
    <s v="3"/>
    <s v="Non-Nurse Practitioner"/>
    <s v="N"/>
    <x v="6"/>
    <d v="1899-12-30T16:30:00"/>
    <d v="2012-04-17T00:00:00"/>
    <d v="1899-12-30T16:24:00"/>
    <s v="3"/>
    <n v="1950"/>
    <d v="2012-04-17T00:00:00"/>
    <d v="1899-12-30T21:45:00"/>
    <d v="2012-04-17T00:00:00"/>
    <d v="1899-12-30T21:50:00"/>
    <n v="62"/>
    <x v="13"/>
    <n v="16"/>
    <n v="21"/>
    <n v="21"/>
    <d v="2012-04-17T16:30:00"/>
    <d v="2012-04-17T16:24:00"/>
    <d v="2012-04-17T21:45:00"/>
    <d v="2012-04-17T21:50:00"/>
    <n v="5.3333333332557231"/>
    <n v="5.25"/>
    <m/>
    <m/>
  </r>
  <r>
    <x v="0"/>
    <s v="3"/>
    <s v="Non-Nurse Practitioner"/>
    <s v="N"/>
    <x v="6"/>
    <d v="1899-12-30T17:21:00"/>
    <d v="2012-04-17T00:00:00"/>
    <d v="1899-12-30T17:11:00"/>
    <s v="3"/>
    <n v="2001"/>
    <d v="2012-04-17T00:00:00"/>
    <d v="1899-12-30T22:30:00"/>
    <d v="2012-04-17T00:00:00"/>
    <d v="1899-12-30T22:30:00"/>
    <n v="15"/>
    <x v="14"/>
    <n v="17"/>
    <n v="22"/>
    <n v="22"/>
    <d v="2012-04-17T17:21:00"/>
    <d v="2012-04-17T17:11:00"/>
    <d v="2012-04-17T22:30:00"/>
    <d v="2012-04-17T22:30:00"/>
    <n v="5.1500000000232831"/>
    <n v="5.1500000000232831"/>
    <m/>
    <m/>
  </r>
  <r>
    <x v="0"/>
    <s v="3"/>
    <s v="Non-Nurse Practitioner"/>
    <s v="N"/>
    <x v="6"/>
    <d v="1899-12-30T17:51:00"/>
    <d v="2012-04-17T00:00:00"/>
    <d v="1899-12-30T17:50:00"/>
    <s v="3"/>
    <n v="1960"/>
    <d v="2012-04-17T00:00:00"/>
    <d v="1899-12-30T23:20:00"/>
    <d v="2012-04-17T00:00:00"/>
    <d v="1899-12-30T23:23:00"/>
    <n v="54"/>
    <x v="14"/>
    <n v="17"/>
    <n v="23"/>
    <n v="23"/>
    <d v="2012-04-17T17:51:00"/>
    <d v="2012-04-17T17:50:00"/>
    <d v="2012-04-17T23:20:00"/>
    <d v="2012-04-17T23:23:00"/>
    <n v="5.53333333338378"/>
    <n v="5.4833333332207985"/>
    <m/>
    <m/>
  </r>
  <r>
    <x v="0"/>
    <s v="3"/>
    <s v="Non-Nurse Practitioner"/>
    <s v="N"/>
    <x v="6"/>
    <d v="1899-12-30T19:27:00"/>
    <d v="2012-04-17T00:00:00"/>
    <d v="1899-12-30T19:18:00"/>
    <s v="3"/>
    <n v="2007"/>
    <d v="2012-04-17T00:00:00"/>
    <d v="1899-12-30T23:55:00"/>
    <d v="2012-04-18T00:00:00"/>
    <d v="1899-12-30T00:12:00"/>
    <n v="7"/>
    <x v="1"/>
    <n v="19"/>
    <n v="23"/>
    <n v="0"/>
    <d v="2012-04-17T19:27:00"/>
    <d v="2012-04-17T19:18:00"/>
    <d v="2012-04-17T23:55:00"/>
    <d v="2012-04-18T00:12:00"/>
    <n v="4.7499999999417923"/>
    <n v="4.4666666667326353"/>
    <m/>
    <m/>
  </r>
  <r>
    <x v="0"/>
    <s v="3"/>
    <s v="Non-Nurse Practitioner"/>
    <s v="N"/>
    <x v="6"/>
    <d v="1899-12-30T20:25:00"/>
    <d v="2012-04-17T00:00:00"/>
    <d v="1899-12-30T20:15:00"/>
    <s v="3"/>
    <n v="2004"/>
    <d v="2012-04-17T00:00:00"/>
    <d v="1899-12-30T22:40:00"/>
    <d v="2012-04-17T00:00:00"/>
    <d v="1899-12-30T23:43:00"/>
    <n v="8"/>
    <x v="2"/>
    <n v="20"/>
    <n v="22"/>
    <n v="23"/>
    <d v="2012-04-17T20:25:00"/>
    <d v="2012-04-17T20:15:00"/>
    <d v="2012-04-17T22:40:00"/>
    <d v="2012-04-17T23:43:00"/>
    <n v="3.2999999999301508"/>
    <n v="2.25"/>
    <m/>
    <m/>
  </r>
  <r>
    <x v="0"/>
    <s v="50"/>
    <s v="Non-Nurse Practitioner"/>
    <s v="N"/>
    <x v="0"/>
    <d v="1899-12-30T15:58:00"/>
    <d v="2012-04-13T00:00:00"/>
    <d v="1899-12-30T15:57:00"/>
    <s v="3"/>
    <n v="1993"/>
    <d v="2012-04-13T00:00:00"/>
    <d v="1899-12-30T16:49:00"/>
    <d v="2012-04-13T00:00:00"/>
    <d v="1899-12-30T17:20:00"/>
    <n v="20"/>
    <x v="0"/>
    <n v="15"/>
    <n v="16"/>
    <n v="17"/>
    <d v="2012-04-13T15:58:00"/>
    <d v="2012-04-13T15:57:00"/>
    <d v="2012-04-13T16:49:00"/>
    <d v="2012-04-13T17:20:00"/>
    <n v="1.3666666665812954"/>
    <n v="0.84999999997671694"/>
    <m/>
    <m/>
  </r>
  <r>
    <x v="0"/>
    <s v="50"/>
    <s v="Non-Nurse Practitioner"/>
    <s v="N"/>
    <x v="0"/>
    <d v="1899-12-30T12:12:00"/>
    <d v="2012-04-13T00:00:00"/>
    <d v="1899-12-30T12:11:00"/>
    <s v="3"/>
    <n v="1983"/>
    <d v="2012-04-13T00:00:00"/>
    <d v="1899-12-30T14:40:00"/>
    <d v="2012-04-13T00:00:00"/>
    <d v="1899-12-30T14:40:00"/>
    <n v="31"/>
    <x v="11"/>
    <n v="12"/>
    <n v="14"/>
    <n v="14"/>
    <d v="2012-04-13T12:12:00"/>
    <d v="2012-04-13T12:11:00"/>
    <d v="2012-04-13T14:40:00"/>
    <d v="2012-04-13T14:40:00"/>
    <n v="2.4666666666744277"/>
    <n v="2.4666666666744277"/>
    <m/>
    <m/>
  </r>
  <r>
    <x v="0"/>
    <s v="50"/>
    <s v="Non-Nurse Practitioner"/>
    <s v="N"/>
    <x v="0"/>
    <d v="1899-12-30T14:54:00"/>
    <d v="2012-04-13T00:00:00"/>
    <d v="1899-12-30T14:53:00"/>
    <s v="3"/>
    <n v="1982"/>
    <d v="2012-04-13T00:00:00"/>
    <d v="1899-12-30T17:30:00"/>
    <d v="2012-04-13T00:00:00"/>
    <d v="1899-12-30T17:30:00"/>
    <n v="29"/>
    <x v="17"/>
    <n v="14"/>
    <n v="17"/>
    <n v="17"/>
    <d v="2012-04-13T14:54:00"/>
    <d v="2012-04-13T14:53:00"/>
    <d v="2012-04-13T17:30:00"/>
    <d v="2012-04-13T17:30:00"/>
    <n v="2.5999999999185093"/>
    <n v="2.5999999999185093"/>
    <m/>
    <m/>
  </r>
  <r>
    <x v="0"/>
    <s v="50"/>
    <s v="Non-Nurse Practitioner"/>
    <s v="N"/>
    <x v="0"/>
    <d v="1899-12-30T15:31:00"/>
    <d v="2012-04-13T00:00:00"/>
    <d v="1899-12-30T15:30:00"/>
    <s v="3"/>
    <n v="1988"/>
    <d v="2012-04-13T00:00:00"/>
    <d v="1899-12-30T17:05:00"/>
    <d v="2012-04-13T00:00:00"/>
    <d v="1899-12-30T17:05:00"/>
    <n v="26"/>
    <x v="0"/>
    <n v="15"/>
    <n v="17"/>
    <n v="17"/>
    <d v="2012-04-13T15:31:00"/>
    <d v="2012-04-13T15:30:00"/>
    <d v="2012-04-13T17:05:00"/>
    <d v="2012-04-13T17:05:00"/>
    <n v="1.5666666667093523"/>
    <n v="1.5666666667093523"/>
    <m/>
    <m/>
  </r>
  <r>
    <x v="0"/>
    <s v="11003 Nurse Practitioner"/>
    <s v="Nurse Practitioner"/>
    <s v="N"/>
    <x v="5"/>
    <d v="1899-12-30T05:29:00"/>
    <d v="2012-04-15T00:00:00"/>
    <d v="1899-12-30T05:15:00"/>
    <s v="3"/>
    <n v="2003"/>
    <d v="2012-04-15T00:00:00"/>
    <d v="1899-12-30T09:50:00"/>
    <d v="2012-04-15T00:00:00"/>
    <d v="1899-12-30T09:53:00"/>
    <n v="8"/>
    <x v="23"/>
    <n v="5"/>
    <n v="9"/>
    <n v="9"/>
    <d v="2012-04-15T05:29:00"/>
    <d v="2012-04-15T05:15:00"/>
    <d v="2012-04-15T09:50:00"/>
    <d v="2012-04-15T09:53:00"/>
    <n v="4.4000000000232831"/>
    <n v="4.3499999998603016"/>
    <m/>
    <m/>
  </r>
  <r>
    <x v="0"/>
    <s v="11003 Nurse Practitioner"/>
    <s v="Nurse Practitioner"/>
    <s v="N"/>
    <x v="5"/>
    <d v="1899-12-30T15:21:00"/>
    <d v="2012-04-15T00:00:00"/>
    <d v="1899-12-30T15:16:00"/>
    <s v="3"/>
    <n v="1968"/>
    <d v="2012-04-15T00:00:00"/>
    <d v="1899-12-30T16:30:00"/>
    <d v="2012-04-15T00:00:00"/>
    <d v="1899-12-30T16:30:00"/>
    <n v="44"/>
    <x v="0"/>
    <n v="15"/>
    <n v="16"/>
    <n v="16"/>
    <d v="2012-04-15T15:21:00"/>
    <d v="2012-04-15T15:16:00"/>
    <d v="2012-04-15T16:30:00"/>
    <d v="2012-04-15T16:30:00"/>
    <n v="1.1500000000814907"/>
    <n v="1.1500000000814907"/>
    <m/>
    <m/>
  </r>
  <r>
    <x v="0"/>
    <s v="11003 Nurse Practitioner"/>
    <s v="Nurse Practitioner"/>
    <s v="N"/>
    <x v="4"/>
    <d v="1899-12-30T07:34:00"/>
    <d v="2012-04-16T00:00:00"/>
    <d v="1899-12-30T07:26:00"/>
    <s v="3"/>
    <n v="1980"/>
    <d v="2012-04-16T00:00:00"/>
    <d v="1899-12-30T11:33:00"/>
    <d v="2012-04-16T00:00:00"/>
    <d v="1899-12-30T11:33:00"/>
    <n v="31"/>
    <x v="20"/>
    <n v="7"/>
    <n v="11"/>
    <n v="11"/>
    <d v="2012-04-16T07:34:00"/>
    <d v="2012-04-16T07:26:00"/>
    <d v="2012-04-16T11:33:00"/>
    <d v="2012-04-16T11:33:00"/>
    <n v="3.9833333332207985"/>
    <n v="3.9833333332207985"/>
    <m/>
    <m/>
  </r>
  <r>
    <x v="0"/>
    <s v="11003 Nurse Practitioner"/>
    <s v="Nurse Practitioner"/>
    <s v="N"/>
    <x v="4"/>
    <d v="1899-12-30T12:25:00"/>
    <d v="2012-04-16T00:00:00"/>
    <d v="1899-12-30T12:17:00"/>
    <s v="3"/>
    <n v="1968"/>
    <d v="2012-04-16T00:00:00"/>
    <d v="1899-12-30T13:30:00"/>
    <d v="2012-04-16T00:00:00"/>
    <d v="1899-12-30T13:30:00"/>
    <n v="45"/>
    <x v="11"/>
    <n v="12"/>
    <n v="13"/>
    <n v="13"/>
    <d v="2012-04-16T12:25:00"/>
    <d v="2012-04-16T12:17:00"/>
    <d v="2012-04-16T13:30:00"/>
    <d v="2012-04-16T13:30:00"/>
    <n v="1.0833333333721384"/>
    <n v="1.0833333333721384"/>
    <m/>
    <m/>
  </r>
  <r>
    <x v="0"/>
    <s v="11004"/>
    <s v="Non-Nurse Practitioner"/>
    <s v="N"/>
    <x v="5"/>
    <d v="1899-12-30T10:47:00"/>
    <d v="2012-04-15T00:00:00"/>
    <d v="1899-12-30T10:46:00"/>
    <s v="3"/>
    <n v="1981"/>
    <d v="2012-04-15T00:00:00"/>
    <d v="1899-12-30T11:21:00"/>
    <d v="2012-04-15T00:00:00"/>
    <d v="1899-12-30T11:21:00"/>
    <n v="31"/>
    <x v="21"/>
    <n v="10"/>
    <n v="11"/>
    <n v="11"/>
    <d v="2012-04-15T10:47:00"/>
    <d v="2012-04-15T10:46:00"/>
    <d v="2012-04-15T11:21:00"/>
    <d v="2012-04-15T11:21:00"/>
    <n v="0.56666666659293696"/>
    <n v="0.56666666659293696"/>
    <m/>
    <m/>
  </r>
  <r>
    <x v="0"/>
    <s v="60"/>
    <s v="Non-Nurse Practitioner"/>
    <s v="N"/>
    <x v="5"/>
    <d v="1899-12-30T16:19:00"/>
    <d v="2012-04-15T00:00:00"/>
    <d v="1899-12-30T16:15:00"/>
    <s v="3"/>
    <n v="1986"/>
    <d v="2012-04-15T00:00:00"/>
    <d v="1899-12-30T16:53:00"/>
    <d v="2012-04-15T00:00:00"/>
    <d v="1899-12-30T16:53:00"/>
    <n v="28"/>
    <x v="13"/>
    <n v="16"/>
    <n v="16"/>
    <n v="16"/>
    <d v="2012-04-15T16:19:00"/>
    <d v="2012-04-15T16:15:00"/>
    <d v="2012-04-15T16:53:00"/>
    <d v="2012-04-15T16:53:00"/>
    <n v="0.56666666676755995"/>
    <n v="0.56666666676755995"/>
    <m/>
    <m/>
  </r>
  <r>
    <x v="0"/>
    <s v="39"/>
    <s v="Non-Nurse Practitioner"/>
    <s v="N"/>
    <x v="3"/>
    <d v="1899-12-30T07:39:00"/>
    <d v="2012-04-11T00:00:00"/>
    <d v="1899-12-30T07:31:00"/>
    <s v="3"/>
    <n v="1980"/>
    <d v="2012-04-11T00:00:00"/>
    <d v="1899-12-30T08:40:00"/>
    <d v="2012-04-11T00:00:00"/>
    <d v="1899-12-30T08:44:00"/>
    <n v="32"/>
    <x v="20"/>
    <n v="7"/>
    <n v="8"/>
    <n v="8"/>
    <d v="2012-04-11T07:39:00"/>
    <d v="2012-04-11T07:31:00"/>
    <d v="2012-04-11T08:40:00"/>
    <d v="2012-04-11T08:44:00"/>
    <n v="1.0833333333721384"/>
    <n v="1.0166666666627862"/>
    <m/>
    <m/>
  </r>
  <r>
    <x v="0"/>
    <s v="39"/>
    <s v="Non-Nurse Practitioner"/>
    <s v="N"/>
    <x v="0"/>
    <d v="1899-12-30T14:14:00"/>
    <d v="2012-04-13T00:00:00"/>
    <d v="1899-12-30T14:06:00"/>
    <s v="3"/>
    <n v="1922"/>
    <d v="2012-04-13T00:00:00"/>
    <d v="1899-12-30T15:30:00"/>
    <d v="2012-04-13T00:00:00"/>
    <d v="1899-12-30T18:00:00"/>
    <n v="90"/>
    <x v="17"/>
    <n v="14"/>
    <n v="15"/>
    <n v="18"/>
    <d v="2012-04-13T14:14:00"/>
    <d v="2012-04-13T14:06:00"/>
    <d v="2012-04-13T15:30:00"/>
    <d v="2012-04-13T18:00:00"/>
    <n v="3.7666666667209938"/>
    <n v="1.2666666667792015"/>
    <m/>
    <m/>
  </r>
  <r>
    <x v="0"/>
    <s v="3"/>
    <s v="Non-Nurse Practitioner"/>
    <s v="N"/>
    <x v="6"/>
    <d v="1899-12-30T21:04:00"/>
    <d v="2012-04-17T00:00:00"/>
    <d v="1899-12-30T20:46:00"/>
    <s v="3"/>
    <n v="1985"/>
    <d v="2012-04-18T00:00:00"/>
    <d v="1899-12-30T09:40:00"/>
    <d v="2012-04-18T00:00:00"/>
    <d v="1899-12-30T09:42:00"/>
    <n v="29"/>
    <x v="16"/>
    <n v="20"/>
    <n v="9"/>
    <n v="9"/>
    <d v="2012-04-17T21:04:00"/>
    <d v="2012-04-17T20:46:00"/>
    <d v="2012-04-18T09:40:00"/>
    <d v="2012-04-18T09:42:00"/>
    <n v="12.633333333302289"/>
    <n v="12.600000000034925"/>
    <m/>
    <m/>
  </r>
  <r>
    <x v="0"/>
    <s v="3"/>
    <s v="Non-Nurse Practitioner"/>
    <s v="N"/>
    <x v="6"/>
    <d v="1899-12-30T22:26:00"/>
    <d v="2012-04-17T00:00:00"/>
    <d v="1899-12-30T22:18:00"/>
    <s v="3"/>
    <n v="1982"/>
    <d v="2012-04-18T00:00:00"/>
    <d v="1899-12-30T08:59:00"/>
    <d v="2012-04-18T00:00:00"/>
    <d v="1899-12-30T09:05:00"/>
    <n v="29"/>
    <x v="4"/>
    <n v="22"/>
    <n v="8"/>
    <n v="9"/>
    <d v="2012-04-17T22:26:00"/>
    <d v="2012-04-17T22:18:00"/>
    <d v="2012-04-18T08:59:00"/>
    <d v="2012-04-18T09:05:00"/>
    <n v="10.649999999965075"/>
    <n v="10.549999999988358"/>
    <m/>
    <m/>
  </r>
  <r>
    <x v="0"/>
    <s v="3"/>
    <s v="Non-Nurse Practitioner"/>
    <s v="N"/>
    <x v="6"/>
    <d v="1899-12-30T23:03:00"/>
    <d v="2012-04-17T00:00:00"/>
    <d v="1899-12-30T22:51:00"/>
    <s v="3"/>
    <n v="1975"/>
    <d v="2012-04-18T00:00:00"/>
    <d v="1899-12-30T11:15:00"/>
    <d v="2012-04-18T00:00:00"/>
    <d v="1899-12-30T11:15:00"/>
    <n v="39"/>
    <x v="5"/>
    <n v="22"/>
    <n v="11"/>
    <n v="11"/>
    <d v="2012-04-17T23:03:00"/>
    <d v="2012-04-17T22:51:00"/>
    <d v="2012-04-18T11:15:00"/>
    <d v="2012-04-18T11:15:00"/>
    <n v="12.199999999953434"/>
    <n v="12.199999999953434"/>
    <m/>
    <m/>
  </r>
  <r>
    <x v="0"/>
    <s v="50"/>
    <s v="Non-Nurse Practitioner"/>
    <s v="N"/>
    <x v="4"/>
    <d v="1899-12-30T07:29:00"/>
    <d v="2012-04-16T00:00:00"/>
    <d v="1899-12-30T07:28:00"/>
    <s v="3"/>
    <n v="1980"/>
    <d v="2012-04-16T00:00:00"/>
    <d v="1899-12-30T09:15:00"/>
    <d v="2012-04-16T00:00:00"/>
    <d v="1899-12-30T09:25:00"/>
    <n v="33"/>
    <x v="20"/>
    <n v="7"/>
    <n v="9"/>
    <n v="9"/>
    <d v="2012-04-16T07:29:00"/>
    <d v="2012-04-16T07:28:00"/>
    <d v="2012-04-16T09:15:00"/>
    <d v="2012-04-16T09:25:00"/>
    <n v="1.9333333333488554"/>
    <n v="1.7666666666627862"/>
    <m/>
    <m/>
  </r>
  <r>
    <x v="0"/>
    <s v="50"/>
    <s v="Non-Nurse Practitioner"/>
    <s v="N"/>
    <x v="4"/>
    <d v="1899-12-30T15:19:00"/>
    <d v="2012-04-16T00:00:00"/>
    <d v="1899-12-30T15:19:00"/>
    <s v="3"/>
    <n v="1989"/>
    <d v="2012-04-16T00:00:00"/>
    <d v="1899-12-30T16:32:00"/>
    <d v="2012-04-16T00:00:00"/>
    <d v="1899-12-30T16:32:00"/>
    <n v="27"/>
    <x v="0"/>
    <n v="15"/>
    <n v="16"/>
    <n v="16"/>
    <d v="2012-04-16T15:19:00"/>
    <d v="2012-04-16T15:19:00"/>
    <d v="2012-04-16T16:32:00"/>
    <d v="2012-04-16T16:32:00"/>
    <n v="1.21666666661622"/>
    <n v="1.21666666661622"/>
    <m/>
    <m/>
  </r>
  <r>
    <x v="0"/>
    <s v="50"/>
    <s v="Non-Nurse Practitioner"/>
    <s v="N"/>
    <x v="4"/>
    <d v="1899-12-30T18:07:00"/>
    <d v="2012-04-16T00:00:00"/>
    <d v="1899-12-30T18:06:00"/>
    <s v="3"/>
    <n v="1978"/>
    <d v="2012-04-16T00:00:00"/>
    <d v="1899-12-30T18:15:00"/>
    <d v="2012-04-16T00:00:00"/>
    <d v="1899-12-30T18:30:00"/>
    <n v="36"/>
    <x v="15"/>
    <n v="18"/>
    <n v="18"/>
    <n v="18"/>
    <d v="2012-04-16T18:07:00"/>
    <d v="2012-04-16T18:06:00"/>
    <d v="2012-04-16T18:15:00"/>
    <d v="2012-04-16T18:30:00"/>
    <n v="0.38333333336049691"/>
    <n v="0.13333333324408159"/>
    <m/>
    <m/>
  </r>
  <r>
    <x v="0"/>
    <s v="60"/>
    <s v="Non-Nurse Practitioner"/>
    <s v="N"/>
    <x v="1"/>
    <d v="1899-12-30T17:20:00"/>
    <d v="2012-04-14T00:00:00"/>
    <d v="1899-12-30T17:11:00"/>
    <s v="3"/>
    <n v="1993"/>
    <d v="2012-04-14T00:00:00"/>
    <d v="1899-12-30T18:00:00"/>
    <d v="2012-04-14T00:00:00"/>
    <d v="1899-12-30T18:20:00"/>
    <n v="19"/>
    <x v="14"/>
    <n v="17"/>
    <n v="18"/>
    <n v="18"/>
    <d v="2012-04-14T17:20:00"/>
    <d v="2012-04-14T17:11:00"/>
    <d v="2012-04-14T18:00:00"/>
    <d v="2012-04-14T18:20:00"/>
    <n v="1.0000000001164153"/>
    <n v="0.66666666674427688"/>
    <m/>
    <m/>
  </r>
  <r>
    <x v="0"/>
    <s v="60"/>
    <s v="Non-Nurse Practitioner"/>
    <s v="G"/>
    <x v="5"/>
    <d v="1899-12-30T19:45:00"/>
    <d v="2012-04-15T00:00:00"/>
    <d v="1899-12-30T19:31:00"/>
    <s v="3"/>
    <n v="1972"/>
    <d v="2012-04-16T00:00:00"/>
    <d v="1899-12-30T09:45:00"/>
    <d v="2012-04-16T00:00:00"/>
    <d v="1899-12-30T09:45:00"/>
    <n v="44"/>
    <x v="1"/>
    <n v="19"/>
    <n v="9"/>
    <n v="9"/>
    <d v="2012-04-15T19:45:00"/>
    <d v="2012-04-15T19:31:00"/>
    <d v="2012-04-16T09:45:00"/>
    <d v="2012-04-16T09:45:00"/>
    <n v="14.000000000058208"/>
    <n v="14.000000000058208"/>
    <m/>
    <m/>
  </r>
  <r>
    <x v="0"/>
    <s v="50"/>
    <s v="Non-Nurse Practitioner"/>
    <s v="N"/>
    <x v="1"/>
    <d v="1899-12-30T17:55:00"/>
    <d v="2012-04-14T00:00:00"/>
    <d v="1899-12-30T17:58:00"/>
    <s v="3"/>
    <n v="1977"/>
    <d v="2012-04-14T00:00:00"/>
    <d v="1899-12-30T18:20:00"/>
    <d v="2012-04-14T00:00:00"/>
    <d v="1899-12-30T18:20:00"/>
    <n v="38"/>
    <x v="14"/>
    <n v="17"/>
    <n v="18"/>
    <n v="18"/>
    <d v="2012-04-14T17:55:00"/>
    <d v="2012-04-14T17:58:00"/>
    <d v="2012-04-14T18:20:00"/>
    <d v="2012-04-14T18:20:00"/>
    <n v="0.41666666662786156"/>
    <n v="0.41666666662786156"/>
    <m/>
    <m/>
  </r>
  <r>
    <x v="0"/>
    <s v="50"/>
    <s v="Non-Nurse Practitioner"/>
    <s v="N"/>
    <x v="1"/>
    <d v="1899-12-30T20:59:00"/>
    <d v="2012-04-14T00:00:00"/>
    <d v="1899-12-30T20:54:00"/>
    <s v="3"/>
    <n v="1992"/>
    <d v="2012-04-14T00:00:00"/>
    <d v="1899-12-30T22:00:00"/>
    <d v="2012-04-14T00:00:00"/>
    <d v="1899-12-30T22:00:00"/>
    <n v="19"/>
    <x v="2"/>
    <n v="20"/>
    <n v="22"/>
    <n v="22"/>
    <d v="2012-04-14T20:59:00"/>
    <d v="2012-04-14T20:54:00"/>
    <d v="2012-04-14T22:00:00"/>
    <d v="2012-04-14T22:00:00"/>
    <n v="1.0166666666627862"/>
    <n v="1.0166666666627862"/>
    <m/>
    <m/>
  </r>
  <r>
    <x v="0"/>
    <s v="50"/>
    <s v="Non-Nurse Practitioner"/>
    <s v="N"/>
    <x v="1"/>
    <d v="1899-12-30T23:16:00"/>
    <d v="2012-04-14T00:00:00"/>
    <d v="1899-12-30T23:15:00"/>
    <s v="3"/>
    <n v="1987"/>
    <d v="2012-04-15T00:00:00"/>
    <d v="1899-12-30T00:20:00"/>
    <d v="2012-04-15T00:00:00"/>
    <d v="1899-12-30T00:20:00"/>
    <n v="26"/>
    <x v="5"/>
    <n v="23"/>
    <n v="0"/>
    <n v="0"/>
    <d v="2012-04-14T23:16:00"/>
    <d v="2012-04-14T23:15:00"/>
    <d v="2012-04-15T00:20:00"/>
    <d v="2012-04-15T00:20:00"/>
    <n v="1.0666666666511446"/>
    <n v="1.0666666666511446"/>
    <m/>
    <m/>
  </r>
  <r>
    <x v="0"/>
    <s v="50"/>
    <s v="Non-Nurse Practitioner"/>
    <s v="N"/>
    <x v="5"/>
    <d v="1899-12-30T02:11:00"/>
    <d v="2012-04-15T00:00:00"/>
    <d v="1899-12-30T02:10:00"/>
    <s v="3"/>
    <n v="1992"/>
    <d v="2012-04-15T00:00:00"/>
    <d v="1899-12-30T03:45:00"/>
    <d v="2012-04-15T00:00:00"/>
    <d v="1899-12-30T03:45:00"/>
    <n v="23"/>
    <x v="19"/>
    <n v="2"/>
    <n v="3"/>
    <n v="3"/>
    <d v="2012-04-15T02:11:00"/>
    <d v="2012-04-15T02:10:00"/>
    <d v="2012-04-15T03:45:00"/>
    <d v="2012-04-15T03:45:00"/>
    <n v="1.5666666667093523"/>
    <n v="1.5666666667093523"/>
    <m/>
    <m/>
  </r>
  <r>
    <x v="0"/>
    <s v="39"/>
    <s v="Non-Nurse Practitioner"/>
    <s v="N"/>
    <x v="2"/>
    <d v="1899-12-30T11:09:00"/>
    <d v="2012-04-12T00:00:00"/>
    <d v="1899-12-30T11:05:00"/>
    <s v="3"/>
    <n v="1953"/>
    <d v="2012-04-12T00:00:00"/>
    <d v="1899-12-30T13:15:00"/>
    <d v="2012-04-12T00:00:00"/>
    <d v="1899-12-30T13:45:00"/>
    <n v="60"/>
    <x v="10"/>
    <n v="11"/>
    <n v="13"/>
    <n v="13"/>
    <d v="2012-04-12T11:09:00"/>
    <d v="2012-04-12T11:05:00"/>
    <d v="2012-04-12T13:15:00"/>
    <d v="2012-04-12T13:45:00"/>
    <n v="2.5999999999185093"/>
    <n v="2.1000000000349246"/>
    <m/>
    <m/>
  </r>
  <r>
    <x v="0"/>
    <s v="50"/>
    <s v="Non-Nurse Practitioner"/>
    <s v="N"/>
    <x v="5"/>
    <d v="1899-12-30T09:32:00"/>
    <d v="2012-04-15T00:00:00"/>
    <d v="1899-12-30T09:31:00"/>
    <s v="3"/>
    <n v="1985"/>
    <d v="2012-04-15T00:00:00"/>
    <d v="1899-12-30T10:20:00"/>
    <d v="2012-04-15T00:00:00"/>
    <d v="1899-12-30T10:50:00"/>
    <n v="26"/>
    <x v="3"/>
    <n v="9"/>
    <n v="10"/>
    <n v="10"/>
    <d v="2012-04-15T09:32:00"/>
    <d v="2012-04-15T09:31:00"/>
    <d v="2012-04-15T10:20:00"/>
    <d v="2012-04-15T10:50:00"/>
    <n v="1.3000000000465661"/>
    <n v="0.79999999998835847"/>
    <m/>
    <m/>
  </r>
  <r>
    <x v="0"/>
    <s v="50"/>
    <s v="Non-Nurse Practitioner"/>
    <s v="N"/>
    <x v="5"/>
    <d v="1899-12-30T09:40:00"/>
    <d v="2012-04-15T00:00:00"/>
    <d v="1899-12-30T09:39:00"/>
    <s v="3"/>
    <n v="1983"/>
    <d v="2012-04-15T00:00:00"/>
    <d v="1899-12-30T13:00:00"/>
    <d v="2012-04-15T00:00:00"/>
    <d v="1899-12-30T13:00:00"/>
    <n v="30"/>
    <x v="3"/>
    <n v="9"/>
    <n v="13"/>
    <n v="13"/>
    <d v="2012-04-15T09:40:00"/>
    <d v="2012-04-15T09:39:00"/>
    <d v="2012-04-15T13:00:00"/>
    <d v="2012-04-15T13:00:00"/>
    <n v="3.3333333331975155"/>
    <n v="3.3333333331975155"/>
    <m/>
    <m/>
  </r>
  <r>
    <x v="0"/>
    <s v="50"/>
    <s v="Non-Nurse Practitioner"/>
    <s v="N"/>
    <x v="5"/>
    <d v="1899-12-30T09:47:00"/>
    <d v="2012-04-15T00:00:00"/>
    <d v="1899-12-30T09:46:00"/>
    <s v="3"/>
    <n v="1983"/>
    <d v="2012-04-15T00:00:00"/>
    <d v="1899-12-30T10:20:00"/>
    <d v="2012-04-15T00:00:00"/>
    <d v="1899-12-30T10:25:00"/>
    <n v="31"/>
    <x v="3"/>
    <n v="9"/>
    <n v="10"/>
    <n v="10"/>
    <d v="2012-04-15T09:47:00"/>
    <d v="2012-04-15T09:46:00"/>
    <d v="2012-04-15T10:20:00"/>
    <d v="2012-04-15T10:25:00"/>
    <n v="0.63333333347691223"/>
    <n v="0.55000000004656613"/>
    <m/>
    <m/>
  </r>
  <r>
    <x v="0"/>
    <s v="50"/>
    <s v="Non-Nurse Practitioner"/>
    <s v="N"/>
    <x v="5"/>
    <d v="1899-12-30T11:20:00"/>
    <d v="2012-04-15T00:00:00"/>
    <d v="1899-12-30T11:19:00"/>
    <s v="3"/>
    <n v="1992"/>
    <d v="2012-04-15T00:00:00"/>
    <d v="1899-12-30T12:30:00"/>
    <d v="2012-04-15T00:00:00"/>
    <d v="1899-12-30T12:30:00"/>
    <n v="19"/>
    <x v="10"/>
    <n v="11"/>
    <n v="12"/>
    <n v="12"/>
    <d v="2012-04-15T11:20:00"/>
    <d v="2012-04-15T11:19:00"/>
    <d v="2012-04-15T12:30:00"/>
    <d v="2012-04-15T12:30:00"/>
    <n v="1.1666666668024845"/>
    <n v="1.1666666668024845"/>
    <m/>
    <m/>
  </r>
  <r>
    <x v="0"/>
    <s v="50"/>
    <s v="Non-Nurse Practitioner"/>
    <s v="N"/>
    <x v="5"/>
    <d v="1899-12-30T22:01:00"/>
    <d v="2012-04-15T00:00:00"/>
    <d v="1899-12-30T22:00:00"/>
    <s v="3"/>
    <n v="1990"/>
    <d v="2012-04-15T00:00:00"/>
    <d v="1899-12-30T22:10:00"/>
    <d v="2012-04-15T00:00:00"/>
    <d v="1899-12-30T22:25:00"/>
    <n v="24"/>
    <x v="4"/>
    <n v="22"/>
    <n v="22"/>
    <n v="22"/>
    <d v="2012-04-15T22:01:00"/>
    <d v="2012-04-15T22:00:00"/>
    <d v="2012-04-15T22:10:00"/>
    <d v="2012-04-15T22:25:00"/>
    <n v="0.40000000008149073"/>
    <n v="0.1499999999650754"/>
    <m/>
    <m/>
  </r>
  <r>
    <x v="0"/>
    <s v="50"/>
    <s v="Non-Nurse Practitioner"/>
    <s v="N"/>
    <x v="4"/>
    <d v="1899-12-30T00:41:00"/>
    <d v="2012-04-16T00:00:00"/>
    <d v="1899-12-30T00:23:00"/>
    <s v="3"/>
    <n v="1980"/>
    <d v="2012-04-16T00:00:00"/>
    <d v="1899-12-30T01:10:00"/>
    <d v="2012-04-16T00:00:00"/>
    <d v="1899-12-30T01:10:00"/>
    <n v="31"/>
    <x v="6"/>
    <n v="0"/>
    <n v="1"/>
    <n v="1"/>
    <d v="2012-04-16T00:41:00"/>
    <d v="2012-04-16T00:23:00"/>
    <d v="2012-04-16T01:10:00"/>
    <d v="2012-04-16T01:10:00"/>
    <n v="0.48333333333721384"/>
    <n v="0.48333333333721384"/>
    <m/>
    <m/>
  </r>
  <r>
    <x v="0"/>
    <s v="50"/>
    <s v="Non-Nurse Practitioner"/>
    <s v="N"/>
    <x v="4"/>
    <d v="1899-12-30T03:01:00"/>
    <d v="2012-04-16T00:00:00"/>
    <d v="1899-12-30T03:00:00"/>
    <s v="3"/>
    <n v="1992"/>
    <d v="2012-04-16T00:00:00"/>
    <d v="1899-12-30T03:40:00"/>
    <d v="2012-04-16T00:00:00"/>
    <d v="1899-12-30T03:45:00"/>
    <n v="23"/>
    <x v="7"/>
    <n v="3"/>
    <n v="3"/>
    <n v="3"/>
    <d v="2012-04-16T03:01:00"/>
    <d v="2012-04-16T03:00:00"/>
    <d v="2012-04-16T03:40:00"/>
    <d v="2012-04-16T03:45:00"/>
    <n v="0.73333333327900618"/>
    <n v="0.65000000002328306"/>
    <m/>
    <m/>
  </r>
  <r>
    <x v="0"/>
    <s v="11003 Nurse Practitioner"/>
    <s v="Nurse Practitioner"/>
    <s v="N"/>
    <x v="5"/>
    <d v="1899-12-30T19:23:00"/>
    <d v="2012-04-15T00:00:00"/>
    <d v="1899-12-30T19:15:00"/>
    <s v="3"/>
    <n v="2007"/>
    <d v="2012-04-15T00:00:00"/>
    <d v="1899-12-30T21:00:00"/>
    <d v="2012-04-15T00:00:00"/>
    <d v="1899-12-30T21:07:00"/>
    <n v="4"/>
    <x v="1"/>
    <n v="19"/>
    <n v="21"/>
    <n v="21"/>
    <d v="2012-04-15T19:23:00"/>
    <d v="2012-04-15T19:15:00"/>
    <d v="2012-04-15T21:00:00"/>
    <d v="2012-04-15T21:07:00"/>
    <n v="1.7333333333954215"/>
    <n v="1.6166666666977108"/>
    <m/>
    <m/>
  </r>
  <r>
    <x v="0"/>
    <s v="11003 Nurse Practitioner"/>
    <s v="Nurse Practitioner"/>
    <s v="N"/>
    <x v="4"/>
    <d v="1899-12-30T16:37:00"/>
    <d v="2012-04-16T00:00:00"/>
    <d v="1899-12-30T16:30:00"/>
    <s v="3"/>
    <n v="1993"/>
    <d v="2012-04-16T00:00:00"/>
    <d v="1899-12-30T18:33:00"/>
    <d v="2012-04-16T00:00:00"/>
    <d v="1899-12-30T18:36:00"/>
    <n v="21"/>
    <x v="13"/>
    <n v="16"/>
    <n v="18"/>
    <n v="18"/>
    <d v="2012-04-16T16:37:00"/>
    <d v="2012-04-16T16:30:00"/>
    <d v="2012-04-16T18:33:00"/>
    <d v="2012-04-16T18:36:00"/>
    <n v="1.9833333333372138"/>
    <n v="1.9333333333488554"/>
    <m/>
    <m/>
  </r>
  <r>
    <x v="0"/>
    <s v="50"/>
    <s v="Non-Nurse Practitioner"/>
    <s v="N"/>
    <x v="2"/>
    <d v="1899-12-30T08:37:00"/>
    <d v="2012-04-12T00:00:00"/>
    <d v="1899-12-30T08:36:00"/>
    <s v="3"/>
    <n v="1975"/>
    <d v="2012-04-12T00:00:00"/>
    <d v="1899-12-30T09:25:00"/>
    <d v="2012-04-12T00:00:00"/>
    <d v="1899-12-30T09:25:00"/>
    <n v="38"/>
    <x v="22"/>
    <n v="8"/>
    <n v="9"/>
    <n v="9"/>
    <d v="2012-04-12T08:37:00"/>
    <d v="2012-04-12T08:36:00"/>
    <d v="2012-04-12T09:25:00"/>
    <d v="2012-04-12T09:25:00"/>
    <n v="0.79999999998835847"/>
    <n v="0.79999999998835847"/>
    <m/>
    <m/>
  </r>
  <r>
    <x v="0"/>
    <s v="50"/>
    <s v="Non-Nurse Practitioner"/>
    <s v="N"/>
    <x v="2"/>
    <d v="1899-12-30T07:38:00"/>
    <d v="2012-04-12T00:00:00"/>
    <d v="1899-12-30T07:37:00"/>
    <s v="3"/>
    <n v="1983"/>
    <d v="2012-04-12T00:00:00"/>
    <d v="1899-12-30T08:15:00"/>
    <d v="2012-04-12T00:00:00"/>
    <d v="1899-12-30T08:25:00"/>
    <n v="31"/>
    <x v="20"/>
    <n v="7"/>
    <n v="8"/>
    <n v="8"/>
    <d v="2012-04-12T07:38:00"/>
    <d v="2012-04-12T07:37:00"/>
    <d v="2012-04-12T08:15:00"/>
    <d v="2012-04-12T08:25:00"/>
    <n v="0.78333333326736465"/>
    <n v="0.61666666658129543"/>
    <m/>
    <m/>
  </r>
  <r>
    <x v="0"/>
    <s v="50"/>
    <s v="Non-Nurse Practitioner"/>
    <s v="N"/>
    <x v="2"/>
    <d v="1899-12-30T10:38:00"/>
    <d v="2012-04-12T00:00:00"/>
    <d v="1899-12-30T10:30:00"/>
    <s v="3"/>
    <n v="1979"/>
    <d v="2012-04-12T00:00:00"/>
    <d v="1899-12-30T11:10:00"/>
    <d v="2012-04-12T00:00:00"/>
    <d v="1899-12-30T11:10:00"/>
    <n v="36"/>
    <x v="21"/>
    <n v="10"/>
    <n v="11"/>
    <n v="11"/>
    <d v="2012-04-12T10:38:00"/>
    <d v="2012-04-12T10:30:00"/>
    <d v="2012-04-12T11:10:00"/>
    <d v="2012-04-12T11:10:00"/>
    <n v="0.53333333332557231"/>
    <n v="0.53333333332557231"/>
    <m/>
    <m/>
  </r>
  <r>
    <x v="0"/>
    <s v="50"/>
    <s v="Non-Nurse Practitioner"/>
    <s v="N"/>
    <x v="2"/>
    <d v="1899-12-30T17:14:00"/>
    <d v="2012-04-12T00:00:00"/>
    <d v="1899-12-30T17:13:00"/>
    <s v="3"/>
    <n v="1988"/>
    <d v="2012-04-12T00:00:00"/>
    <d v="1899-12-30T19:20:00"/>
    <d v="2012-04-12T00:00:00"/>
    <d v="1899-12-30T20:40:00"/>
    <n v="25"/>
    <x v="14"/>
    <n v="17"/>
    <n v="19"/>
    <n v="20"/>
    <d v="2012-04-12T17:14:00"/>
    <d v="2012-04-12T17:13:00"/>
    <d v="2012-04-12T19:20:00"/>
    <d v="2012-04-12T20:40:00"/>
    <n v="3.4333333333488554"/>
    <n v="2.1000000000349246"/>
    <m/>
    <m/>
  </r>
  <r>
    <x v="0"/>
    <s v="50"/>
    <s v="Non-Nurse Practitioner"/>
    <s v="N"/>
    <x v="1"/>
    <d v="1899-12-30T07:58:00"/>
    <d v="2012-04-14T00:00:00"/>
    <d v="1899-12-30T07:50:00"/>
    <s v="3"/>
    <n v="1983"/>
    <d v="2012-04-14T00:00:00"/>
    <d v="1899-12-30T17:25:00"/>
    <d v="2012-04-14T00:00:00"/>
    <d v="1899-12-30T17:40:00"/>
    <n v="28"/>
    <x v="20"/>
    <n v="7"/>
    <n v="17"/>
    <n v="17"/>
    <d v="2012-04-14T07:58:00"/>
    <d v="2012-04-14T07:50:00"/>
    <d v="2012-04-14T17:25:00"/>
    <d v="2012-04-14T17:40:00"/>
    <n v="9.7000000000116415"/>
    <n v="9.4500000000698492"/>
    <m/>
    <m/>
  </r>
  <r>
    <x v="0"/>
    <s v="50"/>
    <s v="Non-Nurse Practitioner"/>
    <s v="N"/>
    <x v="3"/>
    <d v="1899-12-30T10:49:00"/>
    <d v="2012-04-11T00:00:00"/>
    <d v="1899-12-30T10:48:00"/>
    <s v="3"/>
    <n v="1985"/>
    <d v="2012-04-11T00:00:00"/>
    <d v="1899-12-30T12:00:00"/>
    <d v="2012-04-11T00:00:00"/>
    <d v="1899-12-30T12:00:00"/>
    <n v="27"/>
    <x v="21"/>
    <n v="10"/>
    <n v="12"/>
    <n v="12"/>
    <d v="2012-04-11T10:49:00"/>
    <d v="2012-04-11T10:48:00"/>
    <d v="2012-04-11T12:00:00"/>
    <d v="2012-04-11T12:00:00"/>
    <n v="1.1833333333488554"/>
    <n v="1.1833333333488554"/>
    <m/>
    <m/>
  </r>
  <r>
    <x v="0"/>
    <s v="50"/>
    <s v="Non-Nurse Practitioner"/>
    <s v="N"/>
    <x v="3"/>
    <d v="1899-12-30T12:14:00"/>
    <d v="2012-04-11T00:00:00"/>
    <d v="1899-12-30T12:13:00"/>
    <s v="3"/>
    <n v="1989"/>
    <d v="2012-04-11T00:00:00"/>
    <d v="1899-12-30T13:20:00"/>
    <d v="2012-04-11T00:00:00"/>
    <d v="1899-12-30T13:20:00"/>
    <n v="25"/>
    <x v="11"/>
    <n v="12"/>
    <n v="13"/>
    <n v="13"/>
    <d v="2012-04-11T12:14:00"/>
    <d v="2012-04-11T12:13:00"/>
    <d v="2012-04-11T13:20:00"/>
    <d v="2012-04-11T13:20:00"/>
    <n v="1.0999999999185093"/>
    <n v="1.0999999999185093"/>
    <m/>
    <m/>
  </r>
  <r>
    <x v="0"/>
    <s v="50"/>
    <s v="Non-Nurse Practitioner"/>
    <s v="G"/>
    <x v="3"/>
    <d v="1899-12-30T12:36:00"/>
    <d v="2012-04-11T00:00:00"/>
    <d v="1899-12-30T12:35:00"/>
    <s v="3"/>
    <n v="1987"/>
    <d v="2012-04-11T00:00:00"/>
    <d v="1899-12-30T13:15:00"/>
    <d v="2012-04-11T00:00:00"/>
    <d v="1899-12-30T13:25:00"/>
    <n v="26"/>
    <x v="11"/>
    <n v="12"/>
    <n v="13"/>
    <n v="13"/>
    <d v="2012-04-11T12:36:00"/>
    <d v="2012-04-11T12:35:00"/>
    <d v="2012-04-11T13:15:00"/>
    <d v="2012-04-11T13:25:00"/>
    <n v="0.81666666670935228"/>
    <n v="0.65000000002328306"/>
    <m/>
    <m/>
  </r>
  <r>
    <x v="0"/>
    <s v="50"/>
    <s v="Non-Nurse Practitioner"/>
    <s v="N"/>
    <x v="3"/>
    <d v="1899-12-30T16:01:00"/>
    <d v="2012-04-11T00:00:00"/>
    <d v="1899-12-30T16:00:00"/>
    <s v="3"/>
    <n v="1985"/>
    <d v="2012-04-11T00:00:00"/>
    <d v="1899-12-30T18:05:00"/>
    <d v="2012-04-11T00:00:00"/>
    <d v="1899-12-30T18:05:00"/>
    <n v="31"/>
    <x v="13"/>
    <n v="16"/>
    <n v="18"/>
    <n v="18"/>
    <d v="2012-04-11T16:01:00"/>
    <d v="2012-04-11T16:00:00"/>
    <d v="2012-04-11T18:05:00"/>
    <d v="2012-04-11T18:05:00"/>
    <n v="2.066666666592937"/>
    <n v="2.066666666592937"/>
    <m/>
    <m/>
  </r>
  <r>
    <x v="0"/>
    <s v="50"/>
    <s v="Non-Nurse Practitioner"/>
    <s v="N"/>
    <x v="3"/>
    <d v="1899-12-30T16:11:00"/>
    <d v="2012-04-11T00:00:00"/>
    <d v="1899-12-30T16:10:00"/>
    <s v="3"/>
    <n v="1979"/>
    <d v="2012-04-11T00:00:00"/>
    <d v="1899-12-30T16:40:00"/>
    <d v="2012-04-11T00:00:00"/>
    <d v="1899-12-30T16:55:00"/>
    <n v="37"/>
    <x v="13"/>
    <n v="16"/>
    <n v="16"/>
    <n v="16"/>
    <d v="2012-04-11T16:11:00"/>
    <d v="2012-04-11T16:10:00"/>
    <d v="2012-04-11T16:40:00"/>
    <d v="2012-04-11T16:55:00"/>
    <n v="0.73333333327900618"/>
    <n v="0.48333333333721384"/>
    <m/>
    <m/>
  </r>
  <r>
    <x v="0"/>
    <s v="50"/>
    <s v="Non-Nurse Practitioner"/>
    <s v="N"/>
    <x v="6"/>
    <d v="1899-12-30T20:06:00"/>
    <d v="2012-04-17T00:00:00"/>
    <d v="1899-12-30T20:05:00"/>
    <s v="3"/>
    <n v="1973"/>
    <d v="2012-04-17T00:00:00"/>
    <d v="1899-12-30T21:03:00"/>
    <d v="2012-04-17T00:00:00"/>
    <d v="1899-12-30T21:03:00"/>
    <n v="40"/>
    <x v="2"/>
    <n v="20"/>
    <n v="21"/>
    <n v="21"/>
    <d v="2012-04-17T20:06:00"/>
    <d v="2012-04-17T20:05:00"/>
    <d v="2012-04-17T21:03:00"/>
    <d v="2012-04-17T21:03:00"/>
    <n v="0.94999999995343387"/>
    <n v="0.94999999995343387"/>
    <m/>
    <m/>
  </r>
  <r>
    <x v="0"/>
    <s v="50"/>
    <s v="Non-Nurse Practitioner"/>
    <s v="N"/>
    <x v="6"/>
    <d v="1899-12-30T20:29:00"/>
    <d v="2012-04-17T00:00:00"/>
    <d v="1899-12-30T20:28:00"/>
    <s v="3"/>
    <n v="1983"/>
    <d v="2012-04-17T00:00:00"/>
    <d v="1899-12-30T20:50:00"/>
    <d v="2012-04-17T00:00:00"/>
    <d v="1899-12-30T21:15:00"/>
    <n v="29"/>
    <x v="2"/>
    <n v="20"/>
    <n v="20"/>
    <n v="21"/>
    <d v="2012-04-17T20:29:00"/>
    <d v="2012-04-17T20:28:00"/>
    <d v="2012-04-17T20:50:00"/>
    <d v="2012-04-17T21:15:00"/>
    <n v="0.76666666654637083"/>
    <n v="0.34999999991850927"/>
    <m/>
    <m/>
  </r>
  <r>
    <x v="0"/>
    <s v="50"/>
    <s v="Non-Nurse Practitioner"/>
    <s v="N"/>
    <x v="3"/>
    <d v="1899-12-30T18:47:00"/>
    <d v="2012-04-11T00:00:00"/>
    <d v="1899-12-30T18:49:00"/>
    <s v="3"/>
    <n v="1987"/>
    <d v="2012-04-11T00:00:00"/>
    <d v="1899-12-30T20:48:00"/>
    <d v="2012-04-11T00:00:00"/>
    <d v="1899-12-30T20:48:00"/>
    <n v="24"/>
    <x v="15"/>
    <n v="18"/>
    <n v="20"/>
    <n v="20"/>
    <d v="2012-04-11T18:47:00"/>
    <d v="2012-04-11T18:49:00"/>
    <d v="2012-04-11T20:48:00"/>
    <d v="2012-04-11T20:48:00"/>
    <n v="2.0166666667792015"/>
    <n v="2.0166666667792015"/>
    <m/>
    <m/>
  </r>
  <r>
    <x v="0"/>
    <s v="50"/>
    <s v="Non-Nurse Practitioner"/>
    <s v="N"/>
    <x v="3"/>
    <d v="1899-12-30T20:18:00"/>
    <d v="2012-04-11T00:00:00"/>
    <d v="1899-12-30T20:17:00"/>
    <s v="3"/>
    <n v="1978"/>
    <d v="2012-04-11T00:00:00"/>
    <d v="1899-12-30T22:10:00"/>
    <d v="2012-04-11T00:00:00"/>
    <d v="1899-12-30T22:10:00"/>
    <n v="37"/>
    <x v="2"/>
    <n v="20"/>
    <n v="22"/>
    <n v="22"/>
    <d v="2012-04-11T20:18:00"/>
    <d v="2012-04-11T20:17:00"/>
    <d v="2012-04-11T22:10:00"/>
    <d v="2012-04-11T22:10:00"/>
    <n v="1.8666666666395031"/>
    <n v="1.8666666666395031"/>
    <m/>
    <m/>
  </r>
  <r>
    <x v="0"/>
    <s v="50"/>
    <s v="Non-Nurse Practitioner"/>
    <s v="N"/>
    <x v="3"/>
    <d v="1899-12-30T22:22:00"/>
    <d v="2012-04-11T00:00:00"/>
    <d v="1899-12-30T22:21:00"/>
    <s v="3"/>
    <n v="1978"/>
    <d v="2012-04-12T00:00:00"/>
    <d v="1899-12-30T00:32:00"/>
    <d v="2012-04-12T00:00:00"/>
    <d v="1899-12-30T00:32:00"/>
    <n v="36"/>
    <x v="4"/>
    <n v="22"/>
    <n v="0"/>
    <n v="0"/>
    <d v="2012-04-11T22:22:00"/>
    <d v="2012-04-11T22:21:00"/>
    <d v="2012-04-12T00:32:00"/>
    <d v="2012-04-12T00:32:00"/>
    <n v="2.1666666667442769"/>
    <n v="2.1666666667442769"/>
    <m/>
    <m/>
  </r>
  <r>
    <x v="0"/>
    <s v="50"/>
    <s v="Non-Nurse Practitioner"/>
    <s v="N"/>
    <x v="2"/>
    <d v="1899-12-30T02:24:00"/>
    <d v="2012-04-12T00:00:00"/>
    <d v="1899-12-30T02:23:00"/>
    <s v="3"/>
    <n v="1983"/>
    <d v="2012-04-12T00:00:00"/>
    <d v="1899-12-30T04:10:00"/>
    <d v="2012-04-12T00:00:00"/>
    <d v="1899-12-30T04:40:00"/>
    <n v="29"/>
    <x v="19"/>
    <n v="2"/>
    <n v="4"/>
    <n v="4"/>
    <d v="2012-04-12T02:24:00"/>
    <d v="2012-04-12T02:23:00"/>
    <d v="2012-04-12T04:10:00"/>
    <d v="2012-04-12T04:40:00"/>
    <n v="2.2666666667209938"/>
    <n v="1.7666666666627862"/>
    <m/>
    <m/>
  </r>
  <r>
    <x v="0"/>
    <s v="50"/>
    <s v="Non-Nurse Practitioner"/>
    <s v="N"/>
    <x v="0"/>
    <d v="1899-12-30T17:31:00"/>
    <d v="2012-04-13T00:00:00"/>
    <d v="1899-12-30T17:25:00"/>
    <s v="3"/>
    <n v="1990"/>
    <d v="2012-04-13T00:00:00"/>
    <d v="1899-12-30T20:10:00"/>
    <d v="2012-04-13T00:00:00"/>
    <d v="1899-12-30T22:00:00"/>
    <n v="22"/>
    <x v="14"/>
    <n v="17"/>
    <n v="20"/>
    <n v="22"/>
    <d v="2012-04-13T17:31:00"/>
    <d v="2012-04-13T17:25:00"/>
    <d v="2012-04-13T20:10:00"/>
    <d v="2012-04-13T22:00:00"/>
    <n v="4.4833333332790062"/>
    <n v="2.6500000000814907"/>
    <m/>
    <m/>
  </r>
  <r>
    <x v="0"/>
    <s v="50"/>
    <s v="Non-Nurse Practitioner"/>
    <s v="N"/>
    <x v="1"/>
    <d v="1899-12-30T00:46:00"/>
    <d v="2012-04-14T00:00:00"/>
    <d v="1899-12-30T00:45:00"/>
    <s v="3"/>
    <n v="1981"/>
    <d v="2012-04-14T00:00:00"/>
    <d v="1899-12-30T01:05:00"/>
    <d v="2012-04-14T00:00:00"/>
    <d v="1899-12-30T03:45:00"/>
    <n v="30"/>
    <x v="6"/>
    <n v="0"/>
    <n v="1"/>
    <n v="3"/>
    <d v="2012-04-14T00:46:00"/>
    <d v="2012-04-14T00:45:00"/>
    <d v="2012-04-14T01:05:00"/>
    <d v="2012-04-14T03:45:00"/>
    <n v="2.9833333332790062"/>
    <n v="0.31666666665114462"/>
    <m/>
    <m/>
  </r>
  <r>
    <x v="0"/>
    <s v="50"/>
    <s v="Non-Nurse Practitioner"/>
    <s v="N"/>
    <x v="1"/>
    <d v="1899-12-30T06:34:00"/>
    <d v="2012-04-14T00:00:00"/>
    <d v="1899-12-30T06:33:00"/>
    <s v="3"/>
    <n v="1982"/>
    <d v="2012-04-14T00:00:00"/>
    <d v="1899-12-30T07:45:00"/>
    <d v="2012-04-14T00:00:00"/>
    <d v="1899-12-30T07:45:00"/>
    <n v="31"/>
    <x v="9"/>
    <n v="6"/>
    <n v="7"/>
    <n v="7"/>
    <d v="2012-04-14T06:34:00"/>
    <d v="2012-04-14T06:33:00"/>
    <d v="2012-04-14T07:45:00"/>
    <d v="2012-04-14T07:45:00"/>
    <n v="1.1833333333488554"/>
    <n v="1.1833333333488554"/>
    <m/>
    <m/>
  </r>
  <r>
    <x v="0"/>
    <s v="50"/>
    <s v="Non-Nurse Practitioner"/>
    <s v="N"/>
    <x v="1"/>
    <d v="1899-12-30T09:20:00"/>
    <d v="2012-04-14T00:00:00"/>
    <d v="1899-12-30T09:19:00"/>
    <s v="3"/>
    <n v="1978"/>
    <d v="2012-04-14T00:00:00"/>
    <d v="1899-12-30T11:20:00"/>
    <d v="2012-04-14T00:00:00"/>
    <d v="1899-12-30T11:20:00"/>
    <n v="36"/>
    <x v="3"/>
    <n v="9"/>
    <n v="11"/>
    <n v="11"/>
    <d v="2012-04-14T09:20:00"/>
    <d v="2012-04-14T09:19:00"/>
    <d v="2012-04-14T11:20:00"/>
    <d v="2012-04-14T11:20:00"/>
    <n v="1.9999999998835847"/>
    <n v="1.9999999998835847"/>
    <m/>
    <m/>
  </r>
  <r>
    <x v="0"/>
    <s v="50"/>
    <s v="Non-Nurse Practitioner"/>
    <s v="N"/>
    <x v="1"/>
    <d v="1899-12-30T09:28:00"/>
    <d v="2012-04-14T00:00:00"/>
    <d v="1899-12-30T09:27:00"/>
    <s v="3"/>
    <n v="1979"/>
    <d v="2012-04-14T00:00:00"/>
    <d v="1899-12-30T10:45:00"/>
    <d v="2012-04-14T00:00:00"/>
    <d v="1899-12-30T10:45:00"/>
    <n v="36"/>
    <x v="3"/>
    <n v="9"/>
    <n v="10"/>
    <n v="10"/>
    <d v="2012-04-14T09:28:00"/>
    <d v="2012-04-14T09:27:00"/>
    <d v="2012-04-14T10:45:00"/>
    <d v="2012-04-14T10:45:00"/>
    <n v="1.2833333333255723"/>
    <n v="1.2833333333255723"/>
    <m/>
    <m/>
  </r>
  <r>
    <x v="0"/>
    <s v="50"/>
    <s v="Non-Nurse Practitioner"/>
    <s v="N"/>
    <x v="1"/>
    <d v="1899-12-30T10:36:00"/>
    <d v="2012-04-14T00:00:00"/>
    <d v="1899-12-30T10:27:00"/>
    <s v="3"/>
    <n v="1985"/>
    <d v="2012-04-14T00:00:00"/>
    <d v="1899-12-30T10:37:00"/>
    <d v="2012-04-14T00:00:00"/>
    <d v="1899-12-30T10:37:00"/>
    <n v="28"/>
    <x v="21"/>
    <n v="10"/>
    <n v="10"/>
    <n v="10"/>
    <d v="2012-04-14T10:36:00"/>
    <d v="2012-04-14T10:27:00"/>
    <d v="2012-04-14T10:37:00"/>
    <d v="2012-04-14T10:37:00"/>
    <n v="1.6666666720993817E-2"/>
    <n v="1.6666666720993817E-2"/>
    <m/>
    <m/>
  </r>
  <r>
    <x v="0"/>
    <s v="50"/>
    <s v="Non-Nurse Practitioner"/>
    <s v="N"/>
    <x v="1"/>
    <d v="1899-12-30T10:58:00"/>
    <d v="2012-04-14T00:00:00"/>
    <d v="1899-12-30T10:57:00"/>
    <s v="3"/>
    <n v="1992"/>
    <d v="2012-04-14T00:00:00"/>
    <d v="1899-12-30T17:30:00"/>
    <d v="2012-04-14T00:00:00"/>
    <d v="1899-12-30T17:57:00"/>
    <n v="21"/>
    <x v="21"/>
    <n v="10"/>
    <n v="17"/>
    <n v="17"/>
    <d v="2012-04-14T10:58:00"/>
    <d v="2012-04-14T10:57:00"/>
    <d v="2012-04-14T17:30:00"/>
    <d v="2012-04-14T17:57:00"/>
    <n v="6.9833333333954215"/>
    <n v="6.5333333333255723"/>
    <m/>
    <m/>
  </r>
  <r>
    <x v="0"/>
    <s v="50"/>
    <s v="Non-Nurse Practitioner"/>
    <s v="N"/>
    <x v="1"/>
    <d v="1899-12-30T14:50:00"/>
    <d v="2012-04-14T00:00:00"/>
    <d v="1899-12-30T14:49:00"/>
    <s v="3"/>
    <n v="1986"/>
    <d v="2012-04-14T00:00:00"/>
    <d v="1899-12-30T17:20:00"/>
    <d v="2012-04-14T00:00:00"/>
    <d v="1899-12-30T17:20:00"/>
    <n v="26"/>
    <x v="17"/>
    <n v="14"/>
    <n v="17"/>
    <n v="17"/>
    <d v="2012-04-14T14:50:00"/>
    <d v="2012-04-14T14:49:00"/>
    <d v="2012-04-14T17:20:00"/>
    <d v="2012-04-14T17:20:00"/>
    <n v="2.4999999999417923"/>
    <n v="2.4999999999417923"/>
    <m/>
    <m/>
  </r>
  <r>
    <x v="0"/>
    <s v="11001"/>
    <s v="Non-Nurse Practitioner"/>
    <s v="N"/>
    <x v="3"/>
    <d v="1899-12-30T00:14:00"/>
    <d v="2012-04-11T00:00:00"/>
    <d v="1899-12-30T00:04:00"/>
    <s v="3"/>
    <n v="2007"/>
    <d v="2012-04-11T00:00:00"/>
    <d v="1899-12-30T03:15:00"/>
    <d v="2012-04-11T00:00:00"/>
    <d v="1899-12-30T03:15:00"/>
    <n v="5"/>
    <x v="6"/>
    <n v="0"/>
    <n v="3"/>
    <n v="3"/>
    <d v="2012-04-11T00:14:00"/>
    <d v="2012-04-11T00:04:00"/>
    <d v="2012-04-11T03:15:00"/>
    <d v="2012-04-11T03:15:00"/>
    <n v="3.0166666665463708"/>
    <n v="3.0166666665463708"/>
    <m/>
    <m/>
  </r>
  <r>
    <x v="0"/>
    <s v="11001"/>
    <s v="Non-Nurse Practitioner"/>
    <s v="N"/>
    <x v="3"/>
    <d v="1899-12-30T00:28:00"/>
    <d v="2012-04-11T00:00:00"/>
    <d v="1899-12-30T00:23:00"/>
    <s v="3"/>
    <n v="1954"/>
    <d v="2012-04-11T00:00:00"/>
    <d v="1899-12-30T02:10:00"/>
    <d v="2012-04-11T00:00:00"/>
    <d v="1899-12-30T02:10:00"/>
    <n v="60"/>
    <x v="6"/>
    <n v="0"/>
    <n v="2"/>
    <n v="2"/>
    <d v="2012-04-11T00:28:00"/>
    <d v="2012-04-11T00:23:00"/>
    <d v="2012-04-11T02:10:00"/>
    <d v="2012-04-11T02:10:00"/>
    <n v="1.7000000001280569"/>
    <n v="1.7000000001280569"/>
    <m/>
    <m/>
  </r>
  <r>
    <x v="0"/>
    <s v="11001"/>
    <s v="Non-Nurse Practitioner"/>
    <s v="N"/>
    <x v="3"/>
    <d v="1899-12-30T01:53:00"/>
    <d v="2012-04-11T00:00:00"/>
    <d v="1899-12-30T01:43:00"/>
    <s v="3"/>
    <n v="1999"/>
    <d v="2012-04-11T00:00:00"/>
    <d v="1899-12-30T03:21:00"/>
    <d v="2012-04-11T00:00:00"/>
    <d v="1899-12-30T03:21:00"/>
    <n v="17"/>
    <x v="18"/>
    <n v="1"/>
    <n v="3"/>
    <n v="3"/>
    <d v="2012-04-11T01:53:00"/>
    <d v="2012-04-11T01:43:00"/>
    <d v="2012-04-11T03:21:00"/>
    <d v="2012-04-11T03:21:00"/>
    <n v="1.4666666665580124"/>
    <n v="1.4666666665580124"/>
    <m/>
    <m/>
  </r>
  <r>
    <x v="0"/>
    <s v="11001"/>
    <s v="Non-Nurse Practitioner"/>
    <s v="N"/>
    <x v="3"/>
    <d v="1899-12-30T03:09:00"/>
    <d v="2012-04-11T00:00:00"/>
    <d v="1899-12-30T02:59:00"/>
    <s v="3"/>
    <n v="2004"/>
    <d v="2012-04-11T00:00:00"/>
    <d v="1899-12-30T04:46:00"/>
    <d v="2012-04-11T00:00:00"/>
    <d v="1899-12-30T04:46:00"/>
    <n v="7"/>
    <x v="7"/>
    <n v="2"/>
    <n v="4"/>
    <n v="4"/>
    <d v="2012-04-11T03:09:00"/>
    <d v="2012-04-11T02:59:00"/>
    <d v="2012-04-11T04:46:00"/>
    <d v="2012-04-11T04:46:00"/>
    <n v="1.6166666666977108"/>
    <n v="1.6166666666977108"/>
    <m/>
    <m/>
  </r>
  <r>
    <x v="0"/>
    <s v="11001"/>
    <s v="Non-Nurse Practitioner"/>
    <s v="N"/>
    <x v="3"/>
    <d v="1899-12-30T03:18:00"/>
    <d v="2012-04-11T00:00:00"/>
    <d v="1899-12-30T03:04:00"/>
    <s v="3"/>
    <n v="2010"/>
    <d v="2012-04-11T00:00:00"/>
    <d v="1899-12-30T04:30:00"/>
    <d v="2012-04-11T00:00:00"/>
    <d v="1899-12-30T04:30:00"/>
    <n v="4"/>
    <x v="7"/>
    <n v="3"/>
    <n v="4"/>
    <n v="4"/>
    <d v="2012-04-11T03:18:00"/>
    <d v="2012-04-11T03:04:00"/>
    <d v="2012-04-11T04:30:00"/>
    <d v="2012-04-11T04:30:00"/>
    <n v="1.2000000000698492"/>
    <n v="1.2000000000698492"/>
    <m/>
    <m/>
  </r>
  <r>
    <x v="0"/>
    <s v="11001"/>
    <s v="Non-Nurse Practitioner"/>
    <s v="G"/>
    <x v="3"/>
    <d v="1899-12-30T04:47:00"/>
    <d v="2012-04-11T00:00:00"/>
    <d v="1899-12-30T04:34:00"/>
    <s v="3"/>
    <n v="1970"/>
    <d v="2012-04-11T00:00:00"/>
    <d v="1899-12-30T05:29:00"/>
    <d v="2012-04-11T00:00:00"/>
    <d v="1899-12-30T05:29:00"/>
    <n v="45"/>
    <x v="8"/>
    <n v="4"/>
    <n v="5"/>
    <n v="5"/>
    <d v="2012-04-11T04:47:00"/>
    <d v="2012-04-11T04:34:00"/>
    <d v="2012-04-11T05:29:00"/>
    <d v="2012-04-11T05:29:00"/>
    <n v="0.70000000001164153"/>
    <n v="0.70000000001164153"/>
    <m/>
    <m/>
  </r>
  <r>
    <x v="0"/>
    <s v="11001"/>
    <s v="Non-Nurse Practitioner"/>
    <s v="N"/>
    <x v="3"/>
    <d v="1899-12-30T16:40:00"/>
    <d v="2012-04-11T00:00:00"/>
    <d v="1899-12-30T16:30:00"/>
    <s v="3"/>
    <n v="1992"/>
    <d v="2012-04-11T00:00:00"/>
    <d v="1899-12-30T19:50:00"/>
    <d v="2012-04-11T00:00:00"/>
    <d v="1899-12-30T19:50:00"/>
    <n v="20"/>
    <x v="13"/>
    <n v="16"/>
    <n v="19"/>
    <n v="19"/>
    <d v="2012-04-11T16:40:00"/>
    <d v="2012-04-11T16:30:00"/>
    <d v="2012-04-11T19:50:00"/>
    <d v="2012-04-11T19:50:00"/>
    <n v="3.1666666666860692"/>
    <n v="3.1666666666860692"/>
    <m/>
    <m/>
  </r>
  <r>
    <x v="0"/>
    <s v="11001"/>
    <s v="Non-Nurse Practitioner"/>
    <s v="N"/>
    <x v="3"/>
    <d v="1899-12-30T17:50:00"/>
    <d v="2012-04-11T00:00:00"/>
    <d v="1899-12-30T17:44:00"/>
    <s v="3"/>
    <n v="2010"/>
    <d v="2012-04-11T00:00:00"/>
    <d v="1899-12-30T18:28:00"/>
    <d v="2012-04-11T00:00:00"/>
    <d v="1899-12-30T18:28:00"/>
    <n v="5"/>
    <x v="14"/>
    <n v="17"/>
    <n v="18"/>
    <n v="18"/>
    <d v="2012-04-11T17:50:00"/>
    <d v="2012-04-11T17:44:00"/>
    <d v="2012-04-11T18:28:00"/>
    <d v="2012-04-11T18:28:00"/>
    <n v="0.63333333330228925"/>
    <n v="0.63333333330228925"/>
    <m/>
    <m/>
  </r>
  <r>
    <x v="0"/>
    <s v="11001"/>
    <s v="Non-Nurse Practitioner"/>
    <s v="N"/>
    <x v="3"/>
    <d v="1899-12-30T18:12:00"/>
    <d v="2012-04-11T00:00:00"/>
    <d v="1899-12-30T18:04:00"/>
    <s v="3"/>
    <n v="2008"/>
    <d v="2012-04-11T00:00:00"/>
    <d v="1899-12-30T22:03:00"/>
    <d v="2012-04-11T00:00:00"/>
    <d v="1899-12-30T22:03:00"/>
    <n v="4"/>
    <x v="15"/>
    <n v="18"/>
    <n v="22"/>
    <n v="22"/>
    <d v="2012-04-11T18:12:00"/>
    <d v="2012-04-11T18:04:00"/>
    <d v="2012-04-11T22:03:00"/>
    <d v="2012-04-11T22:03:00"/>
    <n v="3.8499999999767169"/>
    <n v="3.8499999999767169"/>
    <m/>
    <m/>
  </r>
  <r>
    <x v="0"/>
    <s v="11001"/>
    <s v="Non-Nurse Practitioner"/>
    <s v="N"/>
    <x v="3"/>
    <d v="1899-12-30T20:20:00"/>
    <d v="2012-04-11T00:00:00"/>
    <d v="1899-12-30T20:13:00"/>
    <s v="3"/>
    <n v="1980"/>
    <d v="2012-04-11T00:00:00"/>
    <d v="1899-12-30T22:05:00"/>
    <d v="2012-04-11T00:00:00"/>
    <d v="1899-12-30T22:05:00"/>
    <n v="31"/>
    <x v="2"/>
    <n v="20"/>
    <n v="22"/>
    <n v="22"/>
    <d v="2012-04-11T20:20:00"/>
    <d v="2012-04-11T20:13:00"/>
    <d v="2012-04-11T22:05:00"/>
    <d v="2012-04-11T22:05:00"/>
    <n v="1.7500000001164153"/>
    <n v="1.7500000001164153"/>
    <m/>
    <m/>
  </r>
  <r>
    <x v="0"/>
    <s v="11001"/>
    <s v="Non-Nurse Practitioner"/>
    <s v="N"/>
    <x v="2"/>
    <d v="1899-12-30T02:16:00"/>
    <d v="2012-04-12T00:00:00"/>
    <d v="1899-12-30T02:09:00"/>
    <s v="3"/>
    <n v="2006"/>
    <d v="2012-04-12T00:00:00"/>
    <d v="1899-12-30T07:37:00"/>
    <d v="2012-04-12T00:00:00"/>
    <d v="1899-12-30T07:39:00"/>
    <n v="9"/>
    <x v="19"/>
    <n v="2"/>
    <n v="7"/>
    <n v="7"/>
    <d v="2012-04-12T02:16:00"/>
    <d v="2012-04-12T02:09:00"/>
    <d v="2012-04-12T07:37:00"/>
    <d v="2012-04-12T07:39:00"/>
    <n v="5.3833333332440816"/>
    <n v="5.3499999999767169"/>
    <m/>
    <m/>
  </r>
  <r>
    <x v="0"/>
    <s v="11001"/>
    <s v="Non-Nurse Practitioner"/>
    <s v="N"/>
    <x v="2"/>
    <d v="1899-12-30T04:58:00"/>
    <d v="2012-04-12T00:00:00"/>
    <d v="1899-12-30T04:51:00"/>
    <s v="3"/>
    <n v="1994"/>
    <d v="2012-04-12T00:00:00"/>
    <d v="1899-12-30T06:25:00"/>
    <d v="2012-04-12T00:00:00"/>
    <d v="1899-12-30T06:25:00"/>
    <n v="21"/>
    <x v="8"/>
    <n v="4"/>
    <n v="6"/>
    <n v="6"/>
    <d v="2012-04-12T04:58:00"/>
    <d v="2012-04-12T04:51:00"/>
    <d v="2012-04-12T06:25:00"/>
    <d v="2012-04-12T06:25:00"/>
    <n v="1.4500000000116415"/>
    <n v="1.4500000000116415"/>
    <m/>
    <m/>
  </r>
  <r>
    <x v="0"/>
    <s v="11001"/>
    <s v="Non-Nurse Practitioner"/>
    <s v="N"/>
    <x v="2"/>
    <d v="1899-12-30T06:04:00"/>
    <d v="2012-04-12T00:00:00"/>
    <d v="1899-12-30T05:54:00"/>
    <s v="3"/>
    <n v="1965"/>
    <d v="2012-04-12T00:00:00"/>
    <d v="1899-12-30T08:45:00"/>
    <d v="2012-04-12T00:00:00"/>
    <d v="1899-12-30T08:46:00"/>
    <n v="47"/>
    <x v="9"/>
    <n v="5"/>
    <n v="8"/>
    <n v="8"/>
    <d v="2012-04-12T06:04:00"/>
    <d v="2012-04-12T05:54:00"/>
    <d v="2012-04-12T08:45:00"/>
    <d v="2012-04-12T08:46:00"/>
    <n v="2.6999999998952262"/>
    <n v="2.6833333333488554"/>
    <m/>
    <m/>
  </r>
  <r>
    <x v="0"/>
    <s v="11001"/>
    <s v="Non-Nurse Practitioner"/>
    <s v="N"/>
    <x v="2"/>
    <d v="1899-12-30T14:46:00"/>
    <d v="2012-04-12T00:00:00"/>
    <d v="1899-12-30T14:40:00"/>
    <s v="3"/>
    <n v="1973"/>
    <d v="2012-04-12T00:00:00"/>
    <d v="1899-12-30T15:40:00"/>
    <d v="2012-04-12T00:00:00"/>
    <d v="1899-12-30T15:40:00"/>
    <n v="41"/>
    <x v="17"/>
    <n v="14"/>
    <n v="15"/>
    <n v="15"/>
    <d v="2012-04-12T14:46:00"/>
    <d v="2012-04-12T14:40:00"/>
    <d v="2012-04-12T15:40:00"/>
    <d v="2012-04-12T15:40:00"/>
    <n v="0.90000000013969839"/>
    <n v="0.90000000013969839"/>
    <m/>
    <m/>
  </r>
  <r>
    <x v="0"/>
    <s v="11001"/>
    <s v="Non-Nurse Practitioner"/>
    <s v="N"/>
    <x v="2"/>
    <d v="1899-12-30T21:31:00"/>
    <d v="2012-04-12T00:00:00"/>
    <d v="1899-12-30T21:26:00"/>
    <s v="3"/>
    <n v="1982"/>
    <d v="2012-04-12T00:00:00"/>
    <d v="1899-12-30T22:20:00"/>
    <d v="2012-04-12T00:00:00"/>
    <d v="1899-12-30T22:20:00"/>
    <n v="34"/>
    <x v="16"/>
    <n v="21"/>
    <n v="22"/>
    <n v="22"/>
    <d v="2012-04-12T21:31:00"/>
    <d v="2012-04-12T21:26:00"/>
    <d v="2012-04-12T22:20:00"/>
    <d v="2012-04-12T22:20:00"/>
    <n v="0.81666666670935228"/>
    <n v="0.81666666670935228"/>
    <m/>
    <m/>
  </r>
  <r>
    <x v="0"/>
    <s v="11001"/>
    <s v="Non-Nurse Practitioner"/>
    <s v="N"/>
    <x v="2"/>
    <d v="1899-12-30T22:27:00"/>
    <d v="2012-04-12T00:00:00"/>
    <d v="1899-12-30T22:18:00"/>
    <s v="3"/>
    <n v="1990"/>
    <d v="2012-04-13T00:00:00"/>
    <d v="1899-12-30T02:51:00"/>
    <d v="2012-04-13T00:00:00"/>
    <d v="1899-12-30T02:51:00"/>
    <n v="23"/>
    <x v="4"/>
    <n v="22"/>
    <n v="2"/>
    <n v="2"/>
    <d v="2012-04-12T22:27:00"/>
    <d v="2012-04-12T22:18:00"/>
    <d v="2012-04-13T02:51:00"/>
    <d v="2012-04-13T02:51:00"/>
    <n v="4.4000000000232831"/>
    <n v="4.4000000000232831"/>
    <m/>
    <m/>
  </r>
  <r>
    <x v="0"/>
    <s v="11001"/>
    <s v="Non-Nurse Practitioner"/>
    <s v="N"/>
    <x v="0"/>
    <d v="1899-12-30T09:42:00"/>
    <d v="2012-04-13T00:00:00"/>
    <d v="1899-12-30T09:35:00"/>
    <s v="3"/>
    <n v="1959"/>
    <d v="2012-04-13T00:00:00"/>
    <d v="1899-12-30T13:53:00"/>
    <d v="2012-04-13T00:00:00"/>
    <d v="1899-12-30T13:53:00"/>
    <n v="55"/>
    <x v="3"/>
    <n v="9"/>
    <n v="13"/>
    <n v="13"/>
    <d v="2012-04-13T09:42:00"/>
    <d v="2012-04-13T09:35:00"/>
    <d v="2012-04-13T13:53:00"/>
    <d v="2012-04-13T13:53:00"/>
    <n v="4.1833333333488554"/>
    <n v="4.1833333333488554"/>
    <m/>
    <m/>
  </r>
  <r>
    <x v="0"/>
    <s v="11001"/>
    <s v="Non-Nurse Practitioner"/>
    <s v="N"/>
    <x v="0"/>
    <d v="1899-12-30T11:12:00"/>
    <d v="2012-04-13T00:00:00"/>
    <d v="1899-12-30T10:59:00"/>
    <s v="3"/>
    <n v="1953"/>
    <d v="2012-04-13T00:00:00"/>
    <d v="1899-12-30T16:00:00"/>
    <d v="2012-04-13T00:00:00"/>
    <d v="1899-12-30T16:00:00"/>
    <n v="61"/>
    <x v="10"/>
    <n v="10"/>
    <n v="16"/>
    <n v="16"/>
    <d v="2012-04-13T11:12:00"/>
    <d v="2012-04-13T10:59:00"/>
    <d v="2012-04-13T16:00:00"/>
    <d v="2012-04-13T16:00:00"/>
    <n v="4.7999999999301508"/>
    <n v="4.7999999999301508"/>
    <m/>
    <m/>
  </r>
  <r>
    <x v="0"/>
    <s v="11001"/>
    <s v="Non-Nurse Practitioner"/>
    <s v="N"/>
    <x v="0"/>
    <d v="1899-12-30T12:12:00"/>
    <d v="2012-04-13T00:00:00"/>
    <d v="1899-12-30T12:08:00"/>
    <s v="3"/>
    <n v="1952"/>
    <d v="2012-04-13T00:00:00"/>
    <d v="1899-12-30T14:13:00"/>
    <d v="2012-04-13T00:00:00"/>
    <d v="1899-12-30T14:13:00"/>
    <n v="60"/>
    <x v="11"/>
    <n v="12"/>
    <n v="14"/>
    <n v="14"/>
    <d v="2012-04-13T12:12:00"/>
    <d v="2012-04-13T12:08:00"/>
    <d v="2012-04-13T14:13:00"/>
    <d v="2012-04-13T14:13:00"/>
    <n v="2.0166666667792015"/>
    <n v="2.0166666667792015"/>
    <m/>
    <m/>
  </r>
  <r>
    <x v="0"/>
    <s v="11001"/>
    <s v="Non-Nurse Practitioner"/>
    <s v="N"/>
    <x v="0"/>
    <d v="1899-12-30T13:53:00"/>
    <d v="2012-04-13T00:00:00"/>
    <d v="1899-12-30T13:48:00"/>
    <s v="3"/>
    <n v="1991"/>
    <d v="2012-04-13T00:00:00"/>
    <d v="1899-12-30T16:37:00"/>
    <d v="2012-04-13T00:00:00"/>
    <d v="1899-12-30T16:37:00"/>
    <n v="22"/>
    <x v="12"/>
    <n v="13"/>
    <n v="16"/>
    <n v="16"/>
    <d v="2012-04-13T13:53:00"/>
    <d v="2012-04-13T13:48:00"/>
    <d v="2012-04-13T16:37:00"/>
    <d v="2012-04-13T16:37:00"/>
    <n v="2.7333333333372138"/>
    <n v="2.7333333333372138"/>
    <m/>
    <m/>
  </r>
  <r>
    <x v="0"/>
    <s v="11001"/>
    <s v="Non-Nurse Practitioner"/>
    <s v="N"/>
    <x v="1"/>
    <d v="1899-12-30T11:33:00"/>
    <d v="2012-04-14T00:00:00"/>
    <d v="1899-12-30T11:29:00"/>
    <s v="3"/>
    <n v="1966"/>
    <d v="2012-04-14T00:00:00"/>
    <d v="1899-12-30T13:52:00"/>
    <d v="2012-04-14T00:00:00"/>
    <d v="1899-12-30T13:52:00"/>
    <n v="48"/>
    <x v="10"/>
    <n v="11"/>
    <n v="13"/>
    <n v="13"/>
    <d v="2012-04-14T11:33:00"/>
    <d v="2012-04-14T11:29:00"/>
    <d v="2012-04-14T13:52:00"/>
    <d v="2012-04-14T13:52:00"/>
    <n v="2.3166666667093523"/>
    <n v="2.3166666667093523"/>
    <m/>
    <m/>
  </r>
  <r>
    <x v="0"/>
    <s v="11001"/>
    <s v="Non-Nurse Practitioner"/>
    <s v="N"/>
    <x v="1"/>
    <d v="1899-12-30T23:26:00"/>
    <d v="2012-04-14T00:00:00"/>
    <d v="1899-12-30T23:17:00"/>
    <s v="3"/>
    <n v="1961"/>
    <d v="2012-04-15T00:00:00"/>
    <d v="1899-12-30T01:57:00"/>
    <d v="2012-04-15T00:00:00"/>
    <d v="1899-12-30T01:57:00"/>
    <n v="54"/>
    <x v="5"/>
    <n v="23"/>
    <n v="1"/>
    <n v="1"/>
    <d v="2012-04-14T23:26:00"/>
    <d v="2012-04-14T23:17:00"/>
    <d v="2012-04-15T01:57:00"/>
    <d v="2012-04-15T01:57:00"/>
    <n v="2.5166666666627862"/>
    <n v="2.5166666666627862"/>
    <m/>
    <m/>
  </r>
  <r>
    <x v="0"/>
    <s v="11001"/>
    <s v="Non-Nurse Practitioner"/>
    <s v="N"/>
    <x v="5"/>
    <d v="1899-12-30T00:45:00"/>
    <d v="2012-04-15T00:00:00"/>
    <d v="1899-12-30T00:33:00"/>
    <s v="3"/>
    <n v="2009"/>
    <d v="2012-04-15T00:00:00"/>
    <d v="1899-12-30T06:00:00"/>
    <d v="2012-04-15T00:00:00"/>
    <d v="1899-12-30T06:00:00"/>
    <n v="3"/>
    <x v="6"/>
    <n v="0"/>
    <n v="6"/>
    <n v="6"/>
    <d v="2012-04-15T00:45:00"/>
    <d v="2012-04-15T00:33:00"/>
    <d v="2012-04-15T06:00:00"/>
    <d v="2012-04-15T06:00:00"/>
    <n v="5.25"/>
    <n v="5.25"/>
    <m/>
    <m/>
  </r>
  <r>
    <x v="0"/>
    <s v="11001"/>
    <s v="Non-Nurse Practitioner"/>
    <s v="N"/>
    <x v="5"/>
    <d v="1899-12-30T02:57:00"/>
    <d v="2012-04-15T00:00:00"/>
    <d v="1899-12-30T02:46:00"/>
    <s v="3"/>
    <n v="1965"/>
    <d v="2012-04-15T00:00:00"/>
    <d v="1899-12-30T06:17:00"/>
    <d v="2012-04-15T00:00:00"/>
    <d v="1899-12-30T06:17:00"/>
    <n v="47"/>
    <x v="19"/>
    <n v="2"/>
    <n v="6"/>
    <n v="6"/>
    <d v="2012-04-15T02:57:00"/>
    <d v="2012-04-15T02:46:00"/>
    <d v="2012-04-15T06:17:00"/>
    <d v="2012-04-15T06:17:00"/>
    <n v="3.3333333333721384"/>
    <n v="3.3333333333721384"/>
    <m/>
    <m/>
  </r>
  <r>
    <x v="0"/>
    <s v="11001"/>
    <s v="Non-Nurse Practitioner"/>
    <s v="N"/>
    <x v="5"/>
    <d v="1899-12-30T10:35:00"/>
    <d v="2012-04-15T00:00:00"/>
    <d v="1899-12-30T10:25:00"/>
    <s v="3"/>
    <n v="1944"/>
    <d v="2012-04-15T00:00:00"/>
    <d v="1899-12-30T11:43:00"/>
    <d v="2012-04-15T00:00:00"/>
    <d v="1899-12-30T11:43:00"/>
    <n v="72"/>
    <x v="21"/>
    <n v="10"/>
    <n v="11"/>
    <n v="11"/>
    <d v="2012-04-15T10:35:00"/>
    <d v="2012-04-15T10:25:00"/>
    <d v="2012-04-15T11:43:00"/>
    <d v="2012-04-15T11:43:00"/>
    <n v="1.1333333333604969"/>
    <n v="1.1333333333604969"/>
    <m/>
    <m/>
  </r>
  <r>
    <x v="0"/>
    <s v="11001"/>
    <s v="Non-Nurse Practitioner"/>
    <s v="N"/>
    <x v="5"/>
    <d v="1899-12-30T21:13:00"/>
    <d v="2012-04-15T00:00:00"/>
    <d v="1899-12-30T20:55:00"/>
    <s v="3"/>
    <n v="1959"/>
    <d v="2012-04-16T00:00:00"/>
    <d v="1899-12-30T01:32:00"/>
    <d v="2012-04-16T00:00:00"/>
    <d v="1899-12-30T01:32:00"/>
    <n v="53"/>
    <x v="16"/>
    <n v="20"/>
    <n v="1"/>
    <n v="1"/>
    <d v="2012-04-15T21:13:00"/>
    <d v="2012-04-15T20:55:00"/>
    <d v="2012-04-16T01:32:00"/>
    <d v="2012-04-16T01:32:00"/>
    <n v="4.316666666592937"/>
    <n v="4.316666666592937"/>
    <m/>
    <m/>
  </r>
  <r>
    <x v="0"/>
    <s v="11001"/>
    <s v="Non-Nurse Practitioner"/>
    <s v="N"/>
    <x v="4"/>
    <d v="1899-12-30T06:16:00"/>
    <d v="2012-04-16T00:00:00"/>
    <d v="1899-12-30T06:10:00"/>
    <s v="3"/>
    <n v="2009"/>
    <d v="2012-04-16T00:00:00"/>
    <d v="1899-12-30T08:10:00"/>
    <d v="2012-04-16T00:00:00"/>
    <d v="1899-12-30T08:10:00"/>
    <n v="5"/>
    <x v="9"/>
    <n v="6"/>
    <n v="8"/>
    <n v="8"/>
    <d v="2012-04-16T06:16:00"/>
    <d v="2012-04-16T06:10:00"/>
    <d v="2012-04-16T08:10:00"/>
    <d v="2012-04-16T08:10:00"/>
    <n v="1.9000000000814907"/>
    <n v="1.9000000000814907"/>
    <m/>
    <m/>
  </r>
  <r>
    <x v="0"/>
    <s v="11001"/>
    <s v="Non-Nurse Practitioner"/>
    <s v="N"/>
    <x v="4"/>
    <d v="1899-12-30T06:26:00"/>
    <d v="2012-04-16T00:00:00"/>
    <d v="1899-12-30T06:22:00"/>
    <s v="3"/>
    <n v="2010"/>
    <d v="2012-04-16T00:00:00"/>
    <d v="1899-12-30T09:22:00"/>
    <d v="2012-04-16T00:00:00"/>
    <d v="1899-12-30T09:22:00"/>
    <n v="1"/>
    <x v="9"/>
    <n v="6"/>
    <n v="9"/>
    <n v="9"/>
    <d v="2012-04-16T06:26:00"/>
    <d v="2012-04-16T06:22:00"/>
    <d v="2012-04-16T09:22:00"/>
    <d v="2012-04-16T09:22:00"/>
    <n v="2.9333333332906477"/>
    <n v="2.9333333332906477"/>
    <m/>
    <m/>
  </r>
  <r>
    <x v="0"/>
    <s v="11001"/>
    <s v="Non-Nurse Practitioner"/>
    <s v="N"/>
    <x v="4"/>
    <d v="1899-12-30T22:30:00"/>
    <d v="2012-04-16T00:00:00"/>
    <d v="1899-12-30T22:21:00"/>
    <s v="3"/>
    <n v="1941"/>
    <d v="2012-04-17T00:00:00"/>
    <d v="1899-12-30T02:11:00"/>
    <d v="2012-04-17T00:00:00"/>
    <d v="1899-12-30T02:11:00"/>
    <n v="72"/>
    <x v="4"/>
    <n v="22"/>
    <n v="2"/>
    <n v="2"/>
    <d v="2012-04-16T22:30:00"/>
    <d v="2012-04-16T22:21:00"/>
    <d v="2012-04-17T02:11:00"/>
    <d v="2012-04-17T02:11:00"/>
    <n v="3.6833333332906477"/>
    <n v="3.6833333332906477"/>
    <m/>
    <m/>
  </r>
  <r>
    <x v="0"/>
    <s v="11001"/>
    <s v="Non-Nurse Practitioner"/>
    <s v="N"/>
    <x v="4"/>
    <d v="1899-12-30T23:59:00"/>
    <d v="2012-04-16T00:00:00"/>
    <d v="1899-12-30T23:49:00"/>
    <s v="3"/>
    <n v="1967"/>
    <d v="2012-04-17T00:00:00"/>
    <d v="1899-12-30T01:29:00"/>
    <d v="2012-04-17T00:00:00"/>
    <d v="1899-12-30T01:29:00"/>
    <n v="44"/>
    <x v="5"/>
    <n v="23"/>
    <n v="1"/>
    <n v="1"/>
    <d v="2012-04-16T23:59:00"/>
    <d v="2012-04-16T23:49:00"/>
    <d v="2012-04-17T01:29:00"/>
    <d v="2012-04-17T01:29:00"/>
    <n v="1.5"/>
    <n v="1.5"/>
    <m/>
    <m/>
  </r>
  <r>
    <x v="0"/>
    <s v="11001"/>
    <s v="Non-Nurse Practitioner"/>
    <s v="N"/>
    <x v="6"/>
    <d v="1899-12-30T01:25:00"/>
    <d v="2012-04-17T00:00:00"/>
    <d v="1899-12-30T01:16:00"/>
    <s v="3"/>
    <n v="1982"/>
    <d v="2012-04-17T00:00:00"/>
    <d v="1899-12-30T04:00:00"/>
    <d v="2012-04-17T00:00:00"/>
    <d v="1899-12-30T04:00:00"/>
    <n v="32"/>
    <x v="18"/>
    <n v="1"/>
    <n v="4"/>
    <n v="4"/>
    <d v="2012-04-17T01:25:00"/>
    <d v="2012-04-17T01:16:00"/>
    <d v="2012-04-17T04:00:00"/>
    <d v="2012-04-17T04:00:00"/>
    <n v="2.5833333331975155"/>
    <n v="2.5833333331975155"/>
    <m/>
    <m/>
  </r>
  <r>
    <x v="0"/>
    <s v="11001"/>
    <s v="Non-Nurse Practitioner"/>
    <s v="N"/>
    <x v="6"/>
    <d v="1899-12-30T01:40:00"/>
    <d v="2012-04-17T00:00:00"/>
    <d v="1899-12-30T01:32:00"/>
    <s v="3"/>
    <n v="2011"/>
    <d v="2012-04-17T00:00:00"/>
    <d v="1899-12-30T06:10:00"/>
    <d v="2012-04-17T00:00:00"/>
    <d v="1899-12-30T06:10:00"/>
    <n v="5"/>
    <x v="18"/>
    <n v="1"/>
    <n v="6"/>
    <n v="6"/>
    <d v="2012-04-17T01:40:00"/>
    <d v="2012-04-17T01:32:00"/>
    <d v="2012-04-17T06:10:00"/>
    <d v="2012-04-17T06:10:00"/>
    <n v="4.5"/>
    <n v="4.5"/>
    <m/>
    <m/>
  </r>
  <r>
    <x v="0"/>
    <s v="11001"/>
    <s v="Non-Nurse Practitioner"/>
    <s v="N"/>
    <x v="6"/>
    <d v="1899-12-30T04:16:00"/>
    <d v="2012-04-17T00:00:00"/>
    <d v="1899-12-30T04:08:00"/>
    <s v="3"/>
    <n v="1985"/>
    <d v="2012-04-17T00:00:00"/>
    <d v="1899-12-30T07:30:00"/>
    <d v="2012-04-17T00:00:00"/>
    <d v="1899-12-30T07:30:00"/>
    <n v="28"/>
    <x v="8"/>
    <n v="4"/>
    <n v="7"/>
    <n v="7"/>
    <d v="2012-04-17T04:16:00"/>
    <d v="2012-04-17T04:08:00"/>
    <d v="2012-04-17T07:30:00"/>
    <d v="2012-04-17T07:30:00"/>
    <n v="3.2333333333954215"/>
    <n v="3.2333333333954215"/>
    <m/>
    <m/>
  </r>
  <r>
    <x v="0"/>
    <s v="11001"/>
    <s v="Non-Nurse Practitioner"/>
    <s v="N"/>
    <x v="6"/>
    <d v="1899-12-30T14:43:00"/>
    <d v="2012-04-17T00:00:00"/>
    <d v="1899-12-30T14:36:00"/>
    <s v="3"/>
    <n v="2009"/>
    <d v="2012-04-17T00:00:00"/>
    <d v="1899-12-30T19:40:00"/>
    <d v="2012-04-17T00:00:00"/>
    <d v="1899-12-30T19:40:00"/>
    <n v="5"/>
    <x v="17"/>
    <n v="14"/>
    <n v="19"/>
    <n v="19"/>
    <d v="2012-04-17T14:43:00"/>
    <d v="2012-04-17T14:36:00"/>
    <d v="2012-04-17T19:40:00"/>
    <d v="2012-04-17T19:40:00"/>
    <n v="4.9500000000698492"/>
    <n v="4.9500000000698492"/>
    <m/>
    <m/>
  </r>
  <r>
    <x v="0"/>
    <s v="11001"/>
    <s v="Non-Nurse Practitioner"/>
    <s v="N"/>
    <x v="6"/>
    <d v="1899-12-30T18:14:00"/>
    <d v="2012-04-17T00:00:00"/>
    <d v="1899-12-30T18:08:00"/>
    <s v="3"/>
    <n v="1991"/>
    <d v="2012-04-17T00:00:00"/>
    <d v="1899-12-30T21:00:00"/>
    <d v="2012-04-17T00:00:00"/>
    <d v="1899-12-30T21:00:00"/>
    <n v="22"/>
    <x v="15"/>
    <n v="18"/>
    <n v="21"/>
    <n v="21"/>
    <d v="2012-04-17T18:14:00"/>
    <d v="2012-04-17T18:08:00"/>
    <d v="2012-04-17T21:00:00"/>
    <d v="2012-04-17T21:00:00"/>
    <n v="2.7666666666045785"/>
    <n v="2.7666666666045785"/>
    <m/>
    <m/>
  </r>
  <r>
    <x v="0"/>
    <s v="11001"/>
    <s v="Non-Nurse Practitioner"/>
    <s v="N"/>
    <x v="6"/>
    <d v="1899-12-30T19:40:00"/>
    <d v="2012-04-17T00:00:00"/>
    <d v="1899-12-30T19:30:00"/>
    <s v="3"/>
    <n v="1944"/>
    <d v="2012-04-17T00:00:00"/>
    <d v="1899-12-30T19:49:00"/>
    <d v="2012-04-17T00:00:00"/>
    <d v="1899-12-30T19:49:00"/>
    <n v="70"/>
    <x v="1"/>
    <n v="19"/>
    <n v="19"/>
    <n v="19"/>
    <d v="2012-04-17T19:40:00"/>
    <d v="2012-04-17T19:30:00"/>
    <d v="2012-04-17T19:49:00"/>
    <d v="2012-04-17T19:49:00"/>
    <n v="0.1499999999650754"/>
    <n v="0.1499999999650754"/>
    <m/>
    <m/>
  </r>
  <r>
    <x v="0"/>
    <s v="11001"/>
    <s v="Non-Nurse Practitioner"/>
    <s v="N"/>
    <x v="6"/>
    <d v="1899-12-30T20:16:00"/>
    <d v="2012-04-17T00:00:00"/>
    <d v="1899-12-30T20:03:00"/>
    <s v="3"/>
    <n v="2011"/>
    <d v="2012-04-17T00:00:00"/>
    <d v="1899-12-30T21:30:00"/>
    <d v="2012-04-17T00:00:00"/>
    <d v="1899-12-30T21:30:00"/>
    <n v="3"/>
    <x v="2"/>
    <n v="20"/>
    <n v="21"/>
    <n v="21"/>
    <d v="2012-04-17T20:16:00"/>
    <d v="2012-04-17T20:03:00"/>
    <d v="2012-04-17T21:30:00"/>
    <d v="2012-04-17T21:30:00"/>
    <n v="1.2333333333372138"/>
    <n v="1.2333333333372138"/>
    <m/>
    <m/>
  </r>
  <r>
    <x v="0"/>
    <s v="11001"/>
    <s v="Non-Nurse Practitioner"/>
    <s v="N"/>
    <x v="6"/>
    <d v="1899-12-30T20:29:00"/>
    <d v="2012-04-17T00:00:00"/>
    <d v="1899-12-30T20:21:00"/>
    <s v="3"/>
    <n v="2008"/>
    <d v="2012-04-17T00:00:00"/>
    <d v="1899-12-30T21:28:00"/>
    <d v="2012-04-17T00:00:00"/>
    <d v="1899-12-30T21:28:00"/>
    <n v="6"/>
    <x v="2"/>
    <n v="20"/>
    <n v="21"/>
    <n v="21"/>
    <d v="2012-04-17T20:29:00"/>
    <d v="2012-04-17T20:21:00"/>
    <d v="2012-04-17T21:28:00"/>
    <d v="2012-04-17T21:28:00"/>
    <n v="0.98333333322079852"/>
    <n v="0.98333333322079852"/>
    <m/>
    <m/>
  </r>
  <r>
    <x v="0"/>
    <s v="11001"/>
    <s v="Non-Nurse Practitioner"/>
    <s v="N"/>
    <x v="6"/>
    <d v="1899-12-30T21:38:00"/>
    <d v="2012-04-17T00:00:00"/>
    <d v="1899-12-30T21:37:00"/>
    <s v="3"/>
    <n v="1978"/>
    <d v="2012-04-18T00:00:00"/>
    <d v="1899-12-30T04:00:00"/>
    <d v="2012-04-18T00:00:00"/>
    <d v="1899-12-30T04:00:00"/>
    <n v="36"/>
    <x v="16"/>
    <n v="21"/>
    <n v="4"/>
    <n v="4"/>
    <d v="2012-04-17T21:38:00"/>
    <d v="2012-04-17T21:37:00"/>
    <d v="2012-04-18T04:00:00"/>
    <d v="2012-04-18T04:00:00"/>
    <n v="6.3666666666395031"/>
    <n v="6.3666666666395031"/>
    <m/>
    <m/>
  </r>
  <r>
    <x v="0"/>
    <s v="11001"/>
    <s v="Non-Nurse Practitioner"/>
    <s v="N"/>
    <x v="6"/>
    <d v="1899-12-30T21:50:00"/>
    <d v="2012-04-17T00:00:00"/>
    <d v="1899-12-30T21:41:00"/>
    <s v="3"/>
    <n v="2009"/>
    <d v="2012-04-18T00:00:00"/>
    <d v="1899-12-30T02:45:00"/>
    <d v="2012-04-18T00:00:00"/>
    <d v="1899-12-30T02:45:00"/>
    <n v="2"/>
    <x v="16"/>
    <n v="21"/>
    <n v="2"/>
    <n v="2"/>
    <d v="2012-04-17T21:50:00"/>
    <d v="2012-04-17T21:41:00"/>
    <d v="2012-04-18T02:45:00"/>
    <d v="2012-04-18T02:45:00"/>
    <n v="4.9166666668024845"/>
    <n v="4.9166666668024845"/>
    <m/>
    <m/>
  </r>
  <r>
    <x v="0"/>
    <s v="11001"/>
    <s v="Non-Nurse Practitioner"/>
    <s v="N"/>
    <x v="6"/>
    <d v="1899-12-30T23:11:00"/>
    <d v="2012-04-17T00:00:00"/>
    <d v="1899-12-30T23:04:00"/>
    <s v="3"/>
    <n v="1965"/>
    <d v="2012-04-18T00:00:00"/>
    <d v="1899-12-30T04:09:00"/>
    <d v="2012-04-18T00:00:00"/>
    <d v="1899-12-30T04:09:00"/>
    <n v="46"/>
    <x v="5"/>
    <n v="23"/>
    <n v="4"/>
    <n v="4"/>
    <d v="2012-04-17T23:11:00"/>
    <d v="2012-04-17T23:04:00"/>
    <d v="2012-04-18T04:09:00"/>
    <d v="2012-04-18T04:09:00"/>
    <n v="4.966666666790843"/>
    <n v="4.966666666790843"/>
    <m/>
    <m/>
  </r>
  <r>
    <x v="0"/>
    <s v="50"/>
    <s v="Non-Nurse Practitioner"/>
    <s v="N"/>
    <x v="2"/>
    <d v="1899-12-30T19:28:00"/>
    <d v="2012-04-12T00:00:00"/>
    <d v="1899-12-30T19:19:00"/>
    <s v="3"/>
    <n v="1980"/>
    <d v="2012-04-12T00:00:00"/>
    <d v="1899-12-30T21:57:00"/>
    <d v="2012-04-12T00:00:00"/>
    <d v="1899-12-30T22:00:00"/>
    <n v="36"/>
    <x v="1"/>
    <n v="19"/>
    <n v="21"/>
    <n v="22"/>
    <d v="2012-04-12T19:28:00"/>
    <d v="2012-04-12T19:19:00"/>
    <d v="2012-04-12T21:57:00"/>
    <d v="2012-04-12T22:00:00"/>
    <n v="2.533333333209157"/>
    <n v="2.4833333332207985"/>
    <m/>
    <m/>
  </r>
  <r>
    <x v="0"/>
    <s v="50"/>
    <s v="Non-Nurse Practitioner"/>
    <s v="N"/>
    <x v="2"/>
    <d v="1899-12-30T21:28:00"/>
    <d v="2012-04-12T00:00:00"/>
    <d v="1899-12-30T21:27:00"/>
    <s v="3"/>
    <n v="1985"/>
    <d v="2012-04-12T00:00:00"/>
    <d v="1899-12-30T23:50:00"/>
    <d v="2012-04-13T00:00:00"/>
    <d v="1899-12-30T00:55:00"/>
    <n v="28"/>
    <x v="16"/>
    <n v="21"/>
    <n v="23"/>
    <n v="0"/>
    <d v="2012-04-12T21:28:00"/>
    <d v="2012-04-12T21:27:00"/>
    <d v="2012-04-12T23:50:00"/>
    <d v="2012-04-13T00:55:00"/>
    <n v="3.4500000000698492"/>
    <n v="2.3666666666977108"/>
    <m/>
    <m/>
  </r>
  <r>
    <x v="0"/>
    <s v="50"/>
    <s v="Non-Nurse Practitioner"/>
    <s v="N"/>
    <x v="2"/>
    <d v="1899-12-30T22:24:00"/>
    <d v="2012-04-12T00:00:00"/>
    <d v="1899-12-30T22:17:00"/>
    <s v="3"/>
    <n v="1980"/>
    <d v="2012-04-12T00:00:00"/>
    <d v="1899-12-30T23:05:00"/>
    <d v="2012-04-12T00:00:00"/>
    <d v="1899-12-30T23:05:00"/>
    <n v="32"/>
    <x v="4"/>
    <n v="22"/>
    <n v="23"/>
    <n v="23"/>
    <d v="2012-04-12T22:24:00"/>
    <d v="2012-04-12T22:17:00"/>
    <d v="2012-04-12T23:05:00"/>
    <d v="2012-04-12T23:05:00"/>
    <n v="0.68333333329064772"/>
    <n v="0.68333333329064772"/>
    <m/>
    <m/>
  </r>
  <r>
    <x v="0"/>
    <s v="50"/>
    <s v="Non-Nurse Practitioner"/>
    <s v="N"/>
    <x v="2"/>
    <d v="1899-12-30T22:39:00"/>
    <d v="2012-04-12T00:00:00"/>
    <d v="1899-12-30T22:38:00"/>
    <s v="3"/>
    <n v="1986"/>
    <d v="2012-04-13T00:00:00"/>
    <d v="1899-12-30T00:10:00"/>
    <d v="2012-04-13T00:00:00"/>
    <d v="1899-12-30T00:20:00"/>
    <n v="25"/>
    <x v="4"/>
    <n v="22"/>
    <n v="0"/>
    <n v="0"/>
    <d v="2012-04-12T22:39:00"/>
    <d v="2012-04-12T22:38:00"/>
    <d v="2012-04-13T00:10:00"/>
    <d v="2012-04-13T00:20:00"/>
    <n v="1.683333333407063"/>
    <n v="1.5166666667209938"/>
    <m/>
    <m/>
  </r>
  <r>
    <x v="0"/>
    <s v="50"/>
    <s v="Non-Nurse Practitioner"/>
    <s v="N"/>
    <x v="6"/>
    <d v="1899-12-30T03:23:00"/>
    <d v="2012-04-17T00:00:00"/>
    <d v="1899-12-30T03:22:00"/>
    <s v="3"/>
    <n v="1982"/>
    <d v="2012-04-17T00:00:00"/>
    <d v="1899-12-30T03:33:00"/>
    <d v="2012-04-17T00:00:00"/>
    <d v="1899-12-30T03:45:00"/>
    <n v="32"/>
    <x v="7"/>
    <n v="3"/>
    <n v="3"/>
    <n v="3"/>
    <d v="2012-04-17T03:23:00"/>
    <d v="2012-04-17T03:22:00"/>
    <d v="2012-04-17T03:33:00"/>
    <d v="2012-04-17T03:45:00"/>
    <n v="0.36666666663950309"/>
    <n v="0.16666666668606922"/>
    <m/>
    <m/>
  </r>
  <r>
    <x v="0"/>
    <s v="11003 Nurse Practitioner"/>
    <s v="Nurse Practitioner"/>
    <s v="N"/>
    <x v="2"/>
    <d v="1899-12-30T12:37:00"/>
    <d v="2012-04-12T00:00:00"/>
    <d v="1899-12-30T12:27:00"/>
    <s v="3"/>
    <n v="1945"/>
    <d v="2012-04-12T00:00:00"/>
    <d v="1899-12-30T15:30:00"/>
    <d v="2012-04-12T00:00:00"/>
    <d v="1899-12-30T15:30:00"/>
    <n v="67"/>
    <x v="11"/>
    <n v="12"/>
    <n v="15"/>
    <n v="15"/>
    <d v="2012-04-12T12:37:00"/>
    <d v="2012-04-12T12:27:00"/>
    <d v="2012-04-12T15:30:00"/>
    <d v="2012-04-12T15:30:00"/>
    <n v="2.8833333334769122"/>
    <n v="2.8833333334769122"/>
    <m/>
    <m/>
  </r>
  <r>
    <x v="0"/>
    <s v="11003 Nurse Practitioner"/>
    <s v="Nurse Practitioner"/>
    <s v="N"/>
    <x v="2"/>
    <d v="1899-12-30T15:31:00"/>
    <d v="2012-04-12T00:00:00"/>
    <d v="1899-12-30T15:21:00"/>
    <s v="3"/>
    <n v="1950"/>
    <d v="2012-04-12T00:00:00"/>
    <d v="1899-12-30T18:28:00"/>
    <d v="2012-04-12T00:00:00"/>
    <d v="1899-12-30T18:31:00"/>
    <n v="65"/>
    <x v="0"/>
    <n v="15"/>
    <n v="18"/>
    <n v="18"/>
    <d v="2012-04-12T15:31:00"/>
    <d v="2012-04-12T15:21:00"/>
    <d v="2012-04-12T18:28:00"/>
    <d v="2012-04-12T18:31:00"/>
    <n v="3"/>
    <n v="2.9500000000116415"/>
    <m/>
    <m/>
  </r>
  <r>
    <x v="0"/>
    <s v="11003 Nurse Practitioner"/>
    <s v="Nurse Practitioner"/>
    <s v="N"/>
    <x v="2"/>
    <d v="1899-12-30T18:49:00"/>
    <d v="2012-04-12T00:00:00"/>
    <d v="1899-12-30T18:40:00"/>
    <s v="3"/>
    <n v="2005"/>
    <d v="2012-04-12T00:00:00"/>
    <d v="1899-12-30T20:47:00"/>
    <d v="2012-04-12T00:00:00"/>
    <d v="1899-12-30T20:47:00"/>
    <n v="6"/>
    <x v="15"/>
    <n v="18"/>
    <n v="20"/>
    <n v="20"/>
    <d v="2012-04-12T18:49:00"/>
    <d v="2012-04-12T18:40:00"/>
    <d v="2012-04-12T20:47:00"/>
    <d v="2012-04-12T20:47:00"/>
    <n v="1.96666666661622"/>
    <n v="1.96666666661622"/>
    <m/>
    <m/>
  </r>
  <r>
    <x v="0"/>
    <s v="11003 Nurse Practitioner"/>
    <s v="Nurse Practitioner"/>
    <s v="G"/>
    <x v="2"/>
    <d v="1899-12-30T18:52:00"/>
    <d v="2012-04-12T00:00:00"/>
    <d v="1899-12-30T18:50:00"/>
    <s v="3"/>
    <n v="1981"/>
    <d v="2012-04-12T00:00:00"/>
    <d v="1899-12-30T23:26:00"/>
    <d v="2012-04-12T00:00:00"/>
    <d v="1899-12-30T23:26:00"/>
    <n v="35"/>
    <x v="15"/>
    <n v="18"/>
    <n v="23"/>
    <n v="23"/>
    <d v="2012-04-12T18:52:00"/>
    <d v="2012-04-12T18:50:00"/>
    <d v="2012-04-12T23:26:00"/>
    <d v="2012-04-12T23:26:00"/>
    <n v="4.5666666667093523"/>
    <n v="4.5666666667093523"/>
    <m/>
    <m/>
  </r>
  <r>
    <x v="0"/>
    <s v="11003 Nurse Practitioner"/>
    <s v="Nurse Practitioner"/>
    <s v="N"/>
    <x v="2"/>
    <d v="1899-12-30T19:58:00"/>
    <d v="2012-04-12T00:00:00"/>
    <d v="1899-12-30T19:50:00"/>
    <s v="3"/>
    <n v="1995"/>
    <d v="2012-04-12T00:00:00"/>
    <d v="1899-12-30T21:35:00"/>
    <d v="2012-04-12T00:00:00"/>
    <d v="1899-12-30T21:35:00"/>
    <n v="17"/>
    <x v="1"/>
    <n v="19"/>
    <n v="21"/>
    <n v="21"/>
    <d v="2012-04-12T19:58:00"/>
    <d v="2012-04-12T19:50:00"/>
    <d v="2012-04-12T21:35:00"/>
    <d v="2012-04-12T21:35:00"/>
    <n v="1.6166666666977108"/>
    <n v="1.6166666666977108"/>
    <m/>
    <m/>
  </r>
  <r>
    <x v="0"/>
    <s v="11003 Nurse Practitioner"/>
    <s v="Nurse Practitioner"/>
    <s v="N"/>
    <x v="0"/>
    <d v="1899-12-30T13:35:00"/>
    <d v="2012-04-13T00:00:00"/>
    <d v="1899-12-30T13:27:00"/>
    <s v="3"/>
    <n v="1929"/>
    <d v="2012-04-13T00:00:00"/>
    <d v="1899-12-30T19:00:00"/>
    <d v="2012-04-13T00:00:00"/>
    <d v="1899-12-30T19:00:00"/>
    <n v="82"/>
    <x v="12"/>
    <n v="13"/>
    <n v="19"/>
    <n v="19"/>
    <d v="2012-04-13T13:35:00"/>
    <d v="2012-04-13T13:27:00"/>
    <d v="2012-04-13T19:00:00"/>
    <d v="2012-04-13T19:00:00"/>
    <n v="5.4166666666860692"/>
    <n v="5.4166666666860692"/>
    <m/>
    <m/>
  </r>
  <r>
    <x v="0"/>
    <s v="11003 Nurse Practitioner"/>
    <s v="Nurse Practitioner"/>
    <s v="N"/>
    <x v="0"/>
    <d v="1899-12-30T14:08:00"/>
    <d v="2012-04-13T00:00:00"/>
    <d v="1899-12-30T14:01:00"/>
    <s v="3"/>
    <n v="1993"/>
    <d v="2012-04-13T00:00:00"/>
    <d v="1899-12-30T19:10:00"/>
    <d v="2012-04-13T00:00:00"/>
    <d v="1899-12-30T19:10:00"/>
    <n v="23"/>
    <x v="17"/>
    <n v="14"/>
    <n v="19"/>
    <n v="19"/>
    <d v="2012-04-13T14:08:00"/>
    <d v="2012-04-13T14:01:00"/>
    <d v="2012-04-13T19:10:00"/>
    <d v="2012-04-13T19:10:00"/>
    <n v="5.0333333333255723"/>
    <n v="5.0333333333255723"/>
    <m/>
    <m/>
  </r>
  <r>
    <x v="0"/>
    <s v="11003 Nurse Practitioner"/>
    <s v="Nurse Practitioner"/>
    <s v="N"/>
    <x v="0"/>
    <d v="1899-12-30T15:20:00"/>
    <d v="2012-04-13T00:00:00"/>
    <d v="1899-12-30T15:12:00"/>
    <s v="3"/>
    <n v="1990"/>
    <d v="2012-04-13T00:00:00"/>
    <d v="1899-12-30T17:00:00"/>
    <d v="2012-04-13T00:00:00"/>
    <d v="1899-12-30T17:00:00"/>
    <n v="25"/>
    <x v="0"/>
    <n v="15"/>
    <n v="17"/>
    <n v="17"/>
    <d v="2012-04-13T15:20:00"/>
    <d v="2012-04-13T15:12:00"/>
    <d v="2012-04-13T17:00:00"/>
    <d v="2012-04-13T17:00:00"/>
    <n v="1.6666666666860692"/>
    <n v="1.6666666666860692"/>
    <m/>
    <m/>
  </r>
  <r>
    <x v="0"/>
    <s v="11003 Nurse Practitioner"/>
    <s v="Nurse Practitioner"/>
    <s v="N"/>
    <x v="0"/>
    <d v="1899-12-30T19:37:00"/>
    <d v="2012-04-13T00:00:00"/>
    <d v="1899-12-30T19:31:00"/>
    <s v="3"/>
    <n v="1971"/>
    <d v="2012-04-13T00:00:00"/>
    <d v="1899-12-30T20:10:00"/>
    <d v="2012-04-13T00:00:00"/>
    <d v="1899-12-30T20:10:00"/>
    <n v="43"/>
    <x v="1"/>
    <n v="19"/>
    <n v="20"/>
    <n v="20"/>
    <d v="2012-04-13T19:37:00"/>
    <d v="2012-04-13T19:31:00"/>
    <d v="2012-04-13T20:10:00"/>
    <d v="2012-04-13T20:10:00"/>
    <n v="0.55000000004656613"/>
    <n v="0.55000000004656613"/>
    <m/>
    <m/>
  </r>
  <r>
    <x v="0"/>
    <s v="11003 Nurse Practitioner"/>
    <s v="Nurse Practitioner"/>
    <s v="N"/>
    <x v="1"/>
    <d v="1899-12-30T11:00:00"/>
    <d v="2012-04-14T00:00:00"/>
    <d v="1899-12-30T10:52:00"/>
    <s v="3"/>
    <n v="2008"/>
    <d v="2012-04-14T00:00:00"/>
    <d v="1899-12-30T16:25:00"/>
    <d v="2012-04-14T00:00:00"/>
    <d v="1899-12-30T16:31:00"/>
    <n v="7"/>
    <x v="10"/>
    <n v="10"/>
    <n v="16"/>
    <n v="16"/>
    <d v="2012-04-14T11:00:00"/>
    <d v="2012-04-14T10:52:00"/>
    <d v="2012-04-14T16:25:00"/>
    <d v="2012-04-14T16:31:00"/>
    <n v="5.5166666666627862"/>
    <n v="5.4166666666860692"/>
    <m/>
    <m/>
  </r>
  <r>
    <x v="0"/>
    <s v="11003 Nurse Practitioner"/>
    <s v="Nurse Practitioner"/>
    <s v="G"/>
    <x v="1"/>
    <d v="1899-12-30T14:07:00"/>
    <d v="2012-04-14T00:00:00"/>
    <d v="1899-12-30T14:00:00"/>
    <s v="3"/>
    <n v="1926"/>
    <d v="2012-04-14T00:00:00"/>
    <d v="1899-12-30T16:00:00"/>
    <d v="2012-04-14T00:00:00"/>
    <d v="1899-12-30T16:00:00"/>
    <n v="87"/>
    <x v="17"/>
    <n v="14"/>
    <n v="16"/>
    <n v="16"/>
    <d v="2012-04-14T14:07:00"/>
    <d v="2012-04-14T14:00:00"/>
    <d v="2012-04-14T16:00:00"/>
    <d v="2012-04-14T16:00:00"/>
    <n v="1.8833333333604969"/>
    <n v="1.8833333333604969"/>
    <m/>
    <m/>
  </r>
  <r>
    <x v="0"/>
    <s v="11003 Nurse Practitioner"/>
    <s v="Nurse Practitioner"/>
    <s v="N"/>
    <x v="1"/>
    <d v="1899-12-30T17:44:00"/>
    <d v="2012-04-14T00:00:00"/>
    <d v="1899-12-30T17:35:00"/>
    <s v="3"/>
    <n v="1947"/>
    <d v="2012-04-14T00:00:00"/>
    <d v="1899-12-30T20:05:00"/>
    <d v="2012-04-14T00:00:00"/>
    <d v="1899-12-30T20:05:00"/>
    <n v="65"/>
    <x v="14"/>
    <n v="17"/>
    <n v="20"/>
    <n v="20"/>
    <d v="2012-04-14T17:44:00"/>
    <d v="2012-04-14T17:35:00"/>
    <d v="2012-04-14T20:05:00"/>
    <d v="2012-04-14T20:05:00"/>
    <n v="2.3499999999767169"/>
    <n v="2.3499999999767169"/>
    <m/>
    <m/>
  </r>
  <r>
    <x v="0"/>
    <s v="11003 Nurse Practitioner"/>
    <s v="Nurse Practitioner"/>
    <s v="N"/>
    <x v="1"/>
    <d v="1899-12-30T19:02:00"/>
    <d v="2012-04-14T00:00:00"/>
    <d v="1899-12-30T18:56:00"/>
    <s v="3"/>
    <n v="1927"/>
    <d v="2012-04-14T00:00:00"/>
    <d v="1899-12-30T21:19:00"/>
    <d v="2012-04-14T00:00:00"/>
    <d v="1899-12-30T21:19:00"/>
    <n v="85"/>
    <x v="1"/>
    <n v="18"/>
    <n v="21"/>
    <n v="21"/>
    <d v="2012-04-14T19:02:00"/>
    <d v="2012-04-14T18:56:00"/>
    <d v="2012-04-14T21:19:00"/>
    <d v="2012-04-14T21:19:00"/>
    <n v="2.2833333332673647"/>
    <n v="2.2833333332673647"/>
    <m/>
    <m/>
  </r>
  <r>
    <x v="0"/>
    <s v="11003 Nurse Practitioner"/>
    <s v="Nurse Practitioner"/>
    <s v="N"/>
    <x v="1"/>
    <d v="1899-12-30T19:17:00"/>
    <d v="2012-04-14T00:00:00"/>
    <d v="1899-12-30T19:10:00"/>
    <s v="3"/>
    <n v="1982"/>
    <d v="2012-04-14T00:00:00"/>
    <d v="1899-12-30T22:20:00"/>
    <d v="2012-04-14T00:00:00"/>
    <d v="1899-12-30T22:20:00"/>
    <n v="31"/>
    <x v="1"/>
    <n v="19"/>
    <n v="22"/>
    <n v="22"/>
    <d v="2012-04-14T19:17:00"/>
    <d v="2012-04-14T19:10:00"/>
    <d v="2012-04-14T22:20:00"/>
    <d v="2012-04-14T22:20:00"/>
    <n v="3.0499999999883585"/>
    <n v="3.0499999999883585"/>
    <m/>
    <m/>
  </r>
  <r>
    <x v="0"/>
    <s v="11003 Nurse Practitioner"/>
    <s v="Nurse Practitioner"/>
    <s v="G"/>
    <x v="1"/>
    <d v="1899-12-30T19:51:00"/>
    <d v="2012-04-14T00:00:00"/>
    <d v="1899-12-30T19:45:00"/>
    <s v="3"/>
    <n v="2009"/>
    <d v="2012-04-14T00:00:00"/>
    <d v="1899-12-30T21:05:00"/>
    <d v="2012-04-14T00:00:00"/>
    <d v="1899-12-30T21:05:00"/>
    <n v="3"/>
    <x v="1"/>
    <n v="19"/>
    <n v="21"/>
    <n v="21"/>
    <d v="2012-04-14T19:51:00"/>
    <d v="2012-04-14T19:45:00"/>
    <d v="2012-04-14T21:05:00"/>
    <d v="2012-04-14T21:05:00"/>
    <n v="1.2333333333372138"/>
    <n v="1.2333333333372138"/>
    <m/>
    <m/>
  </r>
  <r>
    <x v="0"/>
    <s v="11003 Nurse Practitioner"/>
    <s v="Nurse Practitioner"/>
    <s v="N"/>
    <x v="6"/>
    <d v="1899-12-30T11:37:00"/>
    <d v="2012-04-17T00:00:00"/>
    <d v="1899-12-30T11:33:00"/>
    <s v="3"/>
    <n v="1983"/>
    <d v="2012-04-17T00:00:00"/>
    <d v="1899-12-30T14:10:00"/>
    <d v="2012-04-17T00:00:00"/>
    <d v="1899-12-30T14:11:00"/>
    <n v="31"/>
    <x v="10"/>
    <n v="11"/>
    <n v="14"/>
    <n v="14"/>
    <d v="2012-04-17T11:37:00"/>
    <d v="2012-04-17T11:33:00"/>
    <d v="2012-04-17T14:10:00"/>
    <d v="2012-04-17T14:11:00"/>
    <n v="2.5666666666511446"/>
    <n v="2.5500000001047738"/>
    <m/>
    <m/>
  </r>
  <r>
    <x v="0"/>
    <s v="11003 Nurse Practitioner"/>
    <s v="Nurse Practitioner"/>
    <s v="N"/>
    <x v="6"/>
    <d v="1899-12-30T11:42:00"/>
    <d v="2012-04-17T00:00:00"/>
    <d v="1899-12-30T11:35:00"/>
    <s v="3"/>
    <n v="1991"/>
    <d v="2012-04-17T00:00:00"/>
    <d v="1899-12-30T15:15:00"/>
    <d v="2012-04-17T00:00:00"/>
    <d v="1899-12-30T15:15:00"/>
    <n v="21"/>
    <x v="10"/>
    <n v="11"/>
    <n v="15"/>
    <n v="15"/>
    <d v="2012-04-17T11:42:00"/>
    <d v="2012-04-17T11:35:00"/>
    <d v="2012-04-17T15:15:00"/>
    <d v="2012-04-17T15:15:00"/>
    <n v="3.5499999998719431"/>
    <n v="3.5499999998719431"/>
    <m/>
    <m/>
  </r>
  <r>
    <x v="0"/>
    <s v="11003 Nurse Practitioner"/>
    <s v="Nurse Practitioner"/>
    <s v="N"/>
    <x v="6"/>
    <d v="1899-12-30T12:32:00"/>
    <d v="2012-04-17T00:00:00"/>
    <d v="1899-12-30T12:20:00"/>
    <s v="3"/>
    <n v="1962"/>
    <d v="2012-04-17T00:00:00"/>
    <d v="1899-12-30T14:30:00"/>
    <d v="2012-04-17T00:00:00"/>
    <d v="1899-12-30T14:32:00"/>
    <n v="51"/>
    <x v="11"/>
    <n v="12"/>
    <n v="14"/>
    <n v="14"/>
    <d v="2012-04-17T12:32:00"/>
    <d v="2012-04-17T12:20:00"/>
    <d v="2012-04-17T14:30:00"/>
    <d v="2012-04-17T14:32:00"/>
    <n v="2.0000000000582077"/>
    <n v="1.96666666661622"/>
    <m/>
    <m/>
  </r>
  <r>
    <x v="0"/>
    <s v="11003 Nurse Practitioner"/>
    <s v="Nurse Practitioner"/>
    <s v="N"/>
    <x v="6"/>
    <d v="1899-12-30T19:24:00"/>
    <d v="2012-04-17T00:00:00"/>
    <d v="1899-12-30T19:12:00"/>
    <s v="3"/>
    <n v="2006"/>
    <d v="2012-04-18T00:00:00"/>
    <d v="1899-12-30T02:00:00"/>
    <d v="2012-04-18T00:00:00"/>
    <d v="1899-12-30T02:04:00"/>
    <n v="5"/>
    <x v="1"/>
    <n v="19"/>
    <n v="2"/>
    <n v="2"/>
    <d v="2012-04-17T19:24:00"/>
    <d v="2012-04-17T19:12:00"/>
    <d v="2012-04-18T02:00:00"/>
    <d v="2012-04-18T02:04:00"/>
    <n v="6.6666666665696539"/>
    <n v="6.6000000000349246"/>
    <m/>
    <m/>
  </r>
  <r>
    <x v="0"/>
    <s v="11003 Nurse Practitioner"/>
    <s v="Nurse Practitioner"/>
    <s v="G"/>
    <x v="6"/>
    <d v="1899-12-30T19:45:00"/>
    <d v="2012-04-17T00:00:00"/>
    <d v="1899-12-30T19:35:00"/>
    <s v="3"/>
    <n v="1927"/>
    <d v="2012-04-18T00:00:00"/>
    <d v="1899-12-30T00:05:00"/>
    <d v="2012-04-18T00:00:00"/>
    <d v="1899-12-30T00:05:00"/>
    <n v="84"/>
    <x v="1"/>
    <n v="19"/>
    <n v="0"/>
    <n v="0"/>
    <d v="2012-04-17T19:45:00"/>
    <d v="2012-04-17T19:35:00"/>
    <d v="2012-04-18T00:05:00"/>
    <d v="2012-04-18T00:05:00"/>
    <n v="4.3333333333139308"/>
    <n v="4.3333333333139308"/>
    <m/>
    <m/>
  </r>
  <r>
    <x v="0"/>
    <s v="11003 Nurse Practitioner"/>
    <s v="Nurse Practitioner"/>
    <s v="N"/>
    <x v="6"/>
    <d v="1899-12-30T20:49:00"/>
    <d v="2012-04-17T00:00:00"/>
    <d v="1899-12-30T20:36:00"/>
    <s v="3"/>
    <n v="1942"/>
    <d v="2012-04-17T00:00:00"/>
    <d v="1899-12-30T23:50:00"/>
    <d v="2012-04-17T00:00:00"/>
    <d v="1899-12-30T23:50:00"/>
    <n v="70"/>
    <x v="2"/>
    <n v="20"/>
    <n v="23"/>
    <n v="23"/>
    <d v="2012-04-17T20:49:00"/>
    <d v="2012-04-17T20:36:00"/>
    <d v="2012-04-17T23:50:00"/>
    <d v="2012-04-17T23:50:00"/>
    <n v="3.0166666667209938"/>
    <n v="3.0166666667209938"/>
    <m/>
    <m/>
  </r>
  <r>
    <x v="0"/>
    <s v="3"/>
    <s v="Non-Nurse Practitioner"/>
    <s v="N"/>
    <x v="4"/>
    <d v="1899-12-30T20:19:00"/>
    <d v="2012-04-16T00:00:00"/>
    <d v="1899-12-30T20:08:00"/>
    <s v="3"/>
    <n v="1950"/>
    <d v="2012-04-17T00:00:00"/>
    <d v="1899-12-30T12:09:00"/>
    <d v="2012-04-17T00:00:00"/>
    <d v="1899-12-30T12:10:00"/>
    <n v="65"/>
    <x v="2"/>
    <n v="20"/>
    <n v="12"/>
    <n v="12"/>
    <d v="2012-04-16T20:19:00"/>
    <d v="2012-04-16T20:08:00"/>
    <d v="2012-04-17T12:09:00"/>
    <d v="2012-04-17T12:10:00"/>
    <n v="15.849999999976717"/>
    <n v="15.833333333255723"/>
    <m/>
    <m/>
  </r>
  <r>
    <x v="0"/>
    <s v="3"/>
    <s v="Non-Nurse Practitioner"/>
    <s v="N"/>
    <x v="4"/>
    <d v="1899-12-30T20:35:00"/>
    <d v="2012-04-16T00:00:00"/>
    <d v="1899-12-30T20:25:00"/>
    <s v="3"/>
    <n v="1946"/>
    <d v="2012-04-17T00:00:00"/>
    <d v="1899-12-30T14:20:00"/>
    <d v="2012-04-17T00:00:00"/>
    <d v="1899-12-30T15:30:00"/>
    <n v="68"/>
    <x v="2"/>
    <n v="20"/>
    <n v="14"/>
    <n v="15"/>
    <d v="2012-04-16T20:35:00"/>
    <d v="2012-04-16T20:25:00"/>
    <d v="2012-04-17T14:20:00"/>
    <d v="2012-04-17T15:30:00"/>
    <n v="18.916666666686069"/>
    <n v="17.749999999883585"/>
    <m/>
    <m/>
  </r>
  <r>
    <x v="0"/>
    <s v="3"/>
    <s v="Non-Nurse Practitioner"/>
    <s v="G"/>
    <x v="4"/>
    <d v="1899-12-30T23:07:00"/>
    <d v="2012-04-16T00:00:00"/>
    <d v="1899-12-30T22:57:00"/>
    <s v="3"/>
    <n v="1996"/>
    <d v="2012-04-17T00:00:00"/>
    <d v="1899-12-30T02:25:00"/>
    <d v="2012-04-17T00:00:00"/>
    <d v="1899-12-30T02:25:00"/>
    <n v="19"/>
    <x v="5"/>
    <n v="22"/>
    <n v="2"/>
    <n v="2"/>
    <d v="2012-04-16T23:07:00"/>
    <d v="2012-04-16T22:57:00"/>
    <d v="2012-04-17T02:25:00"/>
    <d v="2012-04-17T02:25:00"/>
    <n v="3.3000000001047738"/>
    <n v="3.3000000001047738"/>
    <m/>
    <m/>
  </r>
  <r>
    <x v="0"/>
    <s v="3"/>
    <s v="Non-Nurse Practitioner"/>
    <s v="N"/>
    <x v="4"/>
    <d v="1899-12-30T23:26:00"/>
    <d v="2012-04-16T00:00:00"/>
    <d v="1899-12-30T23:15:00"/>
    <s v="3"/>
    <n v="1980"/>
    <d v="2012-04-17T00:00:00"/>
    <d v="1899-12-30T02:45:00"/>
    <d v="2012-04-17T00:00:00"/>
    <d v="1899-12-30T02:45:00"/>
    <n v="31"/>
    <x v="5"/>
    <n v="23"/>
    <n v="2"/>
    <n v="2"/>
    <d v="2012-04-16T23:26:00"/>
    <d v="2012-04-16T23:15:00"/>
    <d v="2012-04-17T02:45:00"/>
    <d v="2012-04-17T02:45:00"/>
    <n v="3.3166666666511446"/>
    <n v="3.3166666666511446"/>
    <m/>
    <m/>
  </r>
  <r>
    <x v="0"/>
    <s v="3"/>
    <s v="Non-Nurse Practitioner"/>
    <s v="N"/>
    <x v="6"/>
    <d v="1899-12-30T00:28:00"/>
    <d v="2012-04-17T00:00:00"/>
    <d v="1899-12-30T00:19:00"/>
    <s v="3"/>
    <n v="1985"/>
    <d v="2012-04-17T00:00:00"/>
    <d v="1899-12-30T03:10:00"/>
    <d v="2012-04-17T00:00:00"/>
    <d v="1899-12-30T03:10:00"/>
    <n v="30"/>
    <x v="6"/>
    <n v="0"/>
    <n v="3"/>
    <n v="3"/>
    <d v="2012-04-17T00:28:00"/>
    <d v="2012-04-17T00:19:00"/>
    <d v="2012-04-17T03:10:00"/>
    <d v="2012-04-17T03:10:00"/>
    <n v="2.7000000000698492"/>
    <n v="2.7000000000698492"/>
    <m/>
    <m/>
  </r>
  <r>
    <x v="0"/>
    <s v="3"/>
    <s v="Non-Nurse Practitioner"/>
    <s v="N"/>
    <x v="6"/>
    <d v="1899-12-30T01:19:00"/>
    <d v="2012-04-17T00:00:00"/>
    <d v="1899-12-30T01:10:00"/>
    <s v="3"/>
    <n v="1995"/>
    <d v="2012-04-17T00:00:00"/>
    <d v="1899-12-30T05:04:00"/>
    <d v="2012-04-17T00:00:00"/>
    <d v="1899-12-30T05:04:00"/>
    <n v="20"/>
    <x v="18"/>
    <n v="1"/>
    <n v="5"/>
    <n v="5"/>
    <d v="2012-04-17T01:19:00"/>
    <d v="2012-04-17T01:10:00"/>
    <d v="2012-04-17T05:04:00"/>
    <d v="2012-04-17T05:04:00"/>
    <n v="3.75"/>
    <n v="3.75"/>
    <m/>
    <m/>
  </r>
  <r>
    <x v="0"/>
    <s v="3"/>
    <s v="Non-Nurse Practitioner"/>
    <s v="N"/>
    <x v="6"/>
    <d v="1899-12-30T01:55:00"/>
    <d v="2012-04-17T00:00:00"/>
    <d v="1899-12-30T01:49:00"/>
    <s v="3"/>
    <n v="1922"/>
    <d v="2012-04-17T00:00:00"/>
    <d v="1899-12-30T05:47:00"/>
    <d v="2012-04-17T00:00:00"/>
    <d v="1899-12-30T14:55:00"/>
    <n v="93"/>
    <x v="18"/>
    <n v="1"/>
    <n v="5"/>
    <n v="14"/>
    <d v="2012-04-17T01:55:00"/>
    <d v="2012-04-17T01:49:00"/>
    <d v="2012-04-17T05:47:00"/>
    <d v="2012-04-17T14:55:00"/>
    <n v="13.000000000116415"/>
    <n v="3.8666666666977108"/>
    <m/>
    <m/>
  </r>
  <r>
    <x v="0"/>
    <s v="3"/>
    <s v="Non-Nurse Practitioner"/>
    <s v="N"/>
    <x v="6"/>
    <d v="1899-12-30T02:56:00"/>
    <d v="2012-04-17T00:00:00"/>
    <d v="1899-12-30T02:46:00"/>
    <s v="3"/>
    <n v="1993"/>
    <d v="2012-04-17T00:00:00"/>
    <d v="1899-12-30T11:47:00"/>
    <d v="2012-04-17T00:00:00"/>
    <d v="1899-12-30T15:35:00"/>
    <n v="19"/>
    <x v="19"/>
    <n v="2"/>
    <n v="11"/>
    <n v="15"/>
    <d v="2012-04-17T02:56:00"/>
    <d v="2012-04-17T02:46:00"/>
    <d v="2012-04-17T11:47:00"/>
    <d v="2012-04-17T15:35:00"/>
    <n v="12.650000000023283"/>
    <n v="8.8500000000349246"/>
    <m/>
    <m/>
  </r>
  <r>
    <x v="0"/>
    <s v="3"/>
    <s v="Non-Nurse Practitioner"/>
    <s v="N"/>
    <x v="6"/>
    <d v="1899-12-30T03:11:00"/>
    <d v="2012-04-17T00:00:00"/>
    <d v="1899-12-30T03:00:00"/>
    <s v="3"/>
    <n v="1997"/>
    <d v="2012-04-17T00:00:00"/>
    <d v="1899-12-30T09:25:00"/>
    <d v="2012-04-17T00:00:00"/>
    <d v="1899-12-30T09:28:00"/>
    <n v="16"/>
    <x v="7"/>
    <n v="3"/>
    <n v="9"/>
    <n v="9"/>
    <d v="2012-04-17T03:11:00"/>
    <d v="2012-04-17T03:00:00"/>
    <d v="2012-04-17T09:25:00"/>
    <d v="2012-04-17T09:28:00"/>
    <n v="6.283333333209157"/>
    <n v="6.2333333332207985"/>
    <m/>
    <m/>
  </r>
  <r>
    <x v="0"/>
    <s v="3"/>
    <s v="Non-Nurse Practitioner"/>
    <s v="N"/>
    <x v="6"/>
    <d v="1899-12-30T03:48:00"/>
    <d v="2012-04-17T00:00:00"/>
    <d v="1899-12-30T03:38:00"/>
    <s v="3"/>
    <n v="1991"/>
    <d v="2012-04-17T00:00:00"/>
    <d v="1899-12-30T07:54:00"/>
    <d v="2012-04-17T00:00:00"/>
    <d v="1899-12-30T07:58:00"/>
    <n v="22"/>
    <x v="7"/>
    <n v="3"/>
    <n v="7"/>
    <n v="7"/>
    <d v="2012-04-17T03:48:00"/>
    <d v="2012-04-17T03:38:00"/>
    <d v="2012-04-17T07:54:00"/>
    <d v="2012-04-17T07:58:00"/>
    <n v="4.1666666666278616"/>
    <n v="4.1000000000931323"/>
    <m/>
    <m/>
  </r>
  <r>
    <x v="0"/>
    <s v="50"/>
    <s v="Non-Nurse Practitioner"/>
    <s v="N"/>
    <x v="0"/>
    <d v="1899-12-30T18:26:00"/>
    <d v="2012-04-13T00:00:00"/>
    <d v="1899-12-30T18:25:00"/>
    <s v="3"/>
    <n v="1979"/>
    <d v="2012-04-13T00:00:00"/>
    <d v="1899-12-30T20:25:00"/>
    <d v="2012-04-13T00:00:00"/>
    <d v="1899-12-30T20:35:00"/>
    <n v="32"/>
    <x v="15"/>
    <n v="18"/>
    <n v="20"/>
    <n v="20"/>
    <d v="2012-04-13T18:26:00"/>
    <d v="2012-04-13T18:25:00"/>
    <d v="2012-04-13T20:25:00"/>
    <d v="2012-04-13T20:35:00"/>
    <n v="2.1500000000232831"/>
    <n v="1.9833333333372138"/>
    <m/>
    <m/>
  </r>
  <r>
    <x v="0"/>
    <s v="50"/>
    <s v="Non-Nurse Practitioner"/>
    <s v="N"/>
    <x v="0"/>
    <d v="1899-12-30T19:47:00"/>
    <d v="2012-04-13T00:00:00"/>
    <d v="1899-12-30T19:46:00"/>
    <s v="3"/>
    <n v="1992"/>
    <d v="2012-04-13T00:00:00"/>
    <d v="1899-12-30T20:50:00"/>
    <d v="2012-04-13T00:00:00"/>
    <d v="1899-12-30T20:50:00"/>
    <n v="22"/>
    <x v="1"/>
    <n v="19"/>
    <n v="20"/>
    <n v="20"/>
    <d v="2012-04-13T19:47:00"/>
    <d v="2012-04-13T19:46:00"/>
    <d v="2012-04-13T20:50:00"/>
    <d v="2012-04-13T20:50:00"/>
    <n v="1.0499999999301508"/>
    <n v="1.0499999999301508"/>
    <m/>
    <m/>
  </r>
  <r>
    <x v="0"/>
    <s v="50"/>
    <s v="Non-Nurse Practitioner"/>
    <s v="N"/>
    <x v="0"/>
    <d v="1899-12-30T20:01:00"/>
    <d v="2012-04-13T00:00:00"/>
    <d v="1899-12-30T20:00:00"/>
    <s v="3"/>
    <n v="1978"/>
    <d v="2012-04-13T00:00:00"/>
    <d v="1899-12-30T23:30:00"/>
    <d v="2012-04-13T00:00:00"/>
    <d v="1899-12-30T23:30:00"/>
    <n v="37"/>
    <x v="2"/>
    <n v="20"/>
    <n v="23"/>
    <n v="23"/>
    <d v="2012-04-13T20:01:00"/>
    <d v="2012-04-13T20:00:00"/>
    <d v="2012-04-13T23:30:00"/>
    <d v="2012-04-13T23:30:00"/>
    <n v="3.4833333333372138"/>
    <n v="3.4833333333372138"/>
    <m/>
    <m/>
  </r>
  <r>
    <x v="0"/>
    <s v="50"/>
    <s v="Non-Nurse Practitioner"/>
    <s v="N"/>
    <x v="0"/>
    <d v="1899-12-30T21:46:00"/>
    <d v="2012-04-13T00:00:00"/>
    <d v="1899-12-30T21:45:00"/>
    <s v="3"/>
    <n v="1971"/>
    <d v="2012-04-14T00:00:00"/>
    <d v="1899-12-30T01:25:00"/>
    <d v="2012-04-14T00:00:00"/>
    <d v="1899-12-30T01:25:00"/>
    <n v="41"/>
    <x v="16"/>
    <n v="21"/>
    <n v="1"/>
    <n v="1"/>
    <d v="2012-04-13T21:46:00"/>
    <d v="2012-04-13T21:45:00"/>
    <d v="2012-04-14T01:25:00"/>
    <d v="2012-04-14T01:25:00"/>
    <n v="3.6500000000232831"/>
    <n v="3.6500000000232831"/>
    <m/>
    <m/>
  </r>
  <r>
    <x v="0"/>
    <s v="50"/>
    <s v="Non-Nurse Practitioner"/>
    <s v="N"/>
    <x v="0"/>
    <d v="1899-12-30T22:24:00"/>
    <d v="2012-04-13T00:00:00"/>
    <d v="1899-12-30T22:22:00"/>
    <s v="3"/>
    <n v="1996"/>
    <d v="2012-04-13T00:00:00"/>
    <d v="1899-12-30T22:50:00"/>
    <d v="2012-04-13T00:00:00"/>
    <d v="1899-12-30T23:05:00"/>
    <n v="16"/>
    <x v="4"/>
    <n v="22"/>
    <n v="22"/>
    <n v="23"/>
    <d v="2012-04-13T22:24:00"/>
    <d v="2012-04-13T22:22:00"/>
    <d v="2012-04-13T22:50:00"/>
    <d v="2012-04-13T23:05:00"/>
    <n v="0.68333333329064772"/>
    <n v="0.43333333334885538"/>
    <m/>
    <m/>
  </r>
  <r>
    <x v="0"/>
    <s v="50"/>
    <s v="Non-Nurse Practitioner"/>
    <s v="N"/>
    <x v="0"/>
    <d v="1899-12-30T23:42:00"/>
    <d v="2012-04-13T00:00:00"/>
    <d v="1899-12-30T23:41:00"/>
    <s v="3"/>
    <n v="1985"/>
    <d v="2012-04-14T00:00:00"/>
    <d v="1899-12-30T03:15:00"/>
    <d v="2012-04-14T00:00:00"/>
    <d v="1899-12-30T03:15:00"/>
    <n v="28"/>
    <x v="5"/>
    <n v="23"/>
    <n v="3"/>
    <n v="3"/>
    <d v="2012-04-13T23:42:00"/>
    <d v="2012-04-13T23:41:00"/>
    <d v="2012-04-14T03:15:00"/>
    <d v="2012-04-14T03:15:00"/>
    <n v="3.5499999998719431"/>
    <n v="3.5499999998719431"/>
    <m/>
    <m/>
  </r>
  <r>
    <x v="0"/>
    <s v="50"/>
    <s v="Non-Nurse Practitioner"/>
    <s v="N"/>
    <x v="1"/>
    <d v="1899-12-30T00:26:00"/>
    <d v="2012-04-14T00:00:00"/>
    <d v="1899-12-30T00:25:00"/>
    <s v="3"/>
    <n v="1982"/>
    <d v="2012-04-14T00:00:00"/>
    <d v="1899-12-30T01:05:00"/>
    <d v="2012-04-14T00:00:00"/>
    <d v="1899-12-30T01:20:00"/>
    <n v="29"/>
    <x v="6"/>
    <n v="0"/>
    <n v="1"/>
    <n v="1"/>
    <d v="2012-04-14T00:26:00"/>
    <d v="2012-04-14T00:25:00"/>
    <d v="2012-04-14T01:05:00"/>
    <d v="2012-04-14T01:20:00"/>
    <n v="0.8999999999650754"/>
    <n v="0.6500000000232830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22B9C-73E7-4ADA-ADA0-084D05B18D83}" name="PivotTable11" cacheId="1" applyNumberFormats="0" applyBorderFormats="0" applyFontFormats="0" applyPatternFormats="0" applyAlignmentFormats="0" applyWidthHeightFormats="1" dataCaption="Values" grandTotalCaption="Average LENGTH OF STAY" updatedVersion="8" minRefreshableVersion="3" useAutoFormatting="1" subtotalHiddenItems="1" itemPrintTitles="1" createdVersion="8" indent="0" outline="1" outlineData="1" multipleFieldFilters="0" chartFormat="9">
  <location ref="A119:D126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LENGTH OF STAY" fld="2" subtotal="average" baseField="0" baseItem="1" numFmtId="2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stitution Number:"/>
    <pivotHierarchy dragToData="1"/>
    <pivotHierarchy dragToData="1"/>
    <pivotHierarchy dragToData="1"/>
    <pivotHierarchy dragToData="1"/>
    <pivotHierarchy dragToData="1"/>
    <pivotHierarchy dragToData="1" caption="Average LENGTH OF STA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0922E-7E99-4AC9-9EB7-701267DDE858}" name="PivotTable39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st Responsible Provider Service">
  <location ref="A201:G213" firstHeaderRow="1" firstDataRow="2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11">
    <i>
      <x v="4"/>
    </i>
    <i>
      <x v="1"/>
    </i>
    <i>
      <x v="8"/>
    </i>
    <i>
      <x v="7"/>
    </i>
    <i>
      <x v="2"/>
    </i>
    <i>
      <x v="3"/>
    </i>
    <i>
      <x v="6"/>
    </i>
    <i>
      <x v="9"/>
    </i>
    <i>
      <x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LENGTH OF STAY" fld="1" subtotal="average" baseField="0" baseItem="0" numFmtId="2"/>
  </dataFields>
  <formats count="1">
    <format dxfId="21">
      <pivotArea outline="0" collapsedLevelsAreSubtotals="1" fieldPosition="0"/>
    </format>
  </format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stitution Number:"/>
    <pivotHierarchy dragToData="1"/>
    <pivotHierarchy dragToData="1"/>
    <pivotHierarchy dragToData="1"/>
    <pivotHierarchy dragToData="1"/>
    <pivotHierarchy dragToData="1"/>
    <pivotHierarchy dragToData="1" caption="AVERAGE LENGTH OF STA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B3C81-E5F1-49C1-9173-A13A14E29E45}" name="PivotTable8" cacheId="0" applyNumberFormats="0" applyBorderFormats="0" applyFontFormats="0" applyPatternFormats="0" applyAlignmentFormats="0" applyWidthHeightFormats="1" dataCaption="Values" grandTotalCaption="Grand Total " updatedVersion="8" minRefreshableVersion="3" useAutoFormatting="1" itemPrintTitles="1" createdVersion="8" indent="0" outline="1" outlineData="1" multipleFieldFilters="0" chartFormat="14" rowHeaderCaption="REG Hours" colHeaderCaption="Dates">
  <location ref="A3:I29" firstHeaderRow="1" firstDataRow="2" firstDataCol="1"/>
  <pivotFields count="27">
    <pivotField dataField="1" showAll="0">
      <items count="2">
        <item x="0"/>
        <item t="default"/>
      </items>
    </pivotField>
    <pivotField showAll="0"/>
    <pivotField showAll="0"/>
    <pivotField showAll="0"/>
    <pivotField axis="axisCol" numFmtId="14" showAll="0">
      <items count="8">
        <item x="3"/>
        <item x="2"/>
        <item x="0"/>
        <item x="1"/>
        <item x="5"/>
        <item x="4"/>
        <item x="6"/>
        <item t="default"/>
      </items>
    </pivotField>
    <pivotField numFmtId="164" showAll="0"/>
    <pivotField numFmtId="14" showAll="0"/>
    <pivotField numFmtId="164" showAll="0"/>
    <pivotField showAll="0"/>
    <pivotField showAll="0"/>
    <pivotField numFmtId="14" showAll="0"/>
    <pivotField numFmtId="164" showAll="0"/>
    <pivotField numFmtId="14" showAll="0"/>
    <pivotField numFmtId="164" showAll="0"/>
    <pivotField showAll="0"/>
    <pivotField axis="axisRow" showAll="0">
      <items count="25">
        <item x="6"/>
        <item x="18"/>
        <item x="19"/>
        <item x="7"/>
        <item x="8"/>
        <item x="23"/>
        <item x="9"/>
        <item x="20"/>
        <item x="22"/>
        <item x="3"/>
        <item x="21"/>
        <item x="10"/>
        <item x="11"/>
        <item x="12"/>
        <item x="17"/>
        <item x="0"/>
        <item x="13"/>
        <item x="14"/>
        <item x="15"/>
        <item x="1"/>
        <item x="2"/>
        <item x="16"/>
        <item x="4"/>
        <item x="5"/>
        <item t="default"/>
      </items>
    </pivotField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numFmtId="165" showAll="0"/>
    <pivotField numFmtId="165" showAll="0"/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rrivals by date time" fld="0" subtotal="count" baseField="4" baseItem="0"/>
  </dataFields>
  <conditionalFormats count="2">
    <conditionalFormat priority="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5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scope="field" priority="9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15" count="0" selected="0"/>
          </references>
        </pivotArea>
      </pivotAreas>
    </conditionalFormat>
  </conditionalFormats>
  <chartFormats count="1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C515B-2134-4889-87F2-604A677A8080}" name="PivotTable38" cacheId="5" applyNumberFormats="0" applyBorderFormats="0" applyFontFormats="0" applyPatternFormats="0" applyAlignmentFormats="0" applyWidthHeightFormats="1" dataCaption="Values" grandTotalCaption="Average length of stay" updatedVersion="8" minRefreshableVersion="3" useAutoFormatting="1" itemPrintTitles="1" createdVersion="8" indent="0" outline="1" outlineData="1" multipleFieldFilters="0" chartFormat="1" rowHeaderCaption="Admit by Ambulance" colHeaderCaption="Triage level">
  <location ref="A177:G181" firstHeaderRow="1" firstDataRow="2" firstDataCol="1"/>
  <pivotFields count="3">
    <pivotField axis="axisRow" allDrilled="1" subtotalTop="0" showAll="0" dataSourceSort="1" defaultSubtotal="0" defaultAttributeDrillState="1">
      <items count="2">
        <item n="Y"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 LENGTH OF STAY" fld="1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VERAGE LENGTH OF STA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63189-368E-4123-93D8-5A6374ACF637}" name="PivotTable21" cacheId="0" applyNumberFormats="0" applyBorderFormats="0" applyFontFormats="0" applyPatternFormats="0" applyAlignmentFormats="0" applyWidthHeightFormats="1" dataCaption="Values" grandTotalCaption="Grand Total " updatedVersion="8" minRefreshableVersion="3" useAutoFormatting="1" itemPrintTitles="1" createdVersion="8" indent="0" outline="1" outlineData="1" multipleFieldFilters="0" chartFormat="19" rowHeaderCaption="Hours">
  <location ref="L32:M40" firstHeaderRow="1" firstDataRow="1" firstDataCol="1"/>
  <pivotFields count="27">
    <pivotField dataField="1" showAll="0">
      <items count="2">
        <item x="0"/>
        <item t="default"/>
      </items>
    </pivotField>
    <pivotField showAll="0"/>
    <pivotField showAll="0"/>
    <pivotField showAll="0"/>
    <pivotField axis="axisRow" numFmtId="14" showAll="0">
      <items count="8">
        <item x="3"/>
        <item x="2"/>
        <item x="0"/>
        <item x="1"/>
        <item x="5"/>
        <item x="4"/>
        <item x="6"/>
        <item t="default"/>
      </items>
    </pivotField>
    <pivotField numFmtId="164" showAll="0"/>
    <pivotField numFmtId="14" showAll="0"/>
    <pivotField numFmtId="164" showAll="0"/>
    <pivotField showAll="0"/>
    <pivotField showAll="0"/>
    <pivotField numFmtId="14" showAll="0"/>
    <pivotField numFmtId="164" showAll="0"/>
    <pivotField numFmtId="14" showAll="0"/>
    <pivotField numFmtId="164" showAll="0"/>
    <pivotField showAll="0"/>
    <pivotField showAll="0">
      <items count="25">
        <item x="6"/>
        <item x="18"/>
        <item x="19"/>
        <item x="7"/>
        <item x="8"/>
        <item x="23"/>
        <item x="9"/>
        <item x="20"/>
        <item x="22"/>
        <item x="3"/>
        <item x="21"/>
        <item x="10"/>
        <item x="11"/>
        <item x="12"/>
        <item x="17"/>
        <item x="0"/>
        <item x="13"/>
        <item x="14"/>
        <item x="15"/>
        <item x="1"/>
        <item x="2"/>
        <item x="16"/>
        <item x="4"/>
        <item x="5"/>
        <item t="default"/>
      </items>
    </pivotField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numFmtId="165" showAll="0"/>
    <pivotField numFmtId="165"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arrivals" fld="0" subtotal="count" baseField="1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A1D67-D11A-4732-96E1-166A33B43602}" name="PivotTable18" cacheId="0" applyNumberFormats="0" applyBorderFormats="0" applyFontFormats="0" applyPatternFormats="0" applyAlignmentFormats="0" applyWidthHeightFormats="1" dataCaption="Values" grandTotalCaption="Grand Total " updatedVersion="8" minRefreshableVersion="3" useAutoFormatting="1" itemPrintTitles="1" createdVersion="8" indent="0" outline="1" outlineData="1" multipleFieldFilters="0" chartFormat="15" rowHeaderCaption="Hours">
  <location ref="A32:B57" firstHeaderRow="1" firstDataRow="1" firstDataCol="1"/>
  <pivotFields count="27">
    <pivotField dataField="1" showAll="0">
      <items count="2">
        <item x="0"/>
        <item t="default"/>
      </items>
    </pivotField>
    <pivotField showAll="0"/>
    <pivotField showAll="0"/>
    <pivotField showAll="0"/>
    <pivotField numFmtId="14" showAll="0">
      <items count="8">
        <item x="3"/>
        <item x="2"/>
        <item x="0"/>
        <item x="1"/>
        <item x="5"/>
        <item x="4"/>
        <item x="6"/>
        <item t="default"/>
      </items>
    </pivotField>
    <pivotField numFmtId="164" showAll="0"/>
    <pivotField numFmtId="14" showAll="0"/>
    <pivotField numFmtId="164" showAll="0"/>
    <pivotField showAll="0"/>
    <pivotField showAll="0"/>
    <pivotField numFmtId="14" showAll="0"/>
    <pivotField numFmtId="164" showAll="0"/>
    <pivotField numFmtId="14" showAll="0"/>
    <pivotField numFmtId="164" showAll="0"/>
    <pivotField showAll="0"/>
    <pivotField axis="axisRow" showAll="0">
      <items count="25">
        <item x="6"/>
        <item x="18"/>
        <item x="19"/>
        <item x="7"/>
        <item x="8"/>
        <item x="23"/>
        <item x="9"/>
        <item x="20"/>
        <item x="22"/>
        <item x="3"/>
        <item x="21"/>
        <item x="10"/>
        <item x="11"/>
        <item x="12"/>
        <item x="17"/>
        <item x="0"/>
        <item x="13"/>
        <item x="14"/>
        <item x="15"/>
        <item x="1"/>
        <item x="2"/>
        <item x="16"/>
        <item x="4"/>
        <item x="5"/>
        <item t="default"/>
      </items>
    </pivotField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numFmtId="165" showAll="0"/>
    <pivotField numFmtId="165" showAll="0"/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umber of arrivals" fld="0" subtotal="count" baseField="1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71734-0C45-4407-A916-999635284745}" name="PivotTable10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5" rowHeaderCaption="Traige Level">
  <location ref="A95:D10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nstitution Number: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stitution Number: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E8916-38EB-470D-AA5F-3D6EF611C198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63:G89" firstHeaderRow="1" firstDataRow="2" firstDataCol="1"/>
  <pivotFields count="3">
    <pivotField axis="axisCol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stitution Number:" fld="1" subtotal="count" baseField="0" baseItem="0"/>
  </dataFields>
  <formats count="19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>
        <references count="1">
          <reference field="0" count="4" selected="0"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0" count="4"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0" count="2" selected="0">
            <x v="2"/>
            <x v="3"/>
          </reference>
        </references>
      </pivotArea>
    </format>
    <format dxfId="3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2">
      <pivotArea outline="0" collapsedLevelsAreSubtotals="1" fieldPosition="0">
        <references count="1">
          <reference field="0" count="1" selected="0">
            <x v="3"/>
          </reference>
        </references>
      </pivotArea>
    </format>
    <format dxfId="1">
      <pivotArea dataOnly="0" labelOnly="1" fieldPosition="0">
        <references count="1">
          <reference field="0" count="1">
            <x v="3"/>
          </reference>
        </references>
      </pivotArea>
    </format>
  </formats>
  <chartFormats count="10"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stitution Number:"/>
    <pivotHierarchy dragToData="1"/>
    <pivotHierarchy dragToData="1"/>
    <pivotHierarchy dragToData="1" caption="Count of TRIAGE Hour"/>
    <pivotHierarchy dragToData="1" caption="Count of REG Hou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B35FD-D4F0-47C1-9D01-00EB6D0F5A39}" name="PivotTable4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8:I230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11">
    <i>
      <x v="4"/>
    </i>
    <i>
      <x v="1"/>
    </i>
    <i>
      <x v="6"/>
    </i>
    <i>
      <x v="7"/>
    </i>
    <i>
      <x v="9"/>
    </i>
    <i>
      <x v="5"/>
    </i>
    <i>
      <x v="2"/>
    </i>
    <i>
      <x v="3"/>
    </i>
    <i>
      <x v="8"/>
    </i>
    <i>
      <x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cases" fld="0" subtotal="count" baseField="1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ber of c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ED_DATA">
        <x15:activeTabTopLevelEntity name="[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1CD52-E490-4DE7-AD8B-AC3D91F636CE}" name="PivotTable37" cacheId="4" applyNumberFormats="0" applyBorderFormats="0" applyFontFormats="0" applyPatternFormats="0" applyAlignmentFormats="0" applyWidthHeightFormats="1" dataCaption="Values" grandTotalCaption="Average of LENGTH OF STAY" updatedVersion="8" minRefreshableVersion="3" useAutoFormatting="1" itemPrintTitles="1" createdVersion="8" indent="0" outline="1" outlineData="1" multipleFieldFilters="0" chartFormat="18" rowHeaderCaption="Triage Level">
  <location ref="A160:E16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LENGTH OF STAY" fld="1" subtotal="average" baseField="0" baseItem="0" numFmtId="2"/>
  </dataFields>
  <formats count="1">
    <format dxfId="2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ENGTH OF STA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7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2!$A:$A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F353914-E338-44EF-B77A-0FD79B117E2C}" autoFormatId="16" applyNumberFormats="0" applyBorderFormats="0" applyFontFormats="0" applyPatternFormats="0" applyAlignmentFormats="0" applyWidthHeightFormats="0">
  <queryTableRefresh nextId="51" unboundColumnsRight="14">
    <queryTableFields count="33">
      <queryTableField id="17" name="Institution Number:" tableColumnId="17"/>
      <queryTableField id="2" name="Most Responsible Provider Service" tableColumnId="2"/>
      <queryTableField id="3" name="NP_vs_NNP" tableColumnId="3"/>
      <queryTableField id="4" name="Admit by Ambulance:" tableColumnId="4"/>
      <queryTableField id="5" name="REG DATE" tableColumnId="5"/>
      <queryTableField id="6" name="REG TIME" tableColumnId="6"/>
      <queryTableField id="7" name="TRIAGE DATE" tableColumnId="7"/>
      <queryTableField id="8" name="TRIAGE TIME" tableColumnId="8"/>
      <queryTableField id="9" name="Triage Level:" tableColumnId="9"/>
      <queryTableField id="10" name="YEAR OF BIRTH" tableColumnId="10"/>
      <queryTableField id="12" name="DISP DATE" tableColumnId="12"/>
      <queryTableField id="13" name="DISP TIME" tableColumnId="13"/>
      <queryTableField id="14" name="DATE PT LEFT ED" tableColumnId="14"/>
      <queryTableField id="15" name="TIME PT LEFT ED" tableColumnId="15"/>
      <queryTableField id="16" name="Patient Age:" tableColumnId="16"/>
      <queryTableField id="18" name="REG Hour" tableColumnId="18"/>
      <queryTableField id="19" name="TRIAGE Hour" tableColumnId="19"/>
      <queryTableField id="20" name="DISP Hour" tableColumnId="20"/>
      <queryTableField id="21" name="PT LEFT ED Hour" tableColumnId="21"/>
      <queryTableField id="28" dataBound="0" tableColumnId="26"/>
      <queryTableField id="29" dataBound="0" tableColumnId="27"/>
      <queryTableField id="30" dataBound="0" tableColumnId="28"/>
      <queryTableField id="31" dataBound="0" tableColumnId="29"/>
      <queryTableField id="33" dataBound="0" tableColumnId="31"/>
      <queryTableField id="34" dataBound="0" tableColumnId="32"/>
      <queryTableField id="35" dataBound="0" tableColumnId="33"/>
      <queryTableField id="36" dataBound="0" tableColumnId="34"/>
      <queryTableField id="43" dataBound="0" tableColumnId="42"/>
      <queryTableField id="38" dataBound="0" tableColumnId="36"/>
      <queryTableField id="39" dataBound="0" tableColumnId="37"/>
      <queryTableField id="41" dataBound="0" tableColumnId="39"/>
      <queryTableField id="42" dataBound="0" tableColumnId="40"/>
      <queryTableField id="50" dataBound="0" tableColumnId="1"/>
    </queryTableFields>
    <queryTableDeletedFields count="2">
      <deletedField name="Age Group"/>
      <deletedField name="Age Group"/>
    </queryTableDeletedFields>
  </queryTableRefresh>
  <extLst>
    <ext xmlns:x15="http://schemas.microsoft.com/office/spreadsheetml/2010/11/main" uri="{883FBD77-0823-4a55-B5E3-86C4891E6966}">
      <x15:queryTable sourceDataName="Query - ED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B9139-C867-4652-9D7A-566B159657F8}" name="ED_DATA" displayName="ED_DATA" ref="A1:AG1266" tableType="queryTable" totalsRowShown="0">
  <autoFilter ref="A1:AG1266" xr:uid="{475B9139-C867-4652-9D7A-566B159657F8}"/>
  <tableColumns count="33">
    <tableColumn id="17" xr3:uid="{CECB2C61-0C71-48A6-B647-40DF79586893}" uniqueName="17" name="Institution Number:" queryTableFieldId="17"/>
    <tableColumn id="2" xr3:uid="{B12EB6EE-3051-4A06-AEEA-D5FEFB0466A0}" uniqueName="2" name="Most Responsible Provider Service" queryTableFieldId="2"/>
    <tableColumn id="3" xr3:uid="{E90ACA8D-48B2-4458-A654-1DE6D7BA0001}" uniqueName="3" name="NP_vs_NNP" queryTableFieldId="3"/>
    <tableColumn id="4" xr3:uid="{3EFEAE01-3992-4AE2-A842-2FF960DA9715}" uniqueName="4" name="Admit by Ambulance:" queryTableFieldId="4" dataDxfId="45"/>
    <tableColumn id="5" xr3:uid="{12961D94-940B-4159-975E-F6D10F7FFA16}" uniqueName="5" name="REG DATE" queryTableFieldId="5" dataDxfId="44"/>
    <tableColumn id="6" xr3:uid="{0EDE6DA2-2F8E-444D-8A17-205FFF6F3CED}" uniqueName="6" name="REG TIME" queryTableFieldId="6" dataDxfId="43"/>
    <tableColumn id="7" xr3:uid="{A0E428C5-0E6B-44D4-B508-65B43B81987B}" uniqueName="7" name="TRIAGE DATE" queryTableFieldId="7" dataDxfId="42"/>
    <tableColumn id="8" xr3:uid="{6F0AE3FC-EC7B-4AE6-8AA1-94F6DED37D04}" uniqueName="8" name="TRIAGE TIME" queryTableFieldId="8" dataDxfId="41"/>
    <tableColumn id="9" xr3:uid="{DF191F49-3571-4DE1-87B3-537365AE7919}" uniqueName="9" name="Triage Level:" queryTableFieldId="9" dataDxfId="40"/>
    <tableColumn id="10" xr3:uid="{F40E9AFC-8D87-47D4-83B7-25C35B1F1AA7}" uniqueName="10" name="YEAR OF BIRTH" queryTableFieldId="10"/>
    <tableColumn id="12" xr3:uid="{BE117D6E-51E2-4FB8-B39D-998DD094A302}" uniqueName="12" name="DISP DATE" queryTableFieldId="12" dataDxfId="39"/>
    <tableColumn id="13" xr3:uid="{C5691CC6-752C-4F00-BB81-FFAA52C5A3D9}" uniqueName="13" name="DISP TIME" queryTableFieldId="13" dataDxfId="38"/>
    <tableColumn id="14" xr3:uid="{EEA60A4E-73E6-4E91-B3B0-A700A533D00A}" uniqueName="14" name="DATE PT LEFT ED" queryTableFieldId="14" dataDxfId="37"/>
    <tableColumn id="15" xr3:uid="{775656D4-8FDA-4591-BBAF-2101C08A0F56}" uniqueName="15" name="TIME PT LEFT ED" queryTableFieldId="15" dataDxfId="36"/>
    <tableColumn id="16" xr3:uid="{E1F48DEA-5976-41B9-B25B-D667E2FCCB17}" uniqueName="16" name="Patient Age:" queryTableFieldId="16"/>
    <tableColumn id="18" xr3:uid="{AE75B28F-C204-4519-99AE-B19D7FC18A90}" uniqueName="18" name="REG Hour" queryTableFieldId="18"/>
    <tableColumn id="19" xr3:uid="{3954CBA1-AA9D-43A5-A3F4-E52D5721985A}" uniqueName="19" name="TRIAGE Hour" queryTableFieldId="19"/>
    <tableColumn id="20" xr3:uid="{612EF60E-53FE-472A-9BCC-D4162B152F57}" uniqueName="20" name="DISP Hour" queryTableFieldId="20"/>
    <tableColumn id="21" xr3:uid="{9FD3A50F-893C-462F-85F5-AF23C687FEB2}" uniqueName="21" name="PT LEFT ED Hour" queryTableFieldId="21"/>
    <tableColumn id="26" xr3:uid="{207C59AE-CF70-4257-8575-A1D920CD02B0}" uniqueName="26" name="REG DATE TIME" queryTableFieldId="28" dataDxfId="35">
      <calculatedColumnFormula>ED_DATA[[#This Row],[REG DATE]] + ED_DATA[[#This Row],[REG TIME]]</calculatedColumnFormula>
    </tableColumn>
    <tableColumn id="27" xr3:uid="{2E9A6F2A-35D2-4AF7-B06B-53A9F4B3CCF0}" uniqueName="27" name="TRIAGE DATE TIME" queryTableFieldId="29" dataDxfId="34">
      <calculatedColumnFormula>ED_DATA[[#This Row],[TRIAGE DATE]] + ED_DATA[[#This Row],[TRIAGE TIME]]</calculatedColumnFormula>
    </tableColumn>
    <tableColumn id="28" xr3:uid="{46630841-A5DB-46BF-A1FF-C0593227AB89}" uniqueName="28" name="DISP DATE TIME" queryTableFieldId="30" dataDxfId="33">
      <calculatedColumnFormula>ED_DATA[[#This Row],[DISP DATE]] + ED_DATA[[#This Row],[DISP TIME]]</calculatedColumnFormula>
    </tableColumn>
    <tableColumn id="29" xr3:uid="{FFC7C243-0D49-4E7B-BEE8-E73139A123DD}" uniqueName="29" name="PT LEFT ED DATE TIME" queryTableFieldId="31" dataDxfId="32">
      <calculatedColumnFormula>ED_DATA[[#This Row],[DATE PT LEFT ED]] + ED_DATA[[#This Row],[TIME PT LEFT ED]]</calculatedColumnFormula>
    </tableColumn>
    <tableColumn id="31" xr3:uid="{D250E6A5-EDFA-40B0-8D65-32F0F6EB3D66}" uniqueName="31" name="LENGTH OF STAY" queryTableFieldId="33" dataDxfId="31">
      <calculatedColumnFormula>(W2-T2)*24</calculatedColumnFormula>
    </tableColumn>
    <tableColumn id="32" xr3:uid="{236D58CF-3BE2-4F09-9BF0-BFD1CA9AB01A}" uniqueName="32" name="REG TO DISP" queryTableFieldId="34" dataDxfId="30">
      <calculatedColumnFormula>(V2-T2)*24</calculatedColumnFormula>
    </tableColumn>
    <tableColumn id="33" xr3:uid="{C648A179-4287-4633-A861-F379681F08EB}" uniqueName="33" name="WITHIN 7 HOURS" queryTableFieldId="35" dataDxfId="29">
      <calculatedColumnFormula>IF(Y2&lt;7,1,0)</calculatedColumnFormula>
    </tableColumn>
    <tableColumn id="34" xr3:uid="{72D52FE0-F4D8-4634-A929-62F852C3935E}" uniqueName="34" name="WITHIN 4 HOURS" queryTableFieldId="36" dataDxfId="28">
      <calculatedColumnFormula>IF(Y2&lt;4,1,0)</calculatedColumnFormula>
    </tableColumn>
    <tableColumn id="42" xr3:uid="{75752223-FEA8-479C-81E2-56E8729E1932}" uniqueName="42" name="NP Vs NNP" queryTableFieldId="43" dataDxfId="27">
      <calculatedColumnFormula>IF(C2="Nurse Practitioner",1,0)</calculatedColumnFormula>
    </tableColumn>
    <tableColumn id="36" xr3:uid="{64F593B2-993A-4AB3-8FFD-2E7E6E6363A2}" uniqueName="36" name="CTAS 1-3 treated by NP" queryTableFieldId="38" dataDxfId="26">
      <calculatedColumnFormula>IF(AND(I2&lt;4,AB2=1),1,0)</calculatedColumnFormula>
    </tableColumn>
    <tableColumn id="37" xr3:uid="{3BBF86E3-EB5D-4EE7-B514-23A390318F97}" uniqueName="37" name="CTAS 4-5 treated by NP" queryTableFieldId="39" dataDxfId="25">
      <calculatedColumnFormula>IF(AND(I2&gt;3,AB2=1),1,0)</calculatedColumnFormula>
    </tableColumn>
    <tableColumn id="39" xr3:uid="{F5FFFBAB-353B-4EC7-A546-677C8B08357B}" uniqueName="39" name="CTAS 1-3 withing 7 hours" queryTableFieldId="41" dataDxfId="24">
      <calculatedColumnFormula>IF(AND(AC2=1,Z2=1),1,0)</calculatedColumnFormula>
    </tableColumn>
    <tableColumn id="40" xr3:uid="{5904A972-7A6B-4F12-A75F-4021FB7D0203}" uniqueName="40" name="CTAS 4-5 within 4 hours" queryTableFieldId="42" dataDxfId="23">
      <calculatedColumnFormula>IF(AND(AD2=1,AA2=1),1,0)</calculatedColumnFormula>
    </tableColumn>
    <tableColumn id="1" xr3:uid="{42EC8F93-EEEA-4EEF-A66A-0752FF3BFBBC}" uniqueName="1" name="Group Of Age" queryTableFieldId="50" dataDxfId="22">
      <calculatedColumnFormula>IF(O2&lt;=17, "Pediatric", IF(O2&lt;=64, "Adult", "Senior"))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ED0A-D5D4-4794-A80D-33A2C0AE8BAD}">
  <dimension ref="A1:AG1266"/>
  <sheetViews>
    <sheetView tabSelected="1" topLeftCell="AC1" zoomScaleNormal="100" workbookViewId="0">
      <selection activeCell="AG3" sqref="AG3"/>
    </sheetView>
  </sheetViews>
  <sheetFormatPr defaultRowHeight="14.4"/>
  <cols>
    <col min="1" max="1" width="28.44140625" bestFit="1" customWidth="1"/>
    <col min="2" max="2" width="48" bestFit="1" customWidth="1"/>
    <col min="3" max="3" width="24.21875" bestFit="1" customWidth="1"/>
    <col min="4" max="4" width="31.33203125" bestFit="1" customWidth="1"/>
    <col min="5" max="5" width="18.5546875" style="1" bestFit="1" customWidth="1"/>
    <col min="6" max="6" width="17.88671875" style="3" bestFit="1" customWidth="1"/>
    <col min="7" max="7" width="22.88671875" style="1" bestFit="1" customWidth="1"/>
    <col min="8" max="8" width="22.33203125" style="3" bestFit="1" customWidth="1"/>
    <col min="9" max="9" width="21.21875" style="7" bestFit="1" customWidth="1"/>
    <col min="10" max="10" width="25.44140625" bestFit="1" customWidth="1"/>
    <col min="11" max="11" width="19.21875" style="1" bestFit="1" customWidth="1"/>
    <col min="12" max="12" width="18.5546875" style="3" bestFit="1" customWidth="1"/>
    <col min="13" max="13" width="28.44140625" style="1" bestFit="1" customWidth="1"/>
    <col min="14" max="14" width="27.88671875" style="3" bestFit="1" customWidth="1"/>
    <col min="15" max="15" width="20" bestFit="1" customWidth="1"/>
    <col min="16" max="16" width="17.109375" bestFit="1" customWidth="1"/>
    <col min="17" max="17" width="21.5546875" bestFit="1" customWidth="1"/>
    <col min="18" max="18" width="17.77734375" bestFit="1" customWidth="1"/>
    <col min="19" max="19" width="27.109375" bestFit="1" customWidth="1"/>
    <col min="20" max="20" width="26" bestFit="1" customWidth="1"/>
    <col min="21" max="21" width="30.33203125" bestFit="1" customWidth="1"/>
    <col min="22" max="22" width="26.5546875" bestFit="1" customWidth="1"/>
    <col min="23" max="23" width="35.88671875" bestFit="1" customWidth="1"/>
    <col min="24" max="24" width="28.109375" style="6" bestFit="1" customWidth="1"/>
    <col min="25" max="25" width="22.109375" style="6" bestFit="1" customWidth="1"/>
    <col min="26" max="27" width="26.77734375" bestFit="1" customWidth="1"/>
    <col min="28" max="28" width="18.6640625" bestFit="1" customWidth="1"/>
    <col min="29" max="29" width="33.77734375" bestFit="1" customWidth="1"/>
    <col min="30" max="30" width="34.21875" bestFit="1" customWidth="1"/>
    <col min="31" max="31" width="36.109375" bestFit="1" customWidth="1"/>
    <col min="32" max="32" width="35" customWidth="1"/>
  </cols>
  <sheetData>
    <row r="1" spans="1:33">
      <c r="A1" t="s">
        <v>31</v>
      </c>
      <c r="B1" t="s">
        <v>0</v>
      </c>
      <c r="C1" t="s">
        <v>1</v>
      </c>
      <c r="D1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7" t="s">
        <v>7</v>
      </c>
      <c r="J1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t="s">
        <v>13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s="6" t="s">
        <v>50</v>
      </c>
      <c r="Y1" s="6" t="s">
        <v>54</v>
      </c>
      <c r="Z1" t="s">
        <v>41</v>
      </c>
      <c r="AA1" t="s">
        <v>42</v>
      </c>
      <c r="AB1" t="s">
        <v>59</v>
      </c>
      <c r="AC1" t="s">
        <v>60</v>
      </c>
      <c r="AD1" t="s">
        <v>61</v>
      </c>
      <c r="AE1" t="s">
        <v>56</v>
      </c>
      <c r="AF1" t="s">
        <v>57</v>
      </c>
      <c r="AG1" t="s">
        <v>101</v>
      </c>
    </row>
    <row r="2" spans="1:33">
      <c r="A2">
        <v>4414</v>
      </c>
      <c r="B2" t="s">
        <v>14</v>
      </c>
      <c r="C2" t="s">
        <v>15</v>
      </c>
      <c r="D2" t="s">
        <v>16</v>
      </c>
      <c r="E2" s="1">
        <v>41011</v>
      </c>
      <c r="F2" s="3">
        <v>1.9444444444444445E-2</v>
      </c>
      <c r="G2" s="1">
        <v>41011</v>
      </c>
      <c r="H2" s="3">
        <v>1.1111111111111112E-2</v>
      </c>
      <c r="I2">
        <v>3</v>
      </c>
      <c r="J2">
        <v>1992</v>
      </c>
      <c r="K2" s="1">
        <v>41011</v>
      </c>
      <c r="L2" s="3">
        <v>0.59930555555555554</v>
      </c>
      <c r="M2" s="1">
        <v>41011</v>
      </c>
      <c r="N2" s="3">
        <v>0.59930555555555554</v>
      </c>
      <c r="O2">
        <v>20</v>
      </c>
      <c r="P2">
        <v>0</v>
      </c>
      <c r="Q2">
        <v>0</v>
      </c>
      <c r="R2">
        <v>14</v>
      </c>
      <c r="S2">
        <v>14</v>
      </c>
      <c r="T2" s="2">
        <f>ED_DATA[[#This Row],[REG DATE]] + ED_DATA[[#This Row],[REG TIME]]</f>
        <v>41011.019444444442</v>
      </c>
      <c r="U2" s="2">
        <f>ED_DATA[[#This Row],[TRIAGE DATE]] + ED_DATA[[#This Row],[TRIAGE TIME]]</f>
        <v>41011.011111111111</v>
      </c>
      <c r="V2" s="2">
        <f>ED_DATA[[#This Row],[DISP DATE]] + ED_DATA[[#This Row],[DISP TIME]]</f>
        <v>41011.599305555559</v>
      </c>
      <c r="W2" s="2">
        <f>ED_DATA[[#This Row],[DATE PT LEFT ED]] + ED_DATA[[#This Row],[TIME PT LEFT ED]]</f>
        <v>41011.599305555559</v>
      </c>
      <c r="X2" s="5">
        <f t="shared" ref="X2:X63" si="0">(W2-T2)*24</f>
        <v>13.916666666802485</v>
      </c>
      <c r="Y2" s="5">
        <f t="shared" ref="Y2:Y63" si="1">(V2-T2)*24</f>
        <v>13.916666666802485</v>
      </c>
      <c r="Z2" s="7">
        <f t="shared" ref="Z2:Z63" si="2">IF(Y2&lt;7,1,0)</f>
        <v>0</v>
      </c>
      <c r="AA2" s="7">
        <f t="shared" ref="AA2:AA63" si="3">IF(Y2&lt;4,1,0)</f>
        <v>0</v>
      </c>
      <c r="AB2" s="7">
        <f t="shared" ref="AB2:AB65" si="4">IF(C2="Nurse Practitioner",1,0)</f>
        <v>0</v>
      </c>
      <c r="AC2" s="7">
        <f t="shared" ref="AC2:AC65" si="5">IF(AND(I2&lt;4,AB2=1),1,0)</f>
        <v>0</v>
      </c>
      <c r="AD2" s="7">
        <f t="shared" ref="AD2:AD65" si="6">IF(AND(I2&gt;3,AB2=1),1,0)</f>
        <v>0</v>
      </c>
      <c r="AE2" s="7">
        <f t="shared" ref="AE2:AE63" si="7">IF(AND(AC2=1,Z2=1),1,0)</f>
        <v>0</v>
      </c>
      <c r="AF2" s="7">
        <f t="shared" ref="AF2:AF63" si="8">IF(AND(AD2=1,AA2=1),1,0)</f>
        <v>0</v>
      </c>
      <c r="AG2" s="7" t="str">
        <f t="shared" ref="AG2:AG65" si="9">IF(O2&lt;=17, "Pediatric", IF(O2&lt;=64, "Adult", "Senior"))</f>
        <v>Adult</v>
      </c>
    </row>
    <row r="3" spans="1:33">
      <c r="A3">
        <v>4414</v>
      </c>
      <c r="B3" t="s">
        <v>14</v>
      </c>
      <c r="C3" t="s">
        <v>15</v>
      </c>
      <c r="D3" t="s">
        <v>16</v>
      </c>
      <c r="E3" s="1">
        <v>41011</v>
      </c>
      <c r="F3" s="3">
        <v>4.8611111111111112E-2</v>
      </c>
      <c r="G3" s="1">
        <v>41011</v>
      </c>
      <c r="H3" s="3">
        <v>4.1666666666666664E-2</v>
      </c>
      <c r="I3">
        <v>3</v>
      </c>
      <c r="J3">
        <v>1984</v>
      </c>
      <c r="K3" s="1">
        <v>41011</v>
      </c>
      <c r="L3" s="3">
        <v>0.375</v>
      </c>
      <c r="M3" s="1">
        <v>41011</v>
      </c>
      <c r="N3" s="3">
        <v>0.375</v>
      </c>
      <c r="O3">
        <v>31</v>
      </c>
      <c r="P3">
        <v>1</v>
      </c>
      <c r="Q3">
        <v>1</v>
      </c>
      <c r="R3">
        <v>9</v>
      </c>
      <c r="S3">
        <v>9</v>
      </c>
      <c r="T3" s="2">
        <f>ED_DATA[[#This Row],[REG DATE]] + ED_DATA[[#This Row],[REG TIME]]</f>
        <v>41011.048611111109</v>
      </c>
      <c r="U3" s="2">
        <f>ED_DATA[[#This Row],[TRIAGE DATE]] + ED_DATA[[#This Row],[TRIAGE TIME]]</f>
        <v>41011.041666666664</v>
      </c>
      <c r="V3" s="2">
        <f>ED_DATA[[#This Row],[DISP DATE]] + ED_DATA[[#This Row],[DISP TIME]]</f>
        <v>41011.375</v>
      </c>
      <c r="W3" s="2">
        <f>ED_DATA[[#This Row],[DATE PT LEFT ED]] + ED_DATA[[#This Row],[TIME PT LEFT ED]]</f>
        <v>41011.375</v>
      </c>
      <c r="X3" s="5">
        <f t="shared" si="0"/>
        <v>7.8333333333721384</v>
      </c>
      <c r="Y3" s="5">
        <f t="shared" si="1"/>
        <v>7.8333333333721384</v>
      </c>
      <c r="Z3" s="7">
        <f t="shared" si="2"/>
        <v>0</v>
      </c>
      <c r="AA3" s="7">
        <f t="shared" si="3"/>
        <v>0</v>
      </c>
      <c r="AB3" s="7">
        <f t="shared" si="4"/>
        <v>0</v>
      </c>
      <c r="AC3" s="7">
        <f t="shared" si="5"/>
        <v>0</v>
      </c>
      <c r="AD3" s="7">
        <f t="shared" si="6"/>
        <v>0</v>
      </c>
      <c r="AE3" s="7">
        <f t="shared" si="7"/>
        <v>0</v>
      </c>
      <c r="AF3" s="7">
        <f t="shared" si="8"/>
        <v>0</v>
      </c>
      <c r="AG3" s="7" t="str">
        <f t="shared" si="9"/>
        <v>Adult</v>
      </c>
    </row>
    <row r="4" spans="1:33">
      <c r="A4">
        <v>4414</v>
      </c>
      <c r="B4" t="s">
        <v>14</v>
      </c>
      <c r="C4" t="s">
        <v>15</v>
      </c>
      <c r="D4" t="s">
        <v>16</v>
      </c>
      <c r="E4" s="1">
        <v>41011</v>
      </c>
      <c r="F4" s="3">
        <v>0.46111111111111114</v>
      </c>
      <c r="G4" s="1">
        <v>41011</v>
      </c>
      <c r="H4" s="3">
        <v>0.45277777777777778</v>
      </c>
      <c r="I4">
        <v>3</v>
      </c>
      <c r="J4">
        <v>1955</v>
      </c>
      <c r="K4" s="1">
        <v>41011</v>
      </c>
      <c r="L4" s="3">
        <v>0.56527777777777777</v>
      </c>
      <c r="M4" s="1">
        <v>41011</v>
      </c>
      <c r="N4" s="3">
        <v>0.56527777777777777</v>
      </c>
      <c r="O4">
        <v>59</v>
      </c>
      <c r="P4">
        <v>11</v>
      </c>
      <c r="Q4">
        <v>10</v>
      </c>
      <c r="R4">
        <v>13</v>
      </c>
      <c r="S4">
        <v>13</v>
      </c>
      <c r="T4" s="2">
        <f>ED_DATA[[#This Row],[REG DATE]] + ED_DATA[[#This Row],[REG TIME]]</f>
        <v>41011.461111111108</v>
      </c>
      <c r="U4" s="2">
        <f>ED_DATA[[#This Row],[TRIAGE DATE]] + ED_DATA[[#This Row],[TRIAGE TIME]]</f>
        <v>41011.452777777777</v>
      </c>
      <c r="V4" s="2">
        <f>ED_DATA[[#This Row],[DISP DATE]] + ED_DATA[[#This Row],[DISP TIME]]</f>
        <v>41011.56527777778</v>
      </c>
      <c r="W4" s="2">
        <f>ED_DATA[[#This Row],[DATE PT LEFT ED]] + ED_DATA[[#This Row],[TIME PT LEFT ED]]</f>
        <v>41011.56527777778</v>
      </c>
      <c r="X4" s="5">
        <f t="shared" si="0"/>
        <v>2.5000000001164153</v>
      </c>
      <c r="Y4" s="5">
        <f t="shared" si="1"/>
        <v>2.5000000001164153</v>
      </c>
      <c r="Z4" s="7">
        <f t="shared" si="2"/>
        <v>1</v>
      </c>
      <c r="AA4" s="7">
        <f t="shared" si="3"/>
        <v>1</v>
      </c>
      <c r="AB4" s="7">
        <f t="shared" si="4"/>
        <v>0</v>
      </c>
      <c r="AC4" s="7">
        <f t="shared" si="5"/>
        <v>0</v>
      </c>
      <c r="AD4" s="7">
        <f t="shared" si="6"/>
        <v>0</v>
      </c>
      <c r="AE4" s="7">
        <f t="shared" si="7"/>
        <v>0</v>
      </c>
      <c r="AF4" s="7">
        <f t="shared" si="8"/>
        <v>0</v>
      </c>
      <c r="AG4" s="7" t="str">
        <f t="shared" si="9"/>
        <v>Adult</v>
      </c>
    </row>
    <row r="5" spans="1:33">
      <c r="A5">
        <v>4414</v>
      </c>
      <c r="B5" t="s">
        <v>14</v>
      </c>
      <c r="C5" t="s">
        <v>15</v>
      </c>
      <c r="D5" t="s">
        <v>16</v>
      </c>
      <c r="E5" s="1">
        <v>41011</v>
      </c>
      <c r="F5" s="3">
        <v>0.54097222222222219</v>
      </c>
      <c r="G5" s="1">
        <v>41011</v>
      </c>
      <c r="H5" s="3">
        <v>0.53611111111111109</v>
      </c>
      <c r="I5">
        <v>3</v>
      </c>
      <c r="J5">
        <v>1982</v>
      </c>
      <c r="K5" s="1">
        <v>41011</v>
      </c>
      <c r="L5" s="3">
        <v>0.68402777777777779</v>
      </c>
      <c r="M5" s="1">
        <v>41011</v>
      </c>
      <c r="N5" s="3">
        <v>0.68611111111111112</v>
      </c>
      <c r="O5">
        <v>33</v>
      </c>
      <c r="P5">
        <v>12</v>
      </c>
      <c r="Q5">
        <v>12</v>
      </c>
      <c r="R5">
        <v>16</v>
      </c>
      <c r="S5">
        <v>16</v>
      </c>
      <c r="T5" s="2">
        <f>ED_DATA[[#This Row],[REG DATE]] + ED_DATA[[#This Row],[REG TIME]]</f>
        <v>41011.540972222225</v>
      </c>
      <c r="U5" s="2">
        <f>ED_DATA[[#This Row],[TRIAGE DATE]] + ED_DATA[[#This Row],[TRIAGE TIME]]</f>
        <v>41011.536111111112</v>
      </c>
      <c r="V5" s="2">
        <f>ED_DATA[[#This Row],[DISP DATE]] + ED_DATA[[#This Row],[DISP TIME]]</f>
        <v>41011.684027777781</v>
      </c>
      <c r="W5" s="2">
        <f>ED_DATA[[#This Row],[DATE PT LEFT ED]] + ED_DATA[[#This Row],[TIME PT LEFT ED]]</f>
        <v>41011.686111111114</v>
      </c>
      <c r="X5" s="5">
        <f t="shared" si="0"/>
        <v>3.4833333333372138</v>
      </c>
      <c r="Y5" s="5">
        <f t="shared" si="1"/>
        <v>3.4333333333488554</v>
      </c>
      <c r="Z5" s="7">
        <f t="shared" si="2"/>
        <v>1</v>
      </c>
      <c r="AA5" s="7">
        <f t="shared" si="3"/>
        <v>1</v>
      </c>
      <c r="AB5" s="7">
        <f t="shared" si="4"/>
        <v>0</v>
      </c>
      <c r="AC5" s="7">
        <f t="shared" si="5"/>
        <v>0</v>
      </c>
      <c r="AD5" s="7">
        <f t="shared" si="6"/>
        <v>0</v>
      </c>
      <c r="AE5" s="7">
        <f t="shared" si="7"/>
        <v>0</v>
      </c>
      <c r="AF5" s="7">
        <f t="shared" si="8"/>
        <v>0</v>
      </c>
      <c r="AG5" s="7" t="str">
        <f t="shared" si="9"/>
        <v>Adult</v>
      </c>
    </row>
    <row r="6" spans="1:33">
      <c r="A6">
        <v>4414</v>
      </c>
      <c r="B6" t="s">
        <v>14</v>
      </c>
      <c r="C6" t="s">
        <v>15</v>
      </c>
      <c r="D6" t="s">
        <v>16</v>
      </c>
      <c r="E6" s="1">
        <v>41010</v>
      </c>
      <c r="F6" s="3">
        <v>3.4722222222222224E-2</v>
      </c>
      <c r="G6" s="1">
        <v>41010</v>
      </c>
      <c r="H6" s="3">
        <v>2.9861111111111113E-2</v>
      </c>
      <c r="I6">
        <v>3</v>
      </c>
      <c r="J6">
        <v>1976</v>
      </c>
      <c r="K6" s="1">
        <v>41010</v>
      </c>
      <c r="L6" s="3">
        <v>0.43402777777777779</v>
      </c>
      <c r="M6" s="1">
        <v>41010</v>
      </c>
      <c r="N6" s="3">
        <v>0.43402777777777779</v>
      </c>
      <c r="O6">
        <v>36</v>
      </c>
      <c r="P6">
        <v>0</v>
      </c>
      <c r="Q6">
        <v>0</v>
      </c>
      <c r="R6">
        <v>10</v>
      </c>
      <c r="S6">
        <v>10</v>
      </c>
      <c r="T6" s="2">
        <f>ED_DATA[[#This Row],[REG DATE]] + ED_DATA[[#This Row],[REG TIME]]</f>
        <v>41010.034722222219</v>
      </c>
      <c r="U6" s="2">
        <f>ED_DATA[[#This Row],[TRIAGE DATE]] + ED_DATA[[#This Row],[TRIAGE TIME]]</f>
        <v>41010.029861111114</v>
      </c>
      <c r="V6" s="2">
        <f>ED_DATA[[#This Row],[DISP DATE]] + ED_DATA[[#This Row],[DISP TIME]]</f>
        <v>41010.434027777781</v>
      </c>
      <c r="W6" s="2">
        <f>ED_DATA[[#This Row],[DATE PT LEFT ED]] + ED_DATA[[#This Row],[TIME PT LEFT ED]]</f>
        <v>41010.434027777781</v>
      </c>
      <c r="X6" s="5">
        <f t="shared" si="0"/>
        <v>9.5833333334885538</v>
      </c>
      <c r="Y6" s="5">
        <f t="shared" si="1"/>
        <v>9.5833333334885538</v>
      </c>
      <c r="Z6" s="7">
        <f t="shared" si="2"/>
        <v>0</v>
      </c>
      <c r="AA6" s="7">
        <f t="shared" si="3"/>
        <v>0</v>
      </c>
      <c r="AB6" s="7">
        <f t="shared" si="4"/>
        <v>0</v>
      </c>
      <c r="AC6" s="7">
        <f t="shared" si="5"/>
        <v>0</v>
      </c>
      <c r="AD6" s="7">
        <f t="shared" si="6"/>
        <v>0</v>
      </c>
      <c r="AE6" s="7">
        <f t="shared" si="7"/>
        <v>0</v>
      </c>
      <c r="AF6" s="7">
        <f t="shared" si="8"/>
        <v>0</v>
      </c>
      <c r="AG6" s="7" t="str">
        <f t="shared" si="9"/>
        <v>Adult</v>
      </c>
    </row>
    <row r="7" spans="1:33">
      <c r="A7">
        <v>4414</v>
      </c>
      <c r="B7" t="s">
        <v>14</v>
      </c>
      <c r="C7" t="s">
        <v>15</v>
      </c>
      <c r="D7" t="s">
        <v>16</v>
      </c>
      <c r="E7" s="1">
        <v>41010</v>
      </c>
      <c r="F7" s="3">
        <v>0.10555555555555556</v>
      </c>
      <c r="G7" s="1">
        <v>41010</v>
      </c>
      <c r="H7" s="3">
        <v>9.8611111111111108E-2</v>
      </c>
      <c r="I7">
        <v>3</v>
      </c>
      <c r="J7">
        <v>1985</v>
      </c>
      <c r="K7" s="1">
        <v>41010</v>
      </c>
      <c r="L7" s="3">
        <v>0.42708333333333331</v>
      </c>
      <c r="M7" s="1">
        <v>41010</v>
      </c>
      <c r="N7" s="3">
        <v>0.42708333333333331</v>
      </c>
      <c r="O7">
        <v>31</v>
      </c>
      <c r="P7">
        <v>2</v>
      </c>
      <c r="Q7">
        <v>2</v>
      </c>
      <c r="R7">
        <v>10</v>
      </c>
      <c r="S7">
        <v>10</v>
      </c>
      <c r="T7" s="2">
        <f>ED_DATA[[#This Row],[REG DATE]] + ED_DATA[[#This Row],[REG TIME]]</f>
        <v>41010.105555555558</v>
      </c>
      <c r="U7" s="2">
        <f>ED_DATA[[#This Row],[TRIAGE DATE]] + ED_DATA[[#This Row],[TRIAGE TIME]]</f>
        <v>41010.098611111112</v>
      </c>
      <c r="V7" s="2">
        <f>ED_DATA[[#This Row],[DISP DATE]] + ED_DATA[[#This Row],[DISP TIME]]</f>
        <v>41010.427083333336</v>
      </c>
      <c r="W7" s="2">
        <f>ED_DATA[[#This Row],[DATE PT LEFT ED]] + ED_DATA[[#This Row],[TIME PT LEFT ED]]</f>
        <v>41010.427083333336</v>
      </c>
      <c r="X7" s="5">
        <f t="shared" si="0"/>
        <v>7.7166666666744277</v>
      </c>
      <c r="Y7" s="5">
        <f t="shared" si="1"/>
        <v>7.7166666666744277</v>
      </c>
      <c r="Z7" s="7">
        <f t="shared" si="2"/>
        <v>0</v>
      </c>
      <c r="AA7" s="7">
        <f t="shared" si="3"/>
        <v>0</v>
      </c>
      <c r="AB7" s="7">
        <f t="shared" si="4"/>
        <v>0</v>
      </c>
      <c r="AC7" s="7">
        <f t="shared" si="5"/>
        <v>0</v>
      </c>
      <c r="AD7" s="7">
        <f t="shared" si="6"/>
        <v>0</v>
      </c>
      <c r="AE7" s="7">
        <f t="shared" si="7"/>
        <v>0</v>
      </c>
      <c r="AF7" s="7">
        <f t="shared" si="8"/>
        <v>0</v>
      </c>
      <c r="AG7" s="7" t="str">
        <f t="shared" si="9"/>
        <v>Adult</v>
      </c>
    </row>
    <row r="8" spans="1:33">
      <c r="A8">
        <v>4414</v>
      </c>
      <c r="B8" t="s">
        <v>14</v>
      </c>
      <c r="C8" t="s">
        <v>15</v>
      </c>
      <c r="D8" t="s">
        <v>16</v>
      </c>
      <c r="E8" s="1">
        <v>41010</v>
      </c>
      <c r="F8" s="3">
        <v>0.16944444444444445</v>
      </c>
      <c r="G8" s="1">
        <v>41010</v>
      </c>
      <c r="H8" s="3">
        <v>0.16041666666666668</v>
      </c>
      <c r="I8">
        <v>3</v>
      </c>
      <c r="J8">
        <v>1968</v>
      </c>
      <c r="K8" s="1">
        <v>41010</v>
      </c>
      <c r="L8" s="3">
        <v>0.48958333333333331</v>
      </c>
      <c r="M8" s="1">
        <v>41010</v>
      </c>
      <c r="N8" s="3">
        <v>0.48958333333333331</v>
      </c>
      <c r="O8">
        <v>47</v>
      </c>
      <c r="P8">
        <v>4</v>
      </c>
      <c r="Q8">
        <v>3</v>
      </c>
      <c r="R8">
        <v>11</v>
      </c>
      <c r="S8">
        <v>11</v>
      </c>
      <c r="T8" s="2">
        <f>ED_DATA[[#This Row],[REG DATE]] + ED_DATA[[#This Row],[REG TIME]]</f>
        <v>41010.169444444444</v>
      </c>
      <c r="U8" s="2">
        <f>ED_DATA[[#This Row],[TRIAGE DATE]] + ED_DATA[[#This Row],[TRIAGE TIME]]</f>
        <v>41010.160416666666</v>
      </c>
      <c r="V8" s="2">
        <f>ED_DATA[[#This Row],[DISP DATE]] + ED_DATA[[#This Row],[DISP TIME]]</f>
        <v>41010.489583333336</v>
      </c>
      <c r="W8" s="2">
        <f>ED_DATA[[#This Row],[DATE PT LEFT ED]] + ED_DATA[[#This Row],[TIME PT LEFT ED]]</f>
        <v>41010.489583333336</v>
      </c>
      <c r="X8" s="5">
        <f t="shared" si="0"/>
        <v>7.683333333407063</v>
      </c>
      <c r="Y8" s="5">
        <f t="shared" si="1"/>
        <v>7.683333333407063</v>
      </c>
      <c r="Z8" s="7">
        <f t="shared" si="2"/>
        <v>0</v>
      </c>
      <c r="AA8" s="7">
        <f t="shared" si="3"/>
        <v>0</v>
      </c>
      <c r="AB8" s="7">
        <f t="shared" si="4"/>
        <v>0</v>
      </c>
      <c r="AC8" s="7">
        <f t="shared" si="5"/>
        <v>0</v>
      </c>
      <c r="AD8" s="7">
        <f t="shared" si="6"/>
        <v>0</v>
      </c>
      <c r="AE8" s="7">
        <f t="shared" si="7"/>
        <v>0</v>
      </c>
      <c r="AF8" s="7">
        <f t="shared" si="8"/>
        <v>0</v>
      </c>
      <c r="AG8" s="7" t="str">
        <f t="shared" si="9"/>
        <v>Adult</v>
      </c>
    </row>
    <row r="9" spans="1:33">
      <c r="A9">
        <v>4414</v>
      </c>
      <c r="B9" t="s">
        <v>14</v>
      </c>
      <c r="C9" t="s">
        <v>15</v>
      </c>
      <c r="D9" t="s">
        <v>16</v>
      </c>
      <c r="E9" s="1">
        <v>41010</v>
      </c>
      <c r="F9" s="3">
        <v>0.39652777777777776</v>
      </c>
      <c r="G9" s="1">
        <v>41010</v>
      </c>
      <c r="H9" s="3">
        <v>0.38958333333333334</v>
      </c>
      <c r="I9">
        <v>3</v>
      </c>
      <c r="J9">
        <v>1986</v>
      </c>
      <c r="K9" s="1">
        <v>41010</v>
      </c>
      <c r="L9" s="3">
        <v>0.61250000000000004</v>
      </c>
      <c r="M9" s="1">
        <v>41010</v>
      </c>
      <c r="N9" s="3">
        <v>0.61250000000000004</v>
      </c>
      <c r="O9">
        <v>29</v>
      </c>
      <c r="P9">
        <v>9</v>
      </c>
      <c r="Q9">
        <v>9</v>
      </c>
      <c r="R9">
        <v>14</v>
      </c>
      <c r="S9">
        <v>14</v>
      </c>
      <c r="T9" s="2">
        <f>ED_DATA[[#This Row],[REG DATE]] + ED_DATA[[#This Row],[REG TIME]]</f>
        <v>41010.396527777775</v>
      </c>
      <c r="U9" s="2">
        <f>ED_DATA[[#This Row],[TRIAGE DATE]] + ED_DATA[[#This Row],[TRIAGE TIME]]</f>
        <v>41010.38958333333</v>
      </c>
      <c r="V9" s="2">
        <f>ED_DATA[[#This Row],[DISP DATE]] + ED_DATA[[#This Row],[DISP TIME]]</f>
        <v>41010.612500000003</v>
      </c>
      <c r="W9" s="2">
        <f>ED_DATA[[#This Row],[DATE PT LEFT ED]] + ED_DATA[[#This Row],[TIME PT LEFT ED]]</f>
        <v>41010.612500000003</v>
      </c>
      <c r="X9" s="5">
        <f t="shared" si="0"/>
        <v>5.1833333334652707</v>
      </c>
      <c r="Y9" s="5">
        <f t="shared" si="1"/>
        <v>5.1833333334652707</v>
      </c>
      <c r="Z9" s="7">
        <f t="shared" si="2"/>
        <v>1</v>
      </c>
      <c r="AA9" s="7">
        <f t="shared" si="3"/>
        <v>0</v>
      </c>
      <c r="AB9" s="7">
        <f t="shared" si="4"/>
        <v>0</v>
      </c>
      <c r="AC9" s="7">
        <f t="shared" si="5"/>
        <v>0</v>
      </c>
      <c r="AD9" s="7">
        <f t="shared" si="6"/>
        <v>0</v>
      </c>
      <c r="AE9" s="7">
        <f t="shared" si="7"/>
        <v>0</v>
      </c>
      <c r="AF9" s="7">
        <f t="shared" si="8"/>
        <v>0</v>
      </c>
      <c r="AG9" s="7" t="str">
        <f t="shared" si="9"/>
        <v>Adult</v>
      </c>
    </row>
    <row r="10" spans="1:33">
      <c r="A10">
        <v>4414</v>
      </c>
      <c r="B10" t="s">
        <v>14</v>
      </c>
      <c r="C10" t="s">
        <v>15</v>
      </c>
      <c r="D10" t="s">
        <v>16</v>
      </c>
      <c r="E10" s="1">
        <v>41010</v>
      </c>
      <c r="F10" s="3">
        <v>0.42986111111111114</v>
      </c>
      <c r="G10" s="1">
        <v>41010</v>
      </c>
      <c r="H10" s="3">
        <v>0.42430555555555555</v>
      </c>
      <c r="I10">
        <v>3</v>
      </c>
      <c r="J10">
        <v>1981</v>
      </c>
      <c r="K10" s="1">
        <v>41010</v>
      </c>
      <c r="L10" s="3">
        <v>0.61805555555555558</v>
      </c>
      <c r="M10" s="1">
        <v>41010</v>
      </c>
      <c r="N10" s="3">
        <v>0.61805555555555558</v>
      </c>
      <c r="O10">
        <v>31</v>
      </c>
      <c r="P10">
        <v>10</v>
      </c>
      <c r="Q10">
        <v>10</v>
      </c>
      <c r="R10">
        <v>14</v>
      </c>
      <c r="S10">
        <v>14</v>
      </c>
      <c r="T10" s="2">
        <f>ED_DATA[[#This Row],[REG DATE]] + ED_DATA[[#This Row],[REG TIME]]</f>
        <v>41010.429861111108</v>
      </c>
      <c r="U10" s="2">
        <f>ED_DATA[[#This Row],[TRIAGE DATE]] + ED_DATA[[#This Row],[TRIAGE TIME]]</f>
        <v>41010.424305555556</v>
      </c>
      <c r="V10" s="2">
        <f>ED_DATA[[#This Row],[DISP DATE]] + ED_DATA[[#This Row],[DISP TIME]]</f>
        <v>41010.618055555555</v>
      </c>
      <c r="W10" s="2">
        <f>ED_DATA[[#This Row],[DATE PT LEFT ED]] + ED_DATA[[#This Row],[TIME PT LEFT ED]]</f>
        <v>41010.618055555555</v>
      </c>
      <c r="X10" s="5">
        <f t="shared" si="0"/>
        <v>4.5166666667209938</v>
      </c>
      <c r="Y10" s="5">
        <f t="shared" si="1"/>
        <v>4.5166666667209938</v>
      </c>
      <c r="Z10" s="7">
        <f t="shared" si="2"/>
        <v>1</v>
      </c>
      <c r="AA10" s="7">
        <f t="shared" si="3"/>
        <v>0</v>
      </c>
      <c r="AB10" s="7">
        <f t="shared" si="4"/>
        <v>0</v>
      </c>
      <c r="AC10" s="7">
        <f t="shared" si="5"/>
        <v>0</v>
      </c>
      <c r="AD10" s="7">
        <f t="shared" si="6"/>
        <v>0</v>
      </c>
      <c r="AE10" s="7">
        <f t="shared" si="7"/>
        <v>0</v>
      </c>
      <c r="AF10" s="7">
        <f t="shared" si="8"/>
        <v>0</v>
      </c>
      <c r="AG10" s="7" t="str">
        <f t="shared" si="9"/>
        <v>Adult</v>
      </c>
    </row>
    <row r="11" spans="1:33">
      <c r="A11">
        <v>4414</v>
      </c>
      <c r="B11" t="s">
        <v>14</v>
      </c>
      <c r="C11" t="s">
        <v>15</v>
      </c>
      <c r="D11" t="s">
        <v>16</v>
      </c>
      <c r="E11" s="1">
        <v>41012</v>
      </c>
      <c r="F11" s="3">
        <v>0.54513888888888884</v>
      </c>
      <c r="G11" s="1">
        <v>41012</v>
      </c>
      <c r="H11" s="3">
        <v>0.54097222222222219</v>
      </c>
      <c r="I11">
        <v>3</v>
      </c>
      <c r="J11">
        <v>1959</v>
      </c>
      <c r="K11" s="1">
        <v>41012</v>
      </c>
      <c r="L11" s="3">
        <v>0.73263888888888884</v>
      </c>
      <c r="M11" s="1">
        <v>41012</v>
      </c>
      <c r="N11" s="3">
        <v>0.73263888888888884</v>
      </c>
      <c r="O11">
        <v>57</v>
      </c>
      <c r="P11">
        <v>13</v>
      </c>
      <c r="Q11">
        <v>12</v>
      </c>
      <c r="R11">
        <v>17</v>
      </c>
      <c r="S11">
        <v>17</v>
      </c>
      <c r="T11" s="2">
        <f>ED_DATA[[#This Row],[REG DATE]] + ED_DATA[[#This Row],[REG TIME]]</f>
        <v>41012.545138888891</v>
      </c>
      <c r="U11" s="2">
        <f>ED_DATA[[#This Row],[TRIAGE DATE]] + ED_DATA[[#This Row],[TRIAGE TIME]]</f>
        <v>41012.540972222225</v>
      </c>
      <c r="V11" s="2">
        <f>ED_DATA[[#This Row],[DISP DATE]] + ED_DATA[[#This Row],[DISP TIME]]</f>
        <v>41012.732638888891</v>
      </c>
      <c r="W11" s="2">
        <f>ED_DATA[[#This Row],[DATE PT LEFT ED]] + ED_DATA[[#This Row],[TIME PT LEFT ED]]</f>
        <v>41012.732638888891</v>
      </c>
      <c r="X11" s="5">
        <f t="shared" si="0"/>
        <v>4.5</v>
      </c>
      <c r="Y11" s="5">
        <f t="shared" si="1"/>
        <v>4.5</v>
      </c>
      <c r="Z11" s="7">
        <f t="shared" si="2"/>
        <v>1</v>
      </c>
      <c r="AA11" s="7">
        <f t="shared" si="3"/>
        <v>0</v>
      </c>
      <c r="AB11" s="7">
        <f t="shared" si="4"/>
        <v>0</v>
      </c>
      <c r="AC11" s="7">
        <f t="shared" si="5"/>
        <v>0</v>
      </c>
      <c r="AD11" s="7">
        <f t="shared" si="6"/>
        <v>0</v>
      </c>
      <c r="AE11" s="7">
        <f t="shared" si="7"/>
        <v>0</v>
      </c>
      <c r="AF11" s="7">
        <f t="shared" si="8"/>
        <v>0</v>
      </c>
      <c r="AG11" s="7" t="str">
        <f t="shared" si="9"/>
        <v>Adult</v>
      </c>
    </row>
    <row r="12" spans="1:33">
      <c r="A12">
        <v>4414</v>
      </c>
      <c r="B12" t="s">
        <v>14</v>
      </c>
      <c r="C12" t="s">
        <v>15</v>
      </c>
      <c r="D12" t="s">
        <v>16</v>
      </c>
      <c r="E12" s="1">
        <v>41012</v>
      </c>
      <c r="F12" s="3">
        <v>0.82291666666666663</v>
      </c>
      <c r="G12" s="1">
        <v>41012</v>
      </c>
      <c r="H12" s="3">
        <v>0.81805555555555554</v>
      </c>
      <c r="I12">
        <v>3</v>
      </c>
      <c r="J12">
        <v>1981</v>
      </c>
      <c r="K12" s="1">
        <v>41013</v>
      </c>
      <c r="L12" s="3">
        <v>9.8611111111111108E-2</v>
      </c>
      <c r="M12" s="1">
        <v>41013</v>
      </c>
      <c r="N12" s="3">
        <v>9.8611111111111108E-2</v>
      </c>
      <c r="O12">
        <v>31</v>
      </c>
      <c r="P12">
        <v>19</v>
      </c>
      <c r="Q12">
        <v>19</v>
      </c>
      <c r="R12">
        <v>2</v>
      </c>
      <c r="S12">
        <v>2</v>
      </c>
      <c r="T12" s="2">
        <f>ED_DATA[[#This Row],[REG DATE]] + ED_DATA[[#This Row],[REG TIME]]</f>
        <v>41012.822916666664</v>
      </c>
      <c r="U12" s="2">
        <f>ED_DATA[[#This Row],[TRIAGE DATE]] + ED_DATA[[#This Row],[TRIAGE TIME]]</f>
        <v>41012.818055555559</v>
      </c>
      <c r="V12" s="2">
        <f>ED_DATA[[#This Row],[DISP DATE]] + ED_DATA[[#This Row],[DISP TIME]]</f>
        <v>41013.098611111112</v>
      </c>
      <c r="W12" s="2">
        <f>ED_DATA[[#This Row],[DATE PT LEFT ED]] + ED_DATA[[#This Row],[TIME PT LEFT ED]]</f>
        <v>41013.098611111112</v>
      </c>
      <c r="X12" s="5">
        <f t="shared" si="0"/>
        <v>6.6166666667559184</v>
      </c>
      <c r="Y12" s="5">
        <f t="shared" si="1"/>
        <v>6.6166666667559184</v>
      </c>
      <c r="Z12" s="7">
        <f t="shared" si="2"/>
        <v>1</v>
      </c>
      <c r="AA12" s="7">
        <f t="shared" si="3"/>
        <v>0</v>
      </c>
      <c r="AB12" s="7">
        <f t="shared" si="4"/>
        <v>0</v>
      </c>
      <c r="AC12" s="7">
        <f t="shared" si="5"/>
        <v>0</v>
      </c>
      <c r="AD12" s="7">
        <f t="shared" si="6"/>
        <v>0</v>
      </c>
      <c r="AE12" s="7">
        <f t="shared" si="7"/>
        <v>0</v>
      </c>
      <c r="AF12" s="7">
        <f t="shared" si="8"/>
        <v>0</v>
      </c>
      <c r="AG12" s="7" t="str">
        <f t="shared" si="9"/>
        <v>Adult</v>
      </c>
    </row>
    <row r="13" spans="1:33">
      <c r="A13">
        <v>4414</v>
      </c>
      <c r="B13" t="s">
        <v>14</v>
      </c>
      <c r="C13" t="s">
        <v>15</v>
      </c>
      <c r="D13" t="s">
        <v>16</v>
      </c>
      <c r="E13" s="1">
        <v>41012</v>
      </c>
      <c r="F13" s="3">
        <v>0.86944444444444446</v>
      </c>
      <c r="G13" s="1">
        <v>41012</v>
      </c>
      <c r="H13" s="3">
        <v>0.85972222222222228</v>
      </c>
      <c r="I13">
        <v>3</v>
      </c>
      <c r="J13">
        <v>1985</v>
      </c>
      <c r="K13" s="1">
        <v>41013</v>
      </c>
      <c r="L13" s="3">
        <v>4.027777777777778E-2</v>
      </c>
      <c r="M13" s="1">
        <v>41013</v>
      </c>
      <c r="N13" s="3">
        <v>4.027777777777778E-2</v>
      </c>
      <c r="O13">
        <v>30</v>
      </c>
      <c r="P13">
        <v>20</v>
      </c>
      <c r="Q13">
        <v>20</v>
      </c>
      <c r="R13">
        <v>0</v>
      </c>
      <c r="S13">
        <v>0</v>
      </c>
      <c r="T13" s="2">
        <f>ED_DATA[[#This Row],[REG DATE]] + ED_DATA[[#This Row],[REG TIME]]</f>
        <v>41012.869444444441</v>
      </c>
      <c r="U13" s="2">
        <f>ED_DATA[[#This Row],[TRIAGE DATE]] + ED_DATA[[#This Row],[TRIAGE TIME]]</f>
        <v>41012.859722222223</v>
      </c>
      <c r="V13" s="2">
        <f>ED_DATA[[#This Row],[DISP DATE]] + ED_DATA[[#This Row],[DISP TIME]]</f>
        <v>41013.040277777778</v>
      </c>
      <c r="W13" s="2">
        <f>ED_DATA[[#This Row],[DATE PT LEFT ED]] + ED_DATA[[#This Row],[TIME PT LEFT ED]]</f>
        <v>41013.040277777778</v>
      </c>
      <c r="X13" s="5">
        <f t="shared" si="0"/>
        <v>4.1000000000931323</v>
      </c>
      <c r="Y13" s="5">
        <f t="shared" si="1"/>
        <v>4.1000000000931323</v>
      </c>
      <c r="Z13" s="7">
        <f t="shared" si="2"/>
        <v>1</v>
      </c>
      <c r="AA13" s="7">
        <f t="shared" si="3"/>
        <v>0</v>
      </c>
      <c r="AB13" s="7">
        <f t="shared" si="4"/>
        <v>0</v>
      </c>
      <c r="AC13" s="7">
        <f t="shared" si="5"/>
        <v>0</v>
      </c>
      <c r="AD13" s="7">
        <f t="shared" si="6"/>
        <v>0</v>
      </c>
      <c r="AE13" s="7">
        <f t="shared" si="7"/>
        <v>0</v>
      </c>
      <c r="AF13" s="7">
        <f t="shared" si="8"/>
        <v>0</v>
      </c>
      <c r="AG13" s="7" t="str">
        <f t="shared" si="9"/>
        <v>Adult</v>
      </c>
    </row>
    <row r="14" spans="1:33">
      <c r="A14">
        <v>4414</v>
      </c>
      <c r="B14" t="s">
        <v>14</v>
      </c>
      <c r="C14" t="s">
        <v>15</v>
      </c>
      <c r="D14" t="s">
        <v>16</v>
      </c>
      <c r="E14" s="1">
        <v>41013</v>
      </c>
      <c r="F14" s="3">
        <v>0.38472222222222224</v>
      </c>
      <c r="G14" s="1">
        <v>41013</v>
      </c>
      <c r="H14" s="3">
        <v>0.37986111111111109</v>
      </c>
      <c r="I14">
        <v>3</v>
      </c>
      <c r="J14">
        <v>1970</v>
      </c>
      <c r="K14" s="1">
        <v>41013</v>
      </c>
      <c r="L14" s="3">
        <v>0.41319444444444442</v>
      </c>
      <c r="M14" s="1">
        <v>41013</v>
      </c>
      <c r="N14" s="3">
        <v>0.41388888888888886</v>
      </c>
      <c r="O14">
        <v>46</v>
      </c>
      <c r="P14">
        <v>9</v>
      </c>
      <c r="Q14">
        <v>9</v>
      </c>
      <c r="R14">
        <v>9</v>
      </c>
      <c r="S14">
        <v>9</v>
      </c>
      <c r="T14" s="2">
        <f>ED_DATA[[#This Row],[REG DATE]] + ED_DATA[[#This Row],[REG TIME]]</f>
        <v>41013.384722222225</v>
      </c>
      <c r="U14" s="2">
        <f>ED_DATA[[#This Row],[TRIAGE DATE]] + ED_DATA[[#This Row],[TRIAGE TIME]]</f>
        <v>41013.379861111112</v>
      </c>
      <c r="V14" s="2">
        <f>ED_DATA[[#This Row],[DISP DATE]] + ED_DATA[[#This Row],[DISP TIME]]</f>
        <v>41013.413194444445</v>
      </c>
      <c r="W14" s="2">
        <f>ED_DATA[[#This Row],[DATE PT LEFT ED]] + ED_DATA[[#This Row],[TIME PT LEFT ED]]</f>
        <v>41013.413888888892</v>
      </c>
      <c r="X14" s="5">
        <f t="shared" si="0"/>
        <v>0.70000000001164153</v>
      </c>
      <c r="Y14" s="5">
        <f t="shared" si="1"/>
        <v>0.68333333329064772</v>
      </c>
      <c r="Z14" s="7">
        <f t="shared" si="2"/>
        <v>1</v>
      </c>
      <c r="AA14" s="7">
        <f t="shared" si="3"/>
        <v>1</v>
      </c>
      <c r="AB14" s="7">
        <f t="shared" si="4"/>
        <v>0</v>
      </c>
      <c r="AC14" s="7">
        <f t="shared" si="5"/>
        <v>0</v>
      </c>
      <c r="AD14" s="7">
        <f t="shared" si="6"/>
        <v>0</v>
      </c>
      <c r="AE14" s="7">
        <f t="shared" si="7"/>
        <v>0</v>
      </c>
      <c r="AF14" s="7">
        <f t="shared" si="8"/>
        <v>0</v>
      </c>
      <c r="AG14" s="7" t="str">
        <f t="shared" si="9"/>
        <v>Adult</v>
      </c>
    </row>
    <row r="15" spans="1:33">
      <c r="A15">
        <v>4414</v>
      </c>
      <c r="B15" t="s">
        <v>14</v>
      </c>
      <c r="C15" t="s">
        <v>15</v>
      </c>
      <c r="D15" t="s">
        <v>16</v>
      </c>
      <c r="E15" s="1">
        <v>41015</v>
      </c>
      <c r="F15" s="3">
        <v>0.17569444444444443</v>
      </c>
      <c r="G15" s="1">
        <v>41015</v>
      </c>
      <c r="H15" s="3">
        <v>0.17152777777777778</v>
      </c>
      <c r="I15">
        <v>3</v>
      </c>
      <c r="J15">
        <v>1985</v>
      </c>
      <c r="K15" s="1">
        <v>41015</v>
      </c>
      <c r="L15" s="3">
        <v>0.37916666666666665</v>
      </c>
      <c r="M15" s="1">
        <v>41015</v>
      </c>
      <c r="N15" s="3">
        <v>0.37916666666666665</v>
      </c>
      <c r="O15">
        <v>29</v>
      </c>
      <c r="P15">
        <v>4</v>
      </c>
      <c r="Q15">
        <v>4</v>
      </c>
      <c r="R15">
        <v>9</v>
      </c>
      <c r="S15">
        <v>9</v>
      </c>
      <c r="T15" s="2">
        <f>ED_DATA[[#This Row],[REG DATE]] + ED_DATA[[#This Row],[REG TIME]]</f>
        <v>41015.175694444442</v>
      </c>
      <c r="U15" s="2">
        <f>ED_DATA[[#This Row],[TRIAGE DATE]] + ED_DATA[[#This Row],[TRIAGE TIME]]</f>
        <v>41015.171527777777</v>
      </c>
      <c r="V15" s="2">
        <f>ED_DATA[[#This Row],[DISP DATE]] + ED_DATA[[#This Row],[DISP TIME]]</f>
        <v>41015.379166666666</v>
      </c>
      <c r="W15" s="2">
        <f>ED_DATA[[#This Row],[DATE PT LEFT ED]] + ED_DATA[[#This Row],[TIME PT LEFT ED]]</f>
        <v>41015.379166666666</v>
      </c>
      <c r="X15" s="5">
        <f t="shared" si="0"/>
        <v>4.8833333333604969</v>
      </c>
      <c r="Y15" s="5">
        <f t="shared" si="1"/>
        <v>4.8833333333604969</v>
      </c>
      <c r="Z15" s="7">
        <f t="shared" si="2"/>
        <v>1</v>
      </c>
      <c r="AA15" s="7">
        <f t="shared" si="3"/>
        <v>0</v>
      </c>
      <c r="AB15" s="7">
        <f t="shared" si="4"/>
        <v>0</v>
      </c>
      <c r="AC15" s="7">
        <f t="shared" si="5"/>
        <v>0</v>
      </c>
      <c r="AD15" s="7">
        <f t="shared" si="6"/>
        <v>0</v>
      </c>
      <c r="AE15" s="7">
        <f t="shared" si="7"/>
        <v>0</v>
      </c>
      <c r="AF15" s="7">
        <f t="shared" si="8"/>
        <v>0</v>
      </c>
      <c r="AG15" s="7" t="str">
        <f t="shared" si="9"/>
        <v>Adult</v>
      </c>
    </row>
    <row r="16" spans="1:33">
      <c r="A16">
        <v>4414</v>
      </c>
      <c r="B16" t="s">
        <v>14</v>
      </c>
      <c r="C16" t="s">
        <v>15</v>
      </c>
      <c r="D16" t="s">
        <v>16</v>
      </c>
      <c r="E16" s="1">
        <v>41015</v>
      </c>
      <c r="F16" s="3">
        <v>0.3659722222222222</v>
      </c>
      <c r="G16" s="1">
        <v>41015</v>
      </c>
      <c r="H16" s="3">
        <v>0.35972222222222222</v>
      </c>
      <c r="I16">
        <v>3</v>
      </c>
      <c r="J16">
        <v>1959</v>
      </c>
      <c r="K16" s="1">
        <v>41015</v>
      </c>
      <c r="L16" s="3">
        <v>0.49375000000000002</v>
      </c>
      <c r="M16" s="1">
        <v>41015</v>
      </c>
      <c r="N16" s="3">
        <v>0.49375000000000002</v>
      </c>
      <c r="O16">
        <v>54</v>
      </c>
      <c r="P16">
        <v>8</v>
      </c>
      <c r="Q16">
        <v>8</v>
      </c>
      <c r="R16">
        <v>11</v>
      </c>
      <c r="S16">
        <v>11</v>
      </c>
      <c r="T16" s="2">
        <f>ED_DATA[[#This Row],[REG DATE]] + ED_DATA[[#This Row],[REG TIME]]</f>
        <v>41015.365972222222</v>
      </c>
      <c r="U16" s="2">
        <f>ED_DATA[[#This Row],[TRIAGE DATE]] + ED_DATA[[#This Row],[TRIAGE TIME]]</f>
        <v>41015.359722222223</v>
      </c>
      <c r="V16" s="2">
        <f>ED_DATA[[#This Row],[DISP DATE]] + ED_DATA[[#This Row],[DISP TIME]]</f>
        <v>41015.493750000001</v>
      </c>
      <c r="W16" s="2">
        <f>ED_DATA[[#This Row],[DATE PT LEFT ED]] + ED_DATA[[#This Row],[TIME PT LEFT ED]]</f>
        <v>41015.493750000001</v>
      </c>
      <c r="X16" s="5">
        <f t="shared" si="0"/>
        <v>3.0666666667093523</v>
      </c>
      <c r="Y16" s="5">
        <f t="shared" si="1"/>
        <v>3.0666666667093523</v>
      </c>
      <c r="Z16" s="7">
        <f t="shared" si="2"/>
        <v>1</v>
      </c>
      <c r="AA16" s="7">
        <f t="shared" si="3"/>
        <v>1</v>
      </c>
      <c r="AB16" s="7">
        <f t="shared" si="4"/>
        <v>0</v>
      </c>
      <c r="AC16" s="7">
        <f t="shared" si="5"/>
        <v>0</v>
      </c>
      <c r="AD16" s="7">
        <f t="shared" si="6"/>
        <v>0</v>
      </c>
      <c r="AE16" s="7">
        <f t="shared" si="7"/>
        <v>0</v>
      </c>
      <c r="AF16" s="7">
        <f t="shared" si="8"/>
        <v>0</v>
      </c>
      <c r="AG16" s="7" t="str">
        <f t="shared" si="9"/>
        <v>Adult</v>
      </c>
    </row>
    <row r="17" spans="1:33">
      <c r="A17">
        <v>4414</v>
      </c>
      <c r="B17" t="s">
        <v>14</v>
      </c>
      <c r="C17" t="s">
        <v>15</v>
      </c>
      <c r="D17" t="s">
        <v>16</v>
      </c>
      <c r="E17" s="1">
        <v>41015</v>
      </c>
      <c r="F17" s="3">
        <v>0.36805555555555558</v>
      </c>
      <c r="G17" s="1">
        <v>41015</v>
      </c>
      <c r="H17" s="3">
        <v>0.3659722222222222</v>
      </c>
      <c r="I17">
        <v>3</v>
      </c>
      <c r="J17">
        <v>1955</v>
      </c>
      <c r="K17" s="1">
        <v>41015</v>
      </c>
      <c r="L17" s="3">
        <v>0.4861111111111111</v>
      </c>
      <c r="M17" s="1">
        <v>41015</v>
      </c>
      <c r="N17" s="3">
        <v>0.4861111111111111</v>
      </c>
      <c r="O17">
        <v>59</v>
      </c>
      <c r="P17">
        <v>8</v>
      </c>
      <c r="Q17">
        <v>8</v>
      </c>
      <c r="R17">
        <v>11</v>
      </c>
      <c r="S17">
        <v>11</v>
      </c>
      <c r="T17" s="2">
        <f>ED_DATA[[#This Row],[REG DATE]] + ED_DATA[[#This Row],[REG TIME]]</f>
        <v>41015.368055555555</v>
      </c>
      <c r="U17" s="2">
        <f>ED_DATA[[#This Row],[TRIAGE DATE]] + ED_DATA[[#This Row],[TRIAGE TIME]]</f>
        <v>41015.365972222222</v>
      </c>
      <c r="V17" s="2">
        <f>ED_DATA[[#This Row],[DISP DATE]] + ED_DATA[[#This Row],[DISP TIME]]</f>
        <v>41015.486111111109</v>
      </c>
      <c r="W17" s="2">
        <f>ED_DATA[[#This Row],[DATE PT LEFT ED]] + ED_DATA[[#This Row],[TIME PT LEFT ED]]</f>
        <v>41015.486111111109</v>
      </c>
      <c r="X17" s="5">
        <f t="shared" si="0"/>
        <v>2.8333333333139308</v>
      </c>
      <c r="Y17" s="5">
        <f t="shared" si="1"/>
        <v>2.8333333333139308</v>
      </c>
      <c r="Z17" s="7">
        <f t="shared" si="2"/>
        <v>1</v>
      </c>
      <c r="AA17" s="7">
        <f t="shared" si="3"/>
        <v>1</v>
      </c>
      <c r="AB17" s="7">
        <f t="shared" si="4"/>
        <v>0</v>
      </c>
      <c r="AC17" s="7">
        <f t="shared" si="5"/>
        <v>0</v>
      </c>
      <c r="AD17" s="7">
        <f t="shared" si="6"/>
        <v>0</v>
      </c>
      <c r="AE17" s="7">
        <f t="shared" si="7"/>
        <v>0</v>
      </c>
      <c r="AF17" s="7">
        <f t="shared" si="8"/>
        <v>0</v>
      </c>
      <c r="AG17" s="7" t="str">
        <f t="shared" si="9"/>
        <v>Adult</v>
      </c>
    </row>
    <row r="18" spans="1:33">
      <c r="A18">
        <v>4414</v>
      </c>
      <c r="B18" t="s">
        <v>14</v>
      </c>
      <c r="C18" t="s">
        <v>15</v>
      </c>
      <c r="D18" t="s">
        <v>16</v>
      </c>
      <c r="E18" s="1">
        <v>41015</v>
      </c>
      <c r="F18" s="3">
        <v>0.37222222222222223</v>
      </c>
      <c r="G18" s="1">
        <v>41015</v>
      </c>
      <c r="H18" s="3">
        <v>0.36666666666666664</v>
      </c>
      <c r="I18">
        <v>3</v>
      </c>
      <c r="J18">
        <v>1956</v>
      </c>
      <c r="K18" s="1">
        <v>41015</v>
      </c>
      <c r="L18" s="3">
        <v>0.43402777777777779</v>
      </c>
      <c r="M18" s="1">
        <v>41015</v>
      </c>
      <c r="N18" s="3">
        <v>0.43611111111111112</v>
      </c>
      <c r="O18">
        <v>60</v>
      </c>
      <c r="P18">
        <v>8</v>
      </c>
      <c r="Q18">
        <v>8</v>
      </c>
      <c r="R18">
        <v>10</v>
      </c>
      <c r="S18">
        <v>10</v>
      </c>
      <c r="T18" s="2">
        <f>ED_DATA[[#This Row],[REG DATE]] + ED_DATA[[#This Row],[REG TIME]]</f>
        <v>41015.37222222222</v>
      </c>
      <c r="U18" s="2">
        <f>ED_DATA[[#This Row],[TRIAGE DATE]] + ED_DATA[[#This Row],[TRIAGE TIME]]</f>
        <v>41015.366666666669</v>
      </c>
      <c r="V18" s="2">
        <f>ED_DATA[[#This Row],[DISP DATE]] + ED_DATA[[#This Row],[DISP TIME]]</f>
        <v>41015.434027777781</v>
      </c>
      <c r="W18" s="2">
        <f>ED_DATA[[#This Row],[DATE PT LEFT ED]] + ED_DATA[[#This Row],[TIME PT LEFT ED]]</f>
        <v>41015.436111111114</v>
      </c>
      <c r="X18" s="5">
        <f t="shared" si="0"/>
        <v>1.5333333334419876</v>
      </c>
      <c r="Y18" s="5">
        <f t="shared" si="1"/>
        <v>1.4833333334536292</v>
      </c>
      <c r="Z18" s="7">
        <f t="shared" si="2"/>
        <v>1</v>
      </c>
      <c r="AA18" s="7">
        <f t="shared" si="3"/>
        <v>1</v>
      </c>
      <c r="AB18" s="7">
        <f t="shared" si="4"/>
        <v>0</v>
      </c>
      <c r="AC18" s="7">
        <f t="shared" si="5"/>
        <v>0</v>
      </c>
      <c r="AD18" s="7">
        <f t="shared" si="6"/>
        <v>0</v>
      </c>
      <c r="AE18" s="7">
        <f t="shared" si="7"/>
        <v>0</v>
      </c>
      <c r="AF18" s="7">
        <f t="shared" si="8"/>
        <v>0</v>
      </c>
      <c r="AG18" s="7" t="str">
        <f t="shared" si="9"/>
        <v>Adult</v>
      </c>
    </row>
    <row r="19" spans="1:33">
      <c r="A19">
        <v>4414</v>
      </c>
      <c r="B19" t="s">
        <v>14</v>
      </c>
      <c r="C19" t="s">
        <v>15</v>
      </c>
      <c r="D19" t="s">
        <v>16</v>
      </c>
      <c r="E19" s="1">
        <v>41015</v>
      </c>
      <c r="F19" s="3">
        <v>0.38333333333333336</v>
      </c>
      <c r="G19" s="1">
        <v>41015</v>
      </c>
      <c r="H19" s="3">
        <v>0.375</v>
      </c>
      <c r="I19">
        <v>3</v>
      </c>
      <c r="J19">
        <v>1989</v>
      </c>
      <c r="K19" s="1">
        <v>41015</v>
      </c>
      <c r="L19" s="3">
        <v>0.45416666666666666</v>
      </c>
      <c r="M19" s="1">
        <v>41015</v>
      </c>
      <c r="N19" s="3">
        <v>0.45416666666666666</v>
      </c>
      <c r="O19">
        <v>27</v>
      </c>
      <c r="P19">
        <v>9</v>
      </c>
      <c r="Q19">
        <v>9</v>
      </c>
      <c r="R19">
        <v>10</v>
      </c>
      <c r="S19">
        <v>10</v>
      </c>
      <c r="T19" s="2">
        <f>ED_DATA[[#This Row],[REG DATE]] + ED_DATA[[#This Row],[REG TIME]]</f>
        <v>41015.383333333331</v>
      </c>
      <c r="U19" s="2">
        <f>ED_DATA[[#This Row],[TRIAGE DATE]] + ED_DATA[[#This Row],[TRIAGE TIME]]</f>
        <v>41015.375</v>
      </c>
      <c r="V19" s="2">
        <f>ED_DATA[[#This Row],[DISP DATE]] + ED_DATA[[#This Row],[DISP TIME]]</f>
        <v>41015.45416666667</v>
      </c>
      <c r="W19" s="2">
        <f>ED_DATA[[#This Row],[DATE PT LEFT ED]] + ED_DATA[[#This Row],[TIME PT LEFT ED]]</f>
        <v>41015.45416666667</v>
      </c>
      <c r="X19" s="5">
        <f t="shared" si="0"/>
        <v>1.7000000001280569</v>
      </c>
      <c r="Y19" s="5">
        <f t="shared" si="1"/>
        <v>1.7000000001280569</v>
      </c>
      <c r="Z19" s="7">
        <f t="shared" si="2"/>
        <v>1</v>
      </c>
      <c r="AA19" s="7">
        <f t="shared" si="3"/>
        <v>1</v>
      </c>
      <c r="AB19" s="7">
        <f t="shared" si="4"/>
        <v>0</v>
      </c>
      <c r="AC19" s="7">
        <f t="shared" si="5"/>
        <v>0</v>
      </c>
      <c r="AD19" s="7">
        <f t="shared" si="6"/>
        <v>0</v>
      </c>
      <c r="AE19" s="7">
        <f t="shared" si="7"/>
        <v>0</v>
      </c>
      <c r="AF19" s="7">
        <f t="shared" si="8"/>
        <v>0</v>
      </c>
      <c r="AG19" s="7" t="str">
        <f t="shared" si="9"/>
        <v>Adult</v>
      </c>
    </row>
    <row r="20" spans="1:33">
      <c r="A20">
        <v>4414</v>
      </c>
      <c r="B20" t="s">
        <v>14</v>
      </c>
      <c r="C20" t="s">
        <v>15</v>
      </c>
      <c r="D20" t="s">
        <v>16</v>
      </c>
      <c r="E20" s="1">
        <v>41015</v>
      </c>
      <c r="F20" s="3">
        <v>0.56805555555555554</v>
      </c>
      <c r="G20" s="1">
        <v>41015</v>
      </c>
      <c r="H20" s="3">
        <v>0.5625</v>
      </c>
      <c r="I20">
        <v>3</v>
      </c>
      <c r="J20">
        <v>1982</v>
      </c>
      <c r="K20" s="1">
        <v>41015</v>
      </c>
      <c r="L20" s="3">
        <v>0.56944444444444442</v>
      </c>
      <c r="M20" s="1">
        <v>41015</v>
      </c>
      <c r="N20" s="3">
        <v>0.56944444444444442</v>
      </c>
      <c r="O20">
        <v>32</v>
      </c>
      <c r="P20">
        <v>13</v>
      </c>
      <c r="Q20">
        <v>13</v>
      </c>
      <c r="R20">
        <v>13</v>
      </c>
      <c r="S20">
        <v>13</v>
      </c>
      <c r="T20" s="2">
        <f>ED_DATA[[#This Row],[REG DATE]] + ED_DATA[[#This Row],[REG TIME]]</f>
        <v>41015.568055555559</v>
      </c>
      <c r="U20" s="2">
        <f>ED_DATA[[#This Row],[TRIAGE DATE]] + ED_DATA[[#This Row],[TRIAGE TIME]]</f>
        <v>41015.5625</v>
      </c>
      <c r="V20" s="2">
        <f>ED_DATA[[#This Row],[DISP DATE]] + ED_DATA[[#This Row],[DISP TIME]]</f>
        <v>41015.569444444445</v>
      </c>
      <c r="W20" s="2">
        <f>ED_DATA[[#This Row],[DATE PT LEFT ED]] + ED_DATA[[#This Row],[TIME PT LEFT ED]]</f>
        <v>41015.569444444445</v>
      </c>
      <c r="X20" s="5">
        <f t="shared" si="0"/>
        <v>3.3333333267364651E-2</v>
      </c>
      <c r="Y20" s="5">
        <f t="shared" si="1"/>
        <v>3.3333333267364651E-2</v>
      </c>
      <c r="Z20" s="7">
        <f t="shared" si="2"/>
        <v>1</v>
      </c>
      <c r="AA20" s="7">
        <f t="shared" si="3"/>
        <v>1</v>
      </c>
      <c r="AB20" s="7">
        <f t="shared" si="4"/>
        <v>0</v>
      </c>
      <c r="AC20" s="7">
        <f t="shared" si="5"/>
        <v>0</v>
      </c>
      <c r="AD20" s="7">
        <f t="shared" si="6"/>
        <v>0</v>
      </c>
      <c r="AE20" s="7">
        <f t="shared" si="7"/>
        <v>0</v>
      </c>
      <c r="AF20" s="7">
        <f t="shared" si="8"/>
        <v>0</v>
      </c>
      <c r="AG20" s="7" t="str">
        <f t="shared" si="9"/>
        <v>Adult</v>
      </c>
    </row>
    <row r="21" spans="1:33">
      <c r="A21">
        <v>4414</v>
      </c>
      <c r="B21" t="s">
        <v>14</v>
      </c>
      <c r="C21" t="s">
        <v>15</v>
      </c>
      <c r="D21" t="s">
        <v>16</v>
      </c>
      <c r="E21" s="1">
        <v>41016</v>
      </c>
      <c r="F21" s="3">
        <v>0.16319444444444445</v>
      </c>
      <c r="G21" s="1">
        <v>41016</v>
      </c>
      <c r="H21" s="3">
        <v>0.15625</v>
      </c>
      <c r="I21">
        <v>3</v>
      </c>
      <c r="J21">
        <v>1978</v>
      </c>
      <c r="K21" s="1">
        <v>41016</v>
      </c>
      <c r="L21" s="3">
        <v>0.34722222222222221</v>
      </c>
      <c r="M21" s="1">
        <v>41016</v>
      </c>
      <c r="N21" s="3">
        <v>0.34722222222222221</v>
      </c>
      <c r="O21">
        <v>36</v>
      </c>
      <c r="P21">
        <v>3</v>
      </c>
      <c r="Q21">
        <v>3</v>
      </c>
      <c r="R21">
        <v>8</v>
      </c>
      <c r="S21">
        <v>8</v>
      </c>
      <c r="T21" s="2">
        <f>ED_DATA[[#This Row],[REG DATE]] + ED_DATA[[#This Row],[REG TIME]]</f>
        <v>41016.163194444445</v>
      </c>
      <c r="U21" s="2">
        <f>ED_DATA[[#This Row],[TRIAGE DATE]] + ED_DATA[[#This Row],[TRIAGE TIME]]</f>
        <v>41016.15625</v>
      </c>
      <c r="V21" s="2">
        <f>ED_DATA[[#This Row],[DISP DATE]] + ED_DATA[[#This Row],[DISP TIME]]</f>
        <v>41016.347222222219</v>
      </c>
      <c r="W21" s="2">
        <f>ED_DATA[[#This Row],[DATE PT LEFT ED]] + ED_DATA[[#This Row],[TIME PT LEFT ED]]</f>
        <v>41016.347222222219</v>
      </c>
      <c r="X21" s="5">
        <f t="shared" si="0"/>
        <v>4.4166666665696539</v>
      </c>
      <c r="Y21" s="5">
        <f t="shared" si="1"/>
        <v>4.4166666665696539</v>
      </c>
      <c r="Z21" s="7">
        <f t="shared" si="2"/>
        <v>1</v>
      </c>
      <c r="AA21" s="7">
        <f t="shared" si="3"/>
        <v>0</v>
      </c>
      <c r="AB21" s="7">
        <f t="shared" si="4"/>
        <v>0</v>
      </c>
      <c r="AC21" s="7">
        <f t="shared" si="5"/>
        <v>0</v>
      </c>
      <c r="AD21" s="7">
        <f t="shared" si="6"/>
        <v>0</v>
      </c>
      <c r="AE21" s="7">
        <f t="shared" si="7"/>
        <v>0</v>
      </c>
      <c r="AF21" s="7">
        <f t="shared" si="8"/>
        <v>0</v>
      </c>
      <c r="AG21" s="7" t="str">
        <f t="shared" si="9"/>
        <v>Adult</v>
      </c>
    </row>
    <row r="22" spans="1:33">
      <c r="A22">
        <v>4414</v>
      </c>
      <c r="B22" t="s">
        <v>14</v>
      </c>
      <c r="C22" t="s">
        <v>15</v>
      </c>
      <c r="D22" t="s">
        <v>16</v>
      </c>
      <c r="E22" s="1">
        <v>41016</v>
      </c>
      <c r="F22" s="3">
        <v>0.19583333333333333</v>
      </c>
      <c r="G22" s="1">
        <v>41016</v>
      </c>
      <c r="H22" s="3">
        <v>0.18958333333333333</v>
      </c>
      <c r="I22">
        <v>3</v>
      </c>
      <c r="J22">
        <v>1972</v>
      </c>
      <c r="K22" s="1">
        <v>41016</v>
      </c>
      <c r="L22" s="3">
        <v>0.4513888888888889</v>
      </c>
      <c r="M22" s="1">
        <v>41016</v>
      </c>
      <c r="N22" s="3">
        <v>0.4513888888888889</v>
      </c>
      <c r="O22">
        <v>41</v>
      </c>
      <c r="P22">
        <v>4</v>
      </c>
      <c r="Q22">
        <v>4</v>
      </c>
      <c r="R22">
        <v>10</v>
      </c>
      <c r="S22">
        <v>10</v>
      </c>
      <c r="T22" s="2">
        <f>ED_DATA[[#This Row],[REG DATE]] + ED_DATA[[#This Row],[REG TIME]]</f>
        <v>41016.195833333331</v>
      </c>
      <c r="U22" s="2">
        <f>ED_DATA[[#This Row],[TRIAGE DATE]] + ED_DATA[[#This Row],[TRIAGE TIME]]</f>
        <v>41016.189583333333</v>
      </c>
      <c r="V22" s="2">
        <f>ED_DATA[[#This Row],[DISP DATE]] + ED_DATA[[#This Row],[DISP TIME]]</f>
        <v>41016.451388888891</v>
      </c>
      <c r="W22" s="2">
        <f>ED_DATA[[#This Row],[DATE PT LEFT ED]] + ED_DATA[[#This Row],[TIME PT LEFT ED]]</f>
        <v>41016.451388888891</v>
      </c>
      <c r="X22" s="5">
        <f t="shared" si="0"/>
        <v>6.1333333334187046</v>
      </c>
      <c r="Y22" s="5">
        <f t="shared" si="1"/>
        <v>6.1333333334187046</v>
      </c>
      <c r="Z22" s="7">
        <f t="shared" si="2"/>
        <v>1</v>
      </c>
      <c r="AA22" s="7">
        <f t="shared" si="3"/>
        <v>0</v>
      </c>
      <c r="AB22" s="7">
        <f t="shared" si="4"/>
        <v>0</v>
      </c>
      <c r="AC22" s="7">
        <f t="shared" si="5"/>
        <v>0</v>
      </c>
      <c r="AD22" s="7">
        <f t="shared" si="6"/>
        <v>0</v>
      </c>
      <c r="AE22" s="7">
        <f t="shared" si="7"/>
        <v>0</v>
      </c>
      <c r="AF22" s="7">
        <f t="shared" si="8"/>
        <v>0</v>
      </c>
      <c r="AG22" s="7" t="str">
        <f t="shared" si="9"/>
        <v>Adult</v>
      </c>
    </row>
    <row r="23" spans="1:33">
      <c r="A23">
        <v>4414</v>
      </c>
      <c r="B23" t="s">
        <v>14</v>
      </c>
      <c r="C23" t="s">
        <v>15</v>
      </c>
      <c r="D23" t="s">
        <v>16</v>
      </c>
      <c r="E23" s="1">
        <v>41016</v>
      </c>
      <c r="F23" s="3">
        <v>0.20902777777777778</v>
      </c>
      <c r="G23" s="1">
        <v>41016</v>
      </c>
      <c r="H23" s="3">
        <v>0.20277777777777778</v>
      </c>
      <c r="I23">
        <v>3</v>
      </c>
      <c r="J23">
        <v>1984</v>
      </c>
      <c r="K23" s="1">
        <v>41016</v>
      </c>
      <c r="L23" s="3">
        <v>0.38194444444444442</v>
      </c>
      <c r="M23" s="1">
        <v>41016</v>
      </c>
      <c r="N23" s="3">
        <v>0.38194444444444442</v>
      </c>
      <c r="O23">
        <v>30</v>
      </c>
      <c r="P23">
        <v>5</v>
      </c>
      <c r="Q23">
        <v>4</v>
      </c>
      <c r="R23">
        <v>9</v>
      </c>
      <c r="S23">
        <v>9</v>
      </c>
      <c r="T23" s="2">
        <f>ED_DATA[[#This Row],[REG DATE]] + ED_DATA[[#This Row],[REG TIME]]</f>
        <v>41016.209027777775</v>
      </c>
      <c r="U23" s="2">
        <f>ED_DATA[[#This Row],[TRIAGE DATE]] + ED_DATA[[#This Row],[TRIAGE TIME]]</f>
        <v>41016.202777777777</v>
      </c>
      <c r="V23" s="2">
        <f>ED_DATA[[#This Row],[DISP DATE]] + ED_DATA[[#This Row],[DISP TIME]]</f>
        <v>41016.381944444445</v>
      </c>
      <c r="W23" s="2">
        <f>ED_DATA[[#This Row],[DATE PT LEFT ED]] + ED_DATA[[#This Row],[TIME PT LEFT ED]]</f>
        <v>41016.381944444445</v>
      </c>
      <c r="X23" s="5">
        <f t="shared" si="0"/>
        <v>4.1500000000814907</v>
      </c>
      <c r="Y23" s="5">
        <f t="shared" si="1"/>
        <v>4.1500000000814907</v>
      </c>
      <c r="Z23" s="7">
        <f t="shared" si="2"/>
        <v>1</v>
      </c>
      <c r="AA23" s="7">
        <f t="shared" si="3"/>
        <v>0</v>
      </c>
      <c r="AB23" s="7">
        <f t="shared" si="4"/>
        <v>0</v>
      </c>
      <c r="AC23" s="7">
        <f t="shared" si="5"/>
        <v>0</v>
      </c>
      <c r="AD23" s="7">
        <f t="shared" si="6"/>
        <v>0</v>
      </c>
      <c r="AE23" s="7">
        <f t="shared" si="7"/>
        <v>0</v>
      </c>
      <c r="AF23" s="7">
        <f t="shared" si="8"/>
        <v>0</v>
      </c>
      <c r="AG23" s="7" t="str">
        <f t="shared" si="9"/>
        <v>Adult</v>
      </c>
    </row>
    <row r="24" spans="1:33">
      <c r="A24">
        <v>4414</v>
      </c>
      <c r="B24" t="s">
        <v>14</v>
      </c>
      <c r="C24" t="s">
        <v>15</v>
      </c>
      <c r="D24" t="s">
        <v>16</v>
      </c>
      <c r="E24" s="1">
        <v>41016</v>
      </c>
      <c r="F24" s="3">
        <v>0.2388888888888889</v>
      </c>
      <c r="G24" s="1">
        <v>41016</v>
      </c>
      <c r="H24" s="3">
        <v>0.23333333333333334</v>
      </c>
      <c r="I24">
        <v>3</v>
      </c>
      <c r="J24">
        <v>1976</v>
      </c>
      <c r="K24" s="1">
        <v>41016</v>
      </c>
      <c r="L24" s="3">
        <v>0.40625</v>
      </c>
      <c r="M24" s="1">
        <v>41016</v>
      </c>
      <c r="N24" s="3">
        <v>0.40625</v>
      </c>
      <c r="O24">
        <v>36</v>
      </c>
      <c r="P24">
        <v>5</v>
      </c>
      <c r="Q24">
        <v>5</v>
      </c>
      <c r="R24">
        <v>9</v>
      </c>
      <c r="S24">
        <v>9</v>
      </c>
      <c r="T24" s="2">
        <f>ED_DATA[[#This Row],[REG DATE]] + ED_DATA[[#This Row],[REG TIME]]</f>
        <v>41016.238888888889</v>
      </c>
      <c r="U24" s="2">
        <f>ED_DATA[[#This Row],[TRIAGE DATE]] + ED_DATA[[#This Row],[TRIAGE TIME]]</f>
        <v>41016.23333333333</v>
      </c>
      <c r="V24" s="2">
        <f>ED_DATA[[#This Row],[DISP DATE]] + ED_DATA[[#This Row],[DISP TIME]]</f>
        <v>41016.40625</v>
      </c>
      <c r="W24" s="2">
        <f>ED_DATA[[#This Row],[DATE PT LEFT ED]] + ED_DATA[[#This Row],[TIME PT LEFT ED]]</f>
        <v>41016.40625</v>
      </c>
      <c r="X24" s="5">
        <f t="shared" si="0"/>
        <v>4.0166666666627862</v>
      </c>
      <c r="Y24" s="5">
        <f t="shared" si="1"/>
        <v>4.0166666666627862</v>
      </c>
      <c r="Z24" s="7">
        <f t="shared" si="2"/>
        <v>1</v>
      </c>
      <c r="AA24" s="7">
        <f t="shared" si="3"/>
        <v>0</v>
      </c>
      <c r="AB24" s="7">
        <f t="shared" si="4"/>
        <v>0</v>
      </c>
      <c r="AC24" s="7">
        <f t="shared" si="5"/>
        <v>0</v>
      </c>
      <c r="AD24" s="7">
        <f t="shared" si="6"/>
        <v>0</v>
      </c>
      <c r="AE24" s="7">
        <f t="shared" si="7"/>
        <v>0</v>
      </c>
      <c r="AF24" s="7">
        <f t="shared" si="8"/>
        <v>0</v>
      </c>
      <c r="AG24" s="7" t="str">
        <f t="shared" si="9"/>
        <v>Adult</v>
      </c>
    </row>
    <row r="25" spans="1:33">
      <c r="A25">
        <v>4414</v>
      </c>
      <c r="B25" t="s">
        <v>14</v>
      </c>
      <c r="C25" t="s">
        <v>15</v>
      </c>
      <c r="D25" t="s">
        <v>16</v>
      </c>
      <c r="E25" s="1">
        <v>41016</v>
      </c>
      <c r="F25" s="3">
        <v>0.3125</v>
      </c>
      <c r="G25" s="1">
        <v>41016</v>
      </c>
      <c r="H25" s="3">
        <v>0.30902777777777779</v>
      </c>
      <c r="I25">
        <v>3</v>
      </c>
      <c r="J25">
        <v>1957</v>
      </c>
      <c r="K25" s="1">
        <v>41016</v>
      </c>
      <c r="L25" s="3">
        <v>0.375</v>
      </c>
      <c r="M25" s="1">
        <v>41016</v>
      </c>
      <c r="N25" s="3">
        <v>0.375</v>
      </c>
      <c r="O25">
        <v>56</v>
      </c>
      <c r="P25">
        <v>7</v>
      </c>
      <c r="Q25">
        <v>7</v>
      </c>
      <c r="R25">
        <v>9</v>
      </c>
      <c r="S25">
        <v>9</v>
      </c>
      <c r="T25" s="2">
        <f>ED_DATA[[#This Row],[REG DATE]] + ED_DATA[[#This Row],[REG TIME]]</f>
        <v>41016.3125</v>
      </c>
      <c r="U25" s="2">
        <f>ED_DATA[[#This Row],[TRIAGE DATE]] + ED_DATA[[#This Row],[TRIAGE TIME]]</f>
        <v>41016.309027777781</v>
      </c>
      <c r="V25" s="2">
        <f>ED_DATA[[#This Row],[DISP DATE]] + ED_DATA[[#This Row],[DISP TIME]]</f>
        <v>41016.375</v>
      </c>
      <c r="W25" s="2">
        <f>ED_DATA[[#This Row],[DATE PT LEFT ED]] + ED_DATA[[#This Row],[TIME PT LEFT ED]]</f>
        <v>41016.375</v>
      </c>
      <c r="X25" s="5">
        <f t="shared" si="0"/>
        <v>1.5</v>
      </c>
      <c r="Y25" s="5">
        <f t="shared" si="1"/>
        <v>1.5</v>
      </c>
      <c r="Z25" s="7">
        <f t="shared" si="2"/>
        <v>1</v>
      </c>
      <c r="AA25" s="7">
        <f t="shared" si="3"/>
        <v>1</v>
      </c>
      <c r="AB25" s="7">
        <f t="shared" si="4"/>
        <v>0</v>
      </c>
      <c r="AC25" s="7">
        <f t="shared" si="5"/>
        <v>0</v>
      </c>
      <c r="AD25" s="7">
        <f t="shared" si="6"/>
        <v>0</v>
      </c>
      <c r="AE25" s="7">
        <f t="shared" si="7"/>
        <v>0</v>
      </c>
      <c r="AF25" s="7">
        <f t="shared" si="8"/>
        <v>0</v>
      </c>
      <c r="AG25" s="7" t="str">
        <f t="shared" si="9"/>
        <v>Adult</v>
      </c>
    </row>
    <row r="26" spans="1:33">
      <c r="A26">
        <v>4414</v>
      </c>
      <c r="B26" t="s">
        <v>14</v>
      </c>
      <c r="C26" t="s">
        <v>15</v>
      </c>
      <c r="D26" t="s">
        <v>16</v>
      </c>
      <c r="E26" s="1">
        <v>41016</v>
      </c>
      <c r="F26" s="3">
        <v>0.32847222222222222</v>
      </c>
      <c r="G26" s="1">
        <v>41016</v>
      </c>
      <c r="H26" s="3">
        <v>0.32361111111111113</v>
      </c>
      <c r="I26">
        <v>3</v>
      </c>
      <c r="J26">
        <v>1994</v>
      </c>
      <c r="K26" s="1">
        <v>41016</v>
      </c>
      <c r="L26" s="3">
        <v>0.56597222222222221</v>
      </c>
      <c r="M26" s="1">
        <v>41016</v>
      </c>
      <c r="N26" s="3">
        <v>0.57499999999999996</v>
      </c>
      <c r="O26">
        <v>21</v>
      </c>
      <c r="P26">
        <v>7</v>
      </c>
      <c r="Q26">
        <v>7</v>
      </c>
      <c r="R26">
        <v>13</v>
      </c>
      <c r="S26">
        <v>13</v>
      </c>
      <c r="T26" s="2">
        <f>ED_DATA[[#This Row],[REG DATE]] + ED_DATA[[#This Row],[REG TIME]]</f>
        <v>41016.328472222223</v>
      </c>
      <c r="U26" s="2">
        <f>ED_DATA[[#This Row],[TRIAGE DATE]] + ED_DATA[[#This Row],[TRIAGE TIME]]</f>
        <v>41016.323611111111</v>
      </c>
      <c r="V26" s="2">
        <f>ED_DATA[[#This Row],[DISP DATE]] + ED_DATA[[#This Row],[DISP TIME]]</f>
        <v>41016.565972222219</v>
      </c>
      <c r="W26" s="2">
        <f>ED_DATA[[#This Row],[DATE PT LEFT ED]] + ED_DATA[[#This Row],[TIME PT LEFT ED]]</f>
        <v>41016.574999999997</v>
      </c>
      <c r="X26" s="5">
        <f t="shared" si="0"/>
        <v>5.9166666665696539</v>
      </c>
      <c r="Y26" s="5">
        <f t="shared" si="1"/>
        <v>5.6999999998952262</v>
      </c>
      <c r="Z26" s="7">
        <f t="shared" si="2"/>
        <v>1</v>
      </c>
      <c r="AA26" s="7">
        <f t="shared" si="3"/>
        <v>0</v>
      </c>
      <c r="AB26" s="7">
        <f t="shared" si="4"/>
        <v>0</v>
      </c>
      <c r="AC26" s="7">
        <f t="shared" si="5"/>
        <v>0</v>
      </c>
      <c r="AD26" s="7">
        <f t="shared" si="6"/>
        <v>0</v>
      </c>
      <c r="AE26" s="7">
        <f t="shared" si="7"/>
        <v>0</v>
      </c>
      <c r="AF26" s="7">
        <f t="shared" si="8"/>
        <v>0</v>
      </c>
      <c r="AG26" s="7" t="str">
        <f t="shared" si="9"/>
        <v>Adult</v>
      </c>
    </row>
    <row r="27" spans="1:33">
      <c r="A27">
        <v>4414</v>
      </c>
      <c r="B27" t="s">
        <v>14</v>
      </c>
      <c r="C27" t="s">
        <v>15</v>
      </c>
      <c r="D27" t="s">
        <v>16</v>
      </c>
      <c r="E27" s="1">
        <v>41016</v>
      </c>
      <c r="F27" s="3">
        <v>0.37291666666666667</v>
      </c>
      <c r="G27" s="1">
        <v>41016</v>
      </c>
      <c r="H27" s="3">
        <v>0.36875000000000002</v>
      </c>
      <c r="I27">
        <v>3</v>
      </c>
      <c r="J27">
        <v>1966</v>
      </c>
      <c r="K27" s="1">
        <v>41016</v>
      </c>
      <c r="L27" s="3">
        <v>0.41319444444444442</v>
      </c>
      <c r="M27" s="1">
        <v>41016</v>
      </c>
      <c r="N27" s="3">
        <v>0.41597222222222224</v>
      </c>
      <c r="O27">
        <v>47</v>
      </c>
      <c r="P27">
        <v>8</v>
      </c>
      <c r="Q27">
        <v>8</v>
      </c>
      <c r="R27">
        <v>9</v>
      </c>
      <c r="S27">
        <v>9</v>
      </c>
      <c r="T27" s="2">
        <f>ED_DATA[[#This Row],[REG DATE]] + ED_DATA[[#This Row],[REG TIME]]</f>
        <v>41016.372916666667</v>
      </c>
      <c r="U27" s="2">
        <f>ED_DATA[[#This Row],[TRIAGE DATE]] + ED_DATA[[#This Row],[TRIAGE TIME]]</f>
        <v>41016.368750000001</v>
      </c>
      <c r="V27" s="2">
        <f>ED_DATA[[#This Row],[DISP DATE]] + ED_DATA[[#This Row],[DISP TIME]]</f>
        <v>41016.413194444445</v>
      </c>
      <c r="W27" s="2">
        <f>ED_DATA[[#This Row],[DATE PT LEFT ED]] + ED_DATA[[#This Row],[TIME PT LEFT ED]]</f>
        <v>41016.415972222225</v>
      </c>
      <c r="X27" s="5">
        <f t="shared" si="0"/>
        <v>1.03333333338378</v>
      </c>
      <c r="Y27" s="5">
        <f t="shared" si="1"/>
        <v>0.96666666667442769</v>
      </c>
      <c r="Z27" s="7">
        <f t="shared" si="2"/>
        <v>1</v>
      </c>
      <c r="AA27" s="7">
        <f t="shared" si="3"/>
        <v>1</v>
      </c>
      <c r="AB27" s="7">
        <f t="shared" si="4"/>
        <v>0</v>
      </c>
      <c r="AC27" s="7">
        <f t="shared" si="5"/>
        <v>0</v>
      </c>
      <c r="AD27" s="7">
        <f t="shared" si="6"/>
        <v>0</v>
      </c>
      <c r="AE27" s="7">
        <f t="shared" si="7"/>
        <v>0</v>
      </c>
      <c r="AF27" s="7">
        <f t="shared" si="8"/>
        <v>0</v>
      </c>
      <c r="AG27" s="7" t="str">
        <f t="shared" si="9"/>
        <v>Adult</v>
      </c>
    </row>
    <row r="28" spans="1:33">
      <c r="A28">
        <v>4414</v>
      </c>
      <c r="B28" t="s">
        <v>14</v>
      </c>
      <c r="C28" t="s">
        <v>15</v>
      </c>
      <c r="D28" t="s">
        <v>16</v>
      </c>
      <c r="E28" s="1">
        <v>41016</v>
      </c>
      <c r="F28" s="3">
        <v>0.50763888888888886</v>
      </c>
      <c r="G28" s="1">
        <v>41016</v>
      </c>
      <c r="H28" s="3">
        <v>0.50347222222222221</v>
      </c>
      <c r="I28">
        <v>3</v>
      </c>
      <c r="J28">
        <v>1968</v>
      </c>
      <c r="K28" s="1">
        <v>41016</v>
      </c>
      <c r="L28" s="3">
        <v>0.65277777777777779</v>
      </c>
      <c r="M28" s="1">
        <v>41016</v>
      </c>
      <c r="N28" s="3">
        <v>0.65347222222222223</v>
      </c>
      <c r="O28">
        <v>44</v>
      </c>
      <c r="P28">
        <v>12</v>
      </c>
      <c r="Q28">
        <v>12</v>
      </c>
      <c r="R28">
        <v>15</v>
      </c>
      <c r="S28">
        <v>15</v>
      </c>
      <c r="T28" s="2">
        <f>ED_DATA[[#This Row],[REG DATE]] + ED_DATA[[#This Row],[REG TIME]]</f>
        <v>41016.507638888892</v>
      </c>
      <c r="U28" s="2">
        <f>ED_DATA[[#This Row],[TRIAGE DATE]] + ED_DATA[[#This Row],[TRIAGE TIME]]</f>
        <v>41016.503472222219</v>
      </c>
      <c r="V28" s="2">
        <f>ED_DATA[[#This Row],[DISP DATE]] + ED_DATA[[#This Row],[DISP TIME]]</f>
        <v>41016.652777777781</v>
      </c>
      <c r="W28" s="2">
        <f>ED_DATA[[#This Row],[DATE PT LEFT ED]] + ED_DATA[[#This Row],[TIME PT LEFT ED]]</f>
        <v>41016.65347222222</v>
      </c>
      <c r="X28" s="5">
        <f t="shared" si="0"/>
        <v>3.4999999998835847</v>
      </c>
      <c r="Y28" s="5">
        <f t="shared" si="1"/>
        <v>3.4833333333372138</v>
      </c>
      <c r="Z28" s="7">
        <f t="shared" si="2"/>
        <v>1</v>
      </c>
      <c r="AA28" s="7">
        <f t="shared" si="3"/>
        <v>1</v>
      </c>
      <c r="AB28" s="7">
        <f t="shared" si="4"/>
        <v>0</v>
      </c>
      <c r="AC28" s="7">
        <f t="shared" si="5"/>
        <v>0</v>
      </c>
      <c r="AD28" s="7">
        <f t="shared" si="6"/>
        <v>0</v>
      </c>
      <c r="AE28" s="7">
        <f t="shared" si="7"/>
        <v>0</v>
      </c>
      <c r="AF28" s="7">
        <f t="shared" si="8"/>
        <v>0</v>
      </c>
      <c r="AG28" s="7" t="str">
        <f t="shared" si="9"/>
        <v>Adult</v>
      </c>
    </row>
    <row r="29" spans="1:33">
      <c r="A29">
        <v>4414</v>
      </c>
      <c r="B29" t="s">
        <v>14</v>
      </c>
      <c r="C29" t="s">
        <v>15</v>
      </c>
      <c r="D29" t="s">
        <v>16</v>
      </c>
      <c r="E29" s="1">
        <v>41016</v>
      </c>
      <c r="F29" s="3">
        <v>0.51041666666666663</v>
      </c>
      <c r="G29" s="1">
        <v>41016</v>
      </c>
      <c r="H29" s="3">
        <v>0.5</v>
      </c>
      <c r="I29">
        <v>3</v>
      </c>
      <c r="J29">
        <v>1994</v>
      </c>
      <c r="K29" s="1">
        <v>41016</v>
      </c>
      <c r="L29" s="3">
        <v>0.69236111111111109</v>
      </c>
      <c r="M29" s="1">
        <v>41016</v>
      </c>
      <c r="N29" s="3">
        <v>0.69305555555555554</v>
      </c>
      <c r="O29">
        <v>21</v>
      </c>
      <c r="P29">
        <v>12</v>
      </c>
      <c r="Q29">
        <v>12</v>
      </c>
      <c r="R29">
        <v>16</v>
      </c>
      <c r="S29">
        <v>16</v>
      </c>
      <c r="T29" s="2">
        <f>ED_DATA[[#This Row],[REG DATE]] + ED_DATA[[#This Row],[REG TIME]]</f>
        <v>41016.510416666664</v>
      </c>
      <c r="U29" s="2">
        <f>ED_DATA[[#This Row],[TRIAGE DATE]] + ED_DATA[[#This Row],[TRIAGE TIME]]</f>
        <v>41016.5</v>
      </c>
      <c r="V29" s="2">
        <f>ED_DATA[[#This Row],[DISP DATE]] + ED_DATA[[#This Row],[DISP TIME]]</f>
        <v>41016.692361111112</v>
      </c>
      <c r="W29" s="2">
        <f>ED_DATA[[#This Row],[DATE PT LEFT ED]] + ED_DATA[[#This Row],[TIME PT LEFT ED]]</f>
        <v>41016.693055555559</v>
      </c>
      <c r="X29" s="5">
        <f t="shared" si="0"/>
        <v>4.3833333334769122</v>
      </c>
      <c r="Y29" s="5">
        <f t="shared" si="1"/>
        <v>4.3666666667559184</v>
      </c>
      <c r="Z29" s="7">
        <f t="shared" si="2"/>
        <v>1</v>
      </c>
      <c r="AA29" s="7">
        <f t="shared" si="3"/>
        <v>0</v>
      </c>
      <c r="AB29" s="7">
        <f t="shared" si="4"/>
        <v>0</v>
      </c>
      <c r="AC29" s="7">
        <f t="shared" si="5"/>
        <v>0</v>
      </c>
      <c r="AD29" s="7">
        <f t="shared" si="6"/>
        <v>0</v>
      </c>
      <c r="AE29" s="7">
        <f t="shared" si="7"/>
        <v>0</v>
      </c>
      <c r="AF29" s="7">
        <f t="shared" si="8"/>
        <v>0</v>
      </c>
      <c r="AG29" s="7" t="str">
        <f t="shared" si="9"/>
        <v>Adult</v>
      </c>
    </row>
    <row r="30" spans="1:33">
      <c r="A30">
        <v>4414</v>
      </c>
      <c r="B30" t="s">
        <v>14</v>
      </c>
      <c r="C30" t="s">
        <v>15</v>
      </c>
      <c r="D30" t="s">
        <v>16</v>
      </c>
      <c r="E30" s="1">
        <v>41016</v>
      </c>
      <c r="F30" s="3">
        <v>0.51944444444444449</v>
      </c>
      <c r="G30" s="1">
        <v>41016</v>
      </c>
      <c r="H30" s="3">
        <v>0.5131944444444444</v>
      </c>
      <c r="I30">
        <v>3</v>
      </c>
      <c r="J30">
        <v>1959</v>
      </c>
      <c r="K30" s="1">
        <v>41016</v>
      </c>
      <c r="L30" s="3">
        <v>0.65625</v>
      </c>
      <c r="M30" s="1">
        <v>41016</v>
      </c>
      <c r="N30" s="3">
        <v>0.70277777777777772</v>
      </c>
      <c r="O30">
        <v>53</v>
      </c>
      <c r="P30">
        <v>12</v>
      </c>
      <c r="Q30">
        <v>12</v>
      </c>
      <c r="R30">
        <v>15</v>
      </c>
      <c r="S30">
        <v>16</v>
      </c>
      <c r="T30" s="2">
        <f>ED_DATA[[#This Row],[REG DATE]] + ED_DATA[[#This Row],[REG TIME]]</f>
        <v>41016.519444444442</v>
      </c>
      <c r="U30" s="2">
        <f>ED_DATA[[#This Row],[TRIAGE DATE]] + ED_DATA[[#This Row],[TRIAGE TIME]]</f>
        <v>41016.513194444444</v>
      </c>
      <c r="V30" s="2">
        <f>ED_DATA[[#This Row],[DISP DATE]] + ED_DATA[[#This Row],[DISP TIME]]</f>
        <v>41016.65625</v>
      </c>
      <c r="W30" s="2">
        <f>ED_DATA[[#This Row],[DATE PT LEFT ED]] + ED_DATA[[#This Row],[TIME PT LEFT ED]]</f>
        <v>41016.702777777777</v>
      </c>
      <c r="X30" s="5">
        <f t="shared" si="0"/>
        <v>4.4000000000232831</v>
      </c>
      <c r="Y30" s="5">
        <f t="shared" si="1"/>
        <v>3.28333333338378</v>
      </c>
      <c r="Z30" s="7">
        <f t="shared" si="2"/>
        <v>1</v>
      </c>
      <c r="AA30" s="7">
        <f t="shared" si="3"/>
        <v>1</v>
      </c>
      <c r="AB30" s="7">
        <f t="shared" si="4"/>
        <v>0</v>
      </c>
      <c r="AC30" s="7">
        <f t="shared" si="5"/>
        <v>0</v>
      </c>
      <c r="AD30" s="7">
        <f t="shared" si="6"/>
        <v>0</v>
      </c>
      <c r="AE30" s="7">
        <f t="shared" si="7"/>
        <v>0</v>
      </c>
      <c r="AF30" s="7">
        <f t="shared" si="8"/>
        <v>0</v>
      </c>
      <c r="AG30" s="7" t="str">
        <f t="shared" si="9"/>
        <v>Adult</v>
      </c>
    </row>
    <row r="31" spans="1:33">
      <c r="A31">
        <v>4414</v>
      </c>
      <c r="B31" t="s">
        <v>14</v>
      </c>
      <c r="C31" t="s">
        <v>15</v>
      </c>
      <c r="D31" t="s">
        <v>16</v>
      </c>
      <c r="E31" s="1">
        <v>41016</v>
      </c>
      <c r="F31" s="3">
        <v>0.57986111111111116</v>
      </c>
      <c r="G31" s="1">
        <v>41016</v>
      </c>
      <c r="H31" s="3">
        <v>0.57291666666666663</v>
      </c>
      <c r="I31">
        <v>3</v>
      </c>
      <c r="J31">
        <v>1982</v>
      </c>
      <c r="K31" s="1">
        <v>41016</v>
      </c>
      <c r="L31" s="3">
        <v>0.58333333333333337</v>
      </c>
      <c r="M31" s="1">
        <v>41016</v>
      </c>
      <c r="N31" s="3">
        <v>0.61458333333333337</v>
      </c>
      <c r="O31">
        <v>33</v>
      </c>
      <c r="P31">
        <v>13</v>
      </c>
      <c r="Q31">
        <v>13</v>
      </c>
      <c r="R31">
        <v>14</v>
      </c>
      <c r="S31">
        <v>14</v>
      </c>
      <c r="T31" s="2">
        <f>ED_DATA[[#This Row],[REG DATE]] + ED_DATA[[#This Row],[REG TIME]]</f>
        <v>41016.579861111109</v>
      </c>
      <c r="U31" s="2">
        <f>ED_DATA[[#This Row],[TRIAGE DATE]] + ED_DATA[[#This Row],[TRIAGE TIME]]</f>
        <v>41016.572916666664</v>
      </c>
      <c r="V31" s="2">
        <f>ED_DATA[[#This Row],[DISP DATE]] + ED_DATA[[#This Row],[DISP TIME]]</f>
        <v>41016.583333333336</v>
      </c>
      <c r="W31" s="2">
        <f>ED_DATA[[#This Row],[DATE PT LEFT ED]] + ED_DATA[[#This Row],[TIME PT LEFT ED]]</f>
        <v>41016.614583333336</v>
      </c>
      <c r="X31" s="5">
        <f t="shared" si="0"/>
        <v>0.8333333334303461</v>
      </c>
      <c r="Y31" s="5">
        <f t="shared" si="1"/>
        <v>8.3333333430346102E-2</v>
      </c>
      <c r="Z31" s="7">
        <f t="shared" si="2"/>
        <v>1</v>
      </c>
      <c r="AA31" s="7">
        <f t="shared" si="3"/>
        <v>1</v>
      </c>
      <c r="AB31" s="7">
        <f t="shared" si="4"/>
        <v>0</v>
      </c>
      <c r="AC31" s="7">
        <f t="shared" si="5"/>
        <v>0</v>
      </c>
      <c r="AD31" s="7">
        <f t="shared" si="6"/>
        <v>0</v>
      </c>
      <c r="AE31" s="7">
        <f t="shared" si="7"/>
        <v>0</v>
      </c>
      <c r="AF31" s="7">
        <f t="shared" si="8"/>
        <v>0</v>
      </c>
      <c r="AG31" s="7" t="str">
        <f t="shared" si="9"/>
        <v>Adult</v>
      </c>
    </row>
    <row r="32" spans="1:33">
      <c r="A32">
        <v>4414</v>
      </c>
      <c r="B32" t="s">
        <v>14</v>
      </c>
      <c r="C32" t="s">
        <v>15</v>
      </c>
      <c r="D32" t="s">
        <v>16</v>
      </c>
      <c r="E32" s="1">
        <v>41012</v>
      </c>
      <c r="F32" s="3">
        <v>8.4027777777777785E-2</v>
      </c>
      <c r="G32" s="1">
        <v>41012</v>
      </c>
      <c r="H32" s="3">
        <v>7.7777777777777779E-2</v>
      </c>
      <c r="I32">
        <v>3</v>
      </c>
      <c r="J32">
        <v>1968</v>
      </c>
      <c r="K32" s="1">
        <v>41012</v>
      </c>
      <c r="L32" s="3">
        <v>0.57013888888888886</v>
      </c>
      <c r="M32" s="1">
        <v>41012</v>
      </c>
      <c r="N32" s="3">
        <v>0.57013888888888886</v>
      </c>
      <c r="O32">
        <v>44</v>
      </c>
      <c r="P32">
        <v>2</v>
      </c>
      <c r="Q32">
        <v>1</v>
      </c>
      <c r="R32">
        <v>13</v>
      </c>
      <c r="S32">
        <v>13</v>
      </c>
      <c r="T32" s="2">
        <f>ED_DATA[[#This Row],[REG DATE]] + ED_DATA[[#This Row],[REG TIME]]</f>
        <v>41012.084027777775</v>
      </c>
      <c r="U32" s="2">
        <f>ED_DATA[[#This Row],[TRIAGE DATE]] + ED_DATA[[#This Row],[TRIAGE TIME]]</f>
        <v>41012.077777777777</v>
      </c>
      <c r="V32" s="2">
        <f>ED_DATA[[#This Row],[DISP DATE]] + ED_DATA[[#This Row],[DISP TIME]]</f>
        <v>41012.570138888892</v>
      </c>
      <c r="W32" s="2">
        <f>ED_DATA[[#This Row],[DATE PT LEFT ED]] + ED_DATA[[#This Row],[TIME PT LEFT ED]]</f>
        <v>41012.570138888892</v>
      </c>
      <c r="X32" s="5">
        <f t="shared" si="0"/>
        <v>11.666666666802485</v>
      </c>
      <c r="Y32" s="5">
        <f t="shared" si="1"/>
        <v>11.666666666802485</v>
      </c>
      <c r="Z32" s="7">
        <f t="shared" si="2"/>
        <v>0</v>
      </c>
      <c r="AA32" s="7">
        <f t="shared" si="3"/>
        <v>0</v>
      </c>
      <c r="AB32" s="7">
        <f t="shared" si="4"/>
        <v>0</v>
      </c>
      <c r="AC32" s="7">
        <f t="shared" si="5"/>
        <v>0</v>
      </c>
      <c r="AD32" s="7">
        <f t="shared" si="6"/>
        <v>0</v>
      </c>
      <c r="AE32" s="7">
        <f t="shared" si="7"/>
        <v>0</v>
      </c>
      <c r="AF32" s="7">
        <f t="shared" si="8"/>
        <v>0</v>
      </c>
      <c r="AG32" s="7" t="str">
        <f t="shared" si="9"/>
        <v>Adult</v>
      </c>
    </row>
    <row r="33" spans="1:33">
      <c r="A33">
        <v>4414</v>
      </c>
      <c r="B33" t="s">
        <v>14</v>
      </c>
      <c r="C33" t="s">
        <v>15</v>
      </c>
      <c r="D33" t="s">
        <v>16</v>
      </c>
      <c r="E33" s="1">
        <v>41012</v>
      </c>
      <c r="F33" s="3">
        <v>0.27777777777777779</v>
      </c>
      <c r="G33" s="1">
        <v>41012</v>
      </c>
      <c r="H33" s="3">
        <v>0.2673611111111111</v>
      </c>
      <c r="I33">
        <v>3</v>
      </c>
      <c r="J33">
        <v>1980</v>
      </c>
      <c r="K33" s="1">
        <v>41012</v>
      </c>
      <c r="L33" s="3">
        <v>0.34861111111111109</v>
      </c>
      <c r="M33" s="1">
        <v>41012</v>
      </c>
      <c r="N33" s="3">
        <v>0.34861111111111109</v>
      </c>
      <c r="O33">
        <v>34</v>
      </c>
      <c r="P33">
        <v>6</v>
      </c>
      <c r="Q33">
        <v>6</v>
      </c>
      <c r="R33">
        <v>8</v>
      </c>
      <c r="S33">
        <v>8</v>
      </c>
      <c r="T33" s="2">
        <f>ED_DATA[[#This Row],[REG DATE]] + ED_DATA[[#This Row],[REG TIME]]</f>
        <v>41012.277777777781</v>
      </c>
      <c r="U33" s="2">
        <f>ED_DATA[[#This Row],[TRIAGE DATE]] + ED_DATA[[#This Row],[TRIAGE TIME]]</f>
        <v>41012.267361111109</v>
      </c>
      <c r="V33" s="2">
        <f>ED_DATA[[#This Row],[DISP DATE]] + ED_DATA[[#This Row],[DISP TIME]]</f>
        <v>41012.348611111112</v>
      </c>
      <c r="W33" s="2">
        <f>ED_DATA[[#This Row],[DATE PT LEFT ED]] + ED_DATA[[#This Row],[TIME PT LEFT ED]]</f>
        <v>41012.348611111112</v>
      </c>
      <c r="X33" s="5">
        <f t="shared" si="0"/>
        <v>1.6999999999534339</v>
      </c>
      <c r="Y33" s="5">
        <f t="shared" si="1"/>
        <v>1.6999999999534339</v>
      </c>
      <c r="Z33" s="7">
        <f t="shared" si="2"/>
        <v>1</v>
      </c>
      <c r="AA33" s="7">
        <f t="shared" si="3"/>
        <v>1</v>
      </c>
      <c r="AB33" s="7">
        <f t="shared" si="4"/>
        <v>0</v>
      </c>
      <c r="AC33" s="7">
        <f t="shared" si="5"/>
        <v>0</v>
      </c>
      <c r="AD33" s="7">
        <f t="shared" si="6"/>
        <v>0</v>
      </c>
      <c r="AE33" s="7">
        <f t="shared" si="7"/>
        <v>0</v>
      </c>
      <c r="AF33" s="7">
        <f t="shared" si="8"/>
        <v>0</v>
      </c>
      <c r="AG33" s="7" t="str">
        <f t="shared" si="9"/>
        <v>Adult</v>
      </c>
    </row>
    <row r="34" spans="1:33">
      <c r="A34">
        <v>4414</v>
      </c>
      <c r="B34" t="s">
        <v>14</v>
      </c>
      <c r="C34" t="s">
        <v>15</v>
      </c>
      <c r="D34" t="s">
        <v>16</v>
      </c>
      <c r="E34" s="1">
        <v>41012</v>
      </c>
      <c r="F34" s="3">
        <v>0.29236111111111113</v>
      </c>
      <c r="G34" s="1">
        <v>41012</v>
      </c>
      <c r="H34" s="3">
        <v>0.28402777777777777</v>
      </c>
      <c r="I34">
        <v>3</v>
      </c>
      <c r="J34">
        <v>1972</v>
      </c>
      <c r="K34" s="1">
        <v>41012</v>
      </c>
      <c r="L34" s="3">
        <v>0.61458333333333337</v>
      </c>
      <c r="M34" s="1">
        <v>41012</v>
      </c>
      <c r="N34" s="3">
        <v>0.61458333333333337</v>
      </c>
      <c r="O34">
        <v>42</v>
      </c>
      <c r="P34">
        <v>7</v>
      </c>
      <c r="Q34">
        <v>6</v>
      </c>
      <c r="R34">
        <v>14</v>
      </c>
      <c r="S34">
        <v>14</v>
      </c>
      <c r="T34" s="2">
        <f>ED_DATA[[#This Row],[REG DATE]] + ED_DATA[[#This Row],[REG TIME]]</f>
        <v>41012.292361111111</v>
      </c>
      <c r="U34" s="2">
        <f>ED_DATA[[#This Row],[TRIAGE DATE]] + ED_DATA[[#This Row],[TRIAGE TIME]]</f>
        <v>41012.28402777778</v>
      </c>
      <c r="V34" s="2">
        <f>ED_DATA[[#This Row],[DISP DATE]] + ED_DATA[[#This Row],[DISP TIME]]</f>
        <v>41012.614583333336</v>
      </c>
      <c r="W34" s="2">
        <f>ED_DATA[[#This Row],[DATE PT LEFT ED]] + ED_DATA[[#This Row],[TIME PT LEFT ED]]</f>
        <v>41012.614583333336</v>
      </c>
      <c r="X34" s="5">
        <f t="shared" si="0"/>
        <v>7.7333333333954215</v>
      </c>
      <c r="Y34" s="5">
        <f t="shared" si="1"/>
        <v>7.7333333333954215</v>
      </c>
      <c r="Z34" s="7">
        <f t="shared" si="2"/>
        <v>0</v>
      </c>
      <c r="AA34" s="7">
        <f t="shared" si="3"/>
        <v>0</v>
      </c>
      <c r="AB34" s="7">
        <f t="shared" si="4"/>
        <v>0</v>
      </c>
      <c r="AC34" s="7">
        <f t="shared" si="5"/>
        <v>0</v>
      </c>
      <c r="AD34" s="7">
        <f t="shared" si="6"/>
        <v>0</v>
      </c>
      <c r="AE34" s="7">
        <f t="shared" si="7"/>
        <v>0</v>
      </c>
      <c r="AF34" s="7">
        <f t="shared" si="8"/>
        <v>0</v>
      </c>
      <c r="AG34" s="7" t="str">
        <f t="shared" si="9"/>
        <v>Adult</v>
      </c>
    </row>
    <row r="35" spans="1:33">
      <c r="A35">
        <v>4414</v>
      </c>
      <c r="B35" t="s">
        <v>14</v>
      </c>
      <c r="C35" t="s">
        <v>15</v>
      </c>
      <c r="D35" t="s">
        <v>16</v>
      </c>
      <c r="E35" s="1">
        <v>41012</v>
      </c>
      <c r="F35" s="3">
        <v>0.31805555555555554</v>
      </c>
      <c r="G35" s="1">
        <v>41012</v>
      </c>
      <c r="H35" s="3">
        <v>0.3125</v>
      </c>
      <c r="I35">
        <v>3</v>
      </c>
      <c r="J35">
        <v>1972</v>
      </c>
      <c r="K35" s="1">
        <v>41012</v>
      </c>
      <c r="L35" s="3">
        <v>0.56666666666666665</v>
      </c>
      <c r="M35" s="1">
        <v>41012</v>
      </c>
      <c r="N35" s="3">
        <v>0.56666666666666665</v>
      </c>
      <c r="O35">
        <v>39</v>
      </c>
      <c r="P35">
        <v>7</v>
      </c>
      <c r="Q35">
        <v>7</v>
      </c>
      <c r="R35">
        <v>13</v>
      </c>
      <c r="S35">
        <v>13</v>
      </c>
      <c r="T35" s="2">
        <f>ED_DATA[[#This Row],[REG DATE]] + ED_DATA[[#This Row],[REG TIME]]</f>
        <v>41012.318055555559</v>
      </c>
      <c r="U35" s="2">
        <f>ED_DATA[[#This Row],[TRIAGE DATE]] + ED_DATA[[#This Row],[TRIAGE TIME]]</f>
        <v>41012.3125</v>
      </c>
      <c r="V35" s="2">
        <f>ED_DATA[[#This Row],[DISP DATE]] + ED_DATA[[#This Row],[DISP TIME]]</f>
        <v>41012.566666666666</v>
      </c>
      <c r="W35" s="2">
        <f>ED_DATA[[#This Row],[DATE PT LEFT ED]] + ED_DATA[[#This Row],[TIME PT LEFT ED]]</f>
        <v>41012.566666666666</v>
      </c>
      <c r="X35" s="5">
        <f t="shared" si="0"/>
        <v>5.9666666665580124</v>
      </c>
      <c r="Y35" s="5">
        <f t="shared" si="1"/>
        <v>5.9666666665580124</v>
      </c>
      <c r="Z35" s="7">
        <f t="shared" si="2"/>
        <v>1</v>
      </c>
      <c r="AA35" s="7">
        <f t="shared" si="3"/>
        <v>0</v>
      </c>
      <c r="AB35" s="7">
        <f t="shared" si="4"/>
        <v>0</v>
      </c>
      <c r="AC35" s="7">
        <f t="shared" si="5"/>
        <v>0</v>
      </c>
      <c r="AD35" s="7">
        <f t="shared" si="6"/>
        <v>0</v>
      </c>
      <c r="AE35" s="7">
        <f t="shared" si="7"/>
        <v>0</v>
      </c>
      <c r="AF35" s="7">
        <f t="shared" si="8"/>
        <v>0</v>
      </c>
      <c r="AG35" s="7" t="str">
        <f t="shared" si="9"/>
        <v>Adult</v>
      </c>
    </row>
    <row r="36" spans="1:33">
      <c r="A36">
        <v>4414</v>
      </c>
      <c r="B36" t="s">
        <v>14</v>
      </c>
      <c r="C36" t="s">
        <v>15</v>
      </c>
      <c r="D36" t="s">
        <v>16</v>
      </c>
      <c r="E36" s="1">
        <v>41012</v>
      </c>
      <c r="F36" s="3">
        <v>0.33263888888888887</v>
      </c>
      <c r="G36" s="1">
        <v>41012</v>
      </c>
      <c r="H36" s="3">
        <v>0.32777777777777778</v>
      </c>
      <c r="I36">
        <v>3</v>
      </c>
      <c r="J36">
        <v>1961</v>
      </c>
      <c r="K36" s="1">
        <v>41012</v>
      </c>
      <c r="L36" s="3">
        <v>0.45763888888888887</v>
      </c>
      <c r="M36" s="1">
        <v>41012</v>
      </c>
      <c r="N36" s="3">
        <v>0.45833333333333331</v>
      </c>
      <c r="O36">
        <v>52</v>
      </c>
      <c r="P36">
        <v>7</v>
      </c>
      <c r="Q36">
        <v>7</v>
      </c>
      <c r="R36">
        <v>10</v>
      </c>
      <c r="S36">
        <v>11</v>
      </c>
      <c r="T36" s="2">
        <f>ED_DATA[[#This Row],[REG DATE]] + ED_DATA[[#This Row],[REG TIME]]</f>
        <v>41012.332638888889</v>
      </c>
      <c r="U36" s="2">
        <f>ED_DATA[[#This Row],[TRIAGE DATE]] + ED_DATA[[#This Row],[TRIAGE TIME]]</f>
        <v>41012.327777777777</v>
      </c>
      <c r="V36" s="2">
        <f>ED_DATA[[#This Row],[DISP DATE]] + ED_DATA[[#This Row],[DISP TIME]]</f>
        <v>41012.457638888889</v>
      </c>
      <c r="W36" s="2">
        <f>ED_DATA[[#This Row],[DATE PT LEFT ED]] + ED_DATA[[#This Row],[TIME PT LEFT ED]]</f>
        <v>41012.458333333336</v>
      </c>
      <c r="X36" s="5">
        <f t="shared" si="0"/>
        <v>3.0166666667209938</v>
      </c>
      <c r="Y36" s="5">
        <f t="shared" si="1"/>
        <v>3</v>
      </c>
      <c r="Z36" s="7">
        <f t="shared" si="2"/>
        <v>1</v>
      </c>
      <c r="AA36" s="7">
        <f t="shared" si="3"/>
        <v>1</v>
      </c>
      <c r="AB36" s="7">
        <f t="shared" si="4"/>
        <v>0</v>
      </c>
      <c r="AC36" s="7">
        <f t="shared" si="5"/>
        <v>0</v>
      </c>
      <c r="AD36" s="7">
        <f t="shared" si="6"/>
        <v>0</v>
      </c>
      <c r="AE36" s="7">
        <f t="shared" si="7"/>
        <v>0</v>
      </c>
      <c r="AF36" s="7">
        <f t="shared" si="8"/>
        <v>0</v>
      </c>
      <c r="AG36" s="7" t="str">
        <f t="shared" si="9"/>
        <v>Adult</v>
      </c>
    </row>
    <row r="37" spans="1:33">
      <c r="A37">
        <v>4414</v>
      </c>
      <c r="B37" t="s">
        <v>14</v>
      </c>
      <c r="C37" t="s">
        <v>15</v>
      </c>
      <c r="D37" t="s">
        <v>16</v>
      </c>
      <c r="E37" s="1">
        <v>41012</v>
      </c>
      <c r="F37" s="3">
        <v>0.43958333333333333</v>
      </c>
      <c r="G37" s="1">
        <v>41012</v>
      </c>
      <c r="H37" s="3">
        <v>0.43541666666666667</v>
      </c>
      <c r="I37">
        <v>3</v>
      </c>
      <c r="J37">
        <v>1989</v>
      </c>
      <c r="K37" s="1">
        <v>41012</v>
      </c>
      <c r="L37" s="3">
        <v>0.60416666666666663</v>
      </c>
      <c r="M37" s="1">
        <v>41012</v>
      </c>
      <c r="N37" s="3">
        <v>0.60416666666666663</v>
      </c>
      <c r="O37">
        <v>23</v>
      </c>
      <c r="P37">
        <v>10</v>
      </c>
      <c r="Q37">
        <v>10</v>
      </c>
      <c r="R37">
        <v>14</v>
      </c>
      <c r="S37">
        <v>14</v>
      </c>
      <c r="T37" s="2">
        <f>ED_DATA[[#This Row],[REG DATE]] + ED_DATA[[#This Row],[REG TIME]]</f>
        <v>41012.439583333333</v>
      </c>
      <c r="U37" s="2">
        <f>ED_DATA[[#This Row],[TRIAGE DATE]] + ED_DATA[[#This Row],[TRIAGE TIME]]</f>
        <v>41012.435416666667</v>
      </c>
      <c r="V37" s="2">
        <f>ED_DATA[[#This Row],[DISP DATE]] + ED_DATA[[#This Row],[DISP TIME]]</f>
        <v>41012.604166666664</v>
      </c>
      <c r="W37" s="2">
        <f>ED_DATA[[#This Row],[DATE PT LEFT ED]] + ED_DATA[[#This Row],[TIME PT LEFT ED]]</f>
        <v>41012.604166666664</v>
      </c>
      <c r="X37" s="5">
        <f t="shared" si="0"/>
        <v>3.9499999999534339</v>
      </c>
      <c r="Y37" s="5">
        <f t="shared" si="1"/>
        <v>3.9499999999534339</v>
      </c>
      <c r="Z37" s="7">
        <f t="shared" si="2"/>
        <v>1</v>
      </c>
      <c r="AA37" s="7">
        <f t="shared" si="3"/>
        <v>1</v>
      </c>
      <c r="AB37" s="7">
        <f t="shared" si="4"/>
        <v>0</v>
      </c>
      <c r="AC37" s="7">
        <f t="shared" si="5"/>
        <v>0</v>
      </c>
      <c r="AD37" s="7">
        <f t="shared" si="6"/>
        <v>0</v>
      </c>
      <c r="AE37" s="7">
        <f t="shared" si="7"/>
        <v>0</v>
      </c>
      <c r="AF37" s="7">
        <f t="shared" si="8"/>
        <v>0</v>
      </c>
      <c r="AG37" s="7" t="str">
        <f t="shared" si="9"/>
        <v>Adult</v>
      </c>
    </row>
    <row r="38" spans="1:33">
      <c r="A38">
        <v>4414</v>
      </c>
      <c r="B38" t="s">
        <v>14</v>
      </c>
      <c r="C38" t="s">
        <v>15</v>
      </c>
      <c r="D38" t="s">
        <v>16</v>
      </c>
      <c r="E38" s="1">
        <v>41012</v>
      </c>
      <c r="F38" s="3">
        <v>0.49444444444444446</v>
      </c>
      <c r="G38" s="1">
        <v>41012</v>
      </c>
      <c r="H38" s="3">
        <v>0.48958333333333331</v>
      </c>
      <c r="I38">
        <v>3</v>
      </c>
      <c r="J38">
        <v>1969</v>
      </c>
      <c r="K38" s="1">
        <v>41012</v>
      </c>
      <c r="L38" s="3">
        <v>0.53611111111111109</v>
      </c>
      <c r="M38" s="1">
        <v>41012</v>
      </c>
      <c r="N38" s="3">
        <v>0.53611111111111109</v>
      </c>
      <c r="O38">
        <v>46</v>
      </c>
      <c r="P38">
        <v>11</v>
      </c>
      <c r="Q38">
        <v>11</v>
      </c>
      <c r="R38">
        <v>12</v>
      </c>
      <c r="S38">
        <v>12</v>
      </c>
      <c r="T38" s="2">
        <f>ED_DATA[[#This Row],[REG DATE]] + ED_DATA[[#This Row],[REG TIME]]</f>
        <v>41012.494444444441</v>
      </c>
      <c r="U38" s="2">
        <f>ED_DATA[[#This Row],[TRIAGE DATE]] + ED_DATA[[#This Row],[TRIAGE TIME]]</f>
        <v>41012.489583333336</v>
      </c>
      <c r="V38" s="2">
        <f>ED_DATA[[#This Row],[DISP DATE]] + ED_DATA[[#This Row],[DISP TIME]]</f>
        <v>41012.536111111112</v>
      </c>
      <c r="W38" s="2">
        <f>ED_DATA[[#This Row],[DATE PT LEFT ED]] + ED_DATA[[#This Row],[TIME PT LEFT ED]]</f>
        <v>41012.536111111112</v>
      </c>
      <c r="X38" s="5">
        <f t="shared" si="0"/>
        <v>1.0000000001164153</v>
      </c>
      <c r="Y38" s="5">
        <f t="shared" si="1"/>
        <v>1.0000000001164153</v>
      </c>
      <c r="Z38" s="7">
        <f t="shared" si="2"/>
        <v>1</v>
      </c>
      <c r="AA38" s="7">
        <f t="shared" si="3"/>
        <v>1</v>
      </c>
      <c r="AB38" s="7">
        <f t="shared" si="4"/>
        <v>0</v>
      </c>
      <c r="AC38" s="7">
        <f t="shared" si="5"/>
        <v>0</v>
      </c>
      <c r="AD38" s="7">
        <f t="shared" si="6"/>
        <v>0</v>
      </c>
      <c r="AE38" s="7">
        <f t="shared" si="7"/>
        <v>0</v>
      </c>
      <c r="AF38" s="7">
        <f t="shared" si="8"/>
        <v>0</v>
      </c>
      <c r="AG38" s="7" t="str">
        <f t="shared" si="9"/>
        <v>Adult</v>
      </c>
    </row>
    <row r="39" spans="1:33">
      <c r="A39">
        <v>4414</v>
      </c>
      <c r="B39" t="s">
        <v>14</v>
      </c>
      <c r="C39" t="s">
        <v>15</v>
      </c>
      <c r="D39" t="s">
        <v>16</v>
      </c>
      <c r="E39" s="1">
        <v>41016</v>
      </c>
      <c r="F39" s="3">
        <v>0.19097222222222221</v>
      </c>
      <c r="G39" s="1">
        <v>41016</v>
      </c>
      <c r="H39" s="3">
        <v>0.18402777777777779</v>
      </c>
      <c r="I39">
        <v>3</v>
      </c>
      <c r="J39">
        <v>1962</v>
      </c>
      <c r="K39" s="1">
        <v>41016</v>
      </c>
      <c r="L39" s="3">
        <v>0.38541666666666669</v>
      </c>
      <c r="M39" s="1">
        <v>41016</v>
      </c>
      <c r="N39" s="3">
        <v>0.38819444444444445</v>
      </c>
      <c r="O39">
        <v>50</v>
      </c>
      <c r="P39">
        <v>4</v>
      </c>
      <c r="Q39">
        <v>4</v>
      </c>
      <c r="R39">
        <v>9</v>
      </c>
      <c r="S39">
        <v>9</v>
      </c>
      <c r="T39" s="2">
        <f>ED_DATA[[#This Row],[REG DATE]] + ED_DATA[[#This Row],[REG TIME]]</f>
        <v>41016.190972222219</v>
      </c>
      <c r="U39" s="2">
        <f>ED_DATA[[#This Row],[TRIAGE DATE]] + ED_DATA[[#This Row],[TRIAGE TIME]]</f>
        <v>41016.184027777781</v>
      </c>
      <c r="V39" s="2">
        <f>ED_DATA[[#This Row],[DISP DATE]] + ED_DATA[[#This Row],[DISP TIME]]</f>
        <v>41016.385416666664</v>
      </c>
      <c r="W39" s="2">
        <f>ED_DATA[[#This Row],[DATE PT LEFT ED]] + ED_DATA[[#This Row],[TIME PT LEFT ED]]</f>
        <v>41016.388194444444</v>
      </c>
      <c r="X39" s="5">
        <f t="shared" si="0"/>
        <v>4.7333333333954215</v>
      </c>
      <c r="Y39" s="5">
        <f t="shared" si="1"/>
        <v>4.6666666666860692</v>
      </c>
      <c r="Z39" s="7">
        <f t="shared" si="2"/>
        <v>1</v>
      </c>
      <c r="AA39" s="7">
        <f t="shared" si="3"/>
        <v>0</v>
      </c>
      <c r="AB39" s="7">
        <f t="shared" si="4"/>
        <v>0</v>
      </c>
      <c r="AC39" s="7">
        <f t="shared" si="5"/>
        <v>0</v>
      </c>
      <c r="AD39" s="7">
        <f t="shared" si="6"/>
        <v>0</v>
      </c>
      <c r="AE39" s="7">
        <f t="shared" si="7"/>
        <v>0</v>
      </c>
      <c r="AF39" s="7">
        <f t="shared" si="8"/>
        <v>0</v>
      </c>
      <c r="AG39" s="7" t="str">
        <f t="shared" si="9"/>
        <v>Adult</v>
      </c>
    </row>
    <row r="40" spans="1:33">
      <c r="A40">
        <v>4414</v>
      </c>
      <c r="B40" t="s">
        <v>14</v>
      </c>
      <c r="C40" t="s">
        <v>15</v>
      </c>
      <c r="D40" t="s">
        <v>16</v>
      </c>
      <c r="E40" s="1">
        <v>41016</v>
      </c>
      <c r="F40" s="3">
        <v>0.25972222222222224</v>
      </c>
      <c r="G40" s="1">
        <v>41016</v>
      </c>
      <c r="H40" s="3">
        <v>0.24513888888888888</v>
      </c>
      <c r="I40">
        <v>3</v>
      </c>
      <c r="J40">
        <v>1949</v>
      </c>
      <c r="K40" s="1">
        <v>41016</v>
      </c>
      <c r="L40" s="3">
        <v>0.49861111111111112</v>
      </c>
      <c r="M40" s="1">
        <v>41016</v>
      </c>
      <c r="N40" s="3">
        <v>0.60763888888888884</v>
      </c>
      <c r="O40">
        <v>62</v>
      </c>
      <c r="P40">
        <v>6</v>
      </c>
      <c r="Q40">
        <v>5</v>
      </c>
      <c r="R40">
        <v>11</v>
      </c>
      <c r="S40">
        <v>14</v>
      </c>
      <c r="T40" s="2">
        <f>ED_DATA[[#This Row],[REG DATE]] + ED_DATA[[#This Row],[REG TIME]]</f>
        <v>41016.259722222225</v>
      </c>
      <c r="U40" s="2">
        <f>ED_DATA[[#This Row],[TRIAGE DATE]] + ED_DATA[[#This Row],[TRIAGE TIME]]</f>
        <v>41016.245138888888</v>
      </c>
      <c r="V40" s="2">
        <f>ED_DATA[[#This Row],[DISP DATE]] + ED_DATA[[#This Row],[DISP TIME]]</f>
        <v>41016.498611111114</v>
      </c>
      <c r="W40" s="2">
        <f>ED_DATA[[#This Row],[DATE PT LEFT ED]] + ED_DATA[[#This Row],[TIME PT LEFT ED]]</f>
        <v>41016.607638888891</v>
      </c>
      <c r="X40" s="5">
        <f t="shared" si="0"/>
        <v>8.3499999999767169</v>
      </c>
      <c r="Y40" s="5">
        <f t="shared" si="1"/>
        <v>5.7333333333372138</v>
      </c>
      <c r="Z40" s="7">
        <f t="shared" si="2"/>
        <v>1</v>
      </c>
      <c r="AA40" s="7">
        <f t="shared" si="3"/>
        <v>0</v>
      </c>
      <c r="AB40" s="7">
        <f t="shared" si="4"/>
        <v>0</v>
      </c>
      <c r="AC40" s="7">
        <f t="shared" si="5"/>
        <v>0</v>
      </c>
      <c r="AD40" s="7">
        <f t="shared" si="6"/>
        <v>0</v>
      </c>
      <c r="AE40" s="7">
        <f t="shared" si="7"/>
        <v>0</v>
      </c>
      <c r="AF40" s="7">
        <f t="shared" si="8"/>
        <v>0</v>
      </c>
      <c r="AG40" s="7" t="str">
        <f t="shared" si="9"/>
        <v>Adult</v>
      </c>
    </row>
    <row r="41" spans="1:33">
      <c r="A41">
        <v>4414</v>
      </c>
      <c r="B41" t="s">
        <v>14</v>
      </c>
      <c r="C41" t="s">
        <v>15</v>
      </c>
      <c r="D41" t="s">
        <v>16</v>
      </c>
      <c r="E41" s="1">
        <v>41016</v>
      </c>
      <c r="F41" s="3">
        <v>0.36527777777777776</v>
      </c>
      <c r="G41" s="1">
        <v>41016</v>
      </c>
      <c r="H41" s="3">
        <v>0.3611111111111111</v>
      </c>
      <c r="I41">
        <v>3</v>
      </c>
      <c r="J41">
        <v>1950</v>
      </c>
      <c r="K41" s="1">
        <v>41016</v>
      </c>
      <c r="L41" s="3">
        <v>0.48958333333333331</v>
      </c>
      <c r="M41" s="1">
        <v>41016</v>
      </c>
      <c r="N41" s="3">
        <v>0.49236111111111114</v>
      </c>
      <c r="O41">
        <v>63</v>
      </c>
      <c r="P41">
        <v>8</v>
      </c>
      <c r="Q41">
        <v>8</v>
      </c>
      <c r="R41">
        <v>11</v>
      </c>
      <c r="S41">
        <v>11</v>
      </c>
      <c r="T41" s="2">
        <f>ED_DATA[[#This Row],[REG DATE]] + ED_DATA[[#This Row],[REG TIME]]</f>
        <v>41016.365277777775</v>
      </c>
      <c r="U41" s="2">
        <f>ED_DATA[[#This Row],[TRIAGE DATE]] + ED_DATA[[#This Row],[TRIAGE TIME]]</f>
        <v>41016.361111111109</v>
      </c>
      <c r="V41" s="2">
        <f>ED_DATA[[#This Row],[DISP DATE]] + ED_DATA[[#This Row],[DISP TIME]]</f>
        <v>41016.489583333336</v>
      </c>
      <c r="W41" s="2">
        <f>ED_DATA[[#This Row],[DATE PT LEFT ED]] + ED_DATA[[#This Row],[TIME PT LEFT ED]]</f>
        <v>41016.492361111108</v>
      </c>
      <c r="X41" s="5">
        <f t="shared" si="0"/>
        <v>3.0499999999883585</v>
      </c>
      <c r="Y41" s="5">
        <f t="shared" si="1"/>
        <v>2.9833333334536292</v>
      </c>
      <c r="Z41" s="7">
        <f t="shared" si="2"/>
        <v>1</v>
      </c>
      <c r="AA41" s="7">
        <f t="shared" si="3"/>
        <v>1</v>
      </c>
      <c r="AB41" s="7">
        <f t="shared" si="4"/>
        <v>0</v>
      </c>
      <c r="AC41" s="7">
        <f t="shared" si="5"/>
        <v>0</v>
      </c>
      <c r="AD41" s="7">
        <f t="shared" si="6"/>
        <v>0</v>
      </c>
      <c r="AE41" s="7">
        <f t="shared" si="7"/>
        <v>0</v>
      </c>
      <c r="AF41" s="7">
        <f t="shared" si="8"/>
        <v>0</v>
      </c>
      <c r="AG41" s="7" t="str">
        <f t="shared" si="9"/>
        <v>Adult</v>
      </c>
    </row>
    <row r="42" spans="1:33">
      <c r="A42">
        <v>4414</v>
      </c>
      <c r="B42" t="s">
        <v>14</v>
      </c>
      <c r="C42" t="s">
        <v>15</v>
      </c>
      <c r="D42" t="s">
        <v>16</v>
      </c>
      <c r="E42" s="1">
        <v>41016</v>
      </c>
      <c r="F42" s="3">
        <v>0.39374999999999999</v>
      </c>
      <c r="G42" s="1">
        <v>41016</v>
      </c>
      <c r="H42" s="3">
        <v>0.39027777777777778</v>
      </c>
      <c r="I42">
        <v>3</v>
      </c>
      <c r="J42">
        <v>1973</v>
      </c>
      <c r="K42" s="1">
        <v>41016</v>
      </c>
      <c r="L42" s="3">
        <v>0.61458333333333337</v>
      </c>
      <c r="M42" s="1">
        <v>41016</v>
      </c>
      <c r="N42" s="3">
        <v>0.61458333333333337</v>
      </c>
      <c r="O42">
        <v>40</v>
      </c>
      <c r="P42">
        <v>9</v>
      </c>
      <c r="Q42">
        <v>9</v>
      </c>
      <c r="R42">
        <v>14</v>
      </c>
      <c r="S42">
        <v>14</v>
      </c>
      <c r="T42" s="2">
        <f>ED_DATA[[#This Row],[REG DATE]] + ED_DATA[[#This Row],[REG TIME]]</f>
        <v>41016.393750000003</v>
      </c>
      <c r="U42" s="2">
        <f>ED_DATA[[#This Row],[TRIAGE DATE]] + ED_DATA[[#This Row],[TRIAGE TIME]]</f>
        <v>41016.390277777777</v>
      </c>
      <c r="V42" s="2">
        <f>ED_DATA[[#This Row],[DISP DATE]] + ED_DATA[[#This Row],[DISP TIME]]</f>
        <v>41016.614583333336</v>
      </c>
      <c r="W42" s="2">
        <f>ED_DATA[[#This Row],[DATE PT LEFT ED]] + ED_DATA[[#This Row],[TIME PT LEFT ED]]</f>
        <v>41016.614583333336</v>
      </c>
      <c r="X42" s="5">
        <f t="shared" si="0"/>
        <v>5.2999999999883585</v>
      </c>
      <c r="Y42" s="5">
        <f t="shared" si="1"/>
        <v>5.2999999999883585</v>
      </c>
      <c r="Z42" s="7">
        <f t="shared" si="2"/>
        <v>1</v>
      </c>
      <c r="AA42" s="7">
        <f t="shared" si="3"/>
        <v>0</v>
      </c>
      <c r="AB42" s="7">
        <f t="shared" si="4"/>
        <v>0</v>
      </c>
      <c r="AC42" s="7">
        <f t="shared" si="5"/>
        <v>0</v>
      </c>
      <c r="AD42" s="7">
        <f t="shared" si="6"/>
        <v>0</v>
      </c>
      <c r="AE42" s="7">
        <f t="shared" si="7"/>
        <v>0</v>
      </c>
      <c r="AF42" s="7">
        <f t="shared" si="8"/>
        <v>0</v>
      </c>
      <c r="AG42" s="7" t="str">
        <f t="shared" si="9"/>
        <v>Adult</v>
      </c>
    </row>
    <row r="43" spans="1:33">
      <c r="A43">
        <v>4414</v>
      </c>
      <c r="B43" t="s">
        <v>14</v>
      </c>
      <c r="C43" t="s">
        <v>15</v>
      </c>
      <c r="D43" t="s">
        <v>16</v>
      </c>
      <c r="E43" s="1">
        <v>41016</v>
      </c>
      <c r="F43" s="3">
        <v>0.42986111111111114</v>
      </c>
      <c r="G43" s="1">
        <v>41016</v>
      </c>
      <c r="H43" s="3">
        <v>0.42569444444444443</v>
      </c>
      <c r="I43">
        <v>3</v>
      </c>
      <c r="J43">
        <v>1974</v>
      </c>
      <c r="K43" s="1">
        <v>41016</v>
      </c>
      <c r="L43" s="3">
        <v>0.76041666666666663</v>
      </c>
      <c r="M43" s="1">
        <v>41016</v>
      </c>
      <c r="N43" s="3">
        <v>0.76111111111111107</v>
      </c>
      <c r="O43">
        <v>39</v>
      </c>
      <c r="P43">
        <v>10</v>
      </c>
      <c r="Q43">
        <v>10</v>
      </c>
      <c r="R43">
        <v>18</v>
      </c>
      <c r="S43">
        <v>18</v>
      </c>
      <c r="T43" s="2">
        <f>ED_DATA[[#This Row],[REG DATE]] + ED_DATA[[#This Row],[REG TIME]]</f>
        <v>41016.429861111108</v>
      </c>
      <c r="U43" s="2">
        <f>ED_DATA[[#This Row],[TRIAGE DATE]] + ED_DATA[[#This Row],[TRIAGE TIME]]</f>
        <v>41016.425694444442</v>
      </c>
      <c r="V43" s="2">
        <f>ED_DATA[[#This Row],[DISP DATE]] + ED_DATA[[#This Row],[DISP TIME]]</f>
        <v>41016.760416666664</v>
      </c>
      <c r="W43" s="2">
        <f>ED_DATA[[#This Row],[DATE PT LEFT ED]] + ED_DATA[[#This Row],[TIME PT LEFT ED]]</f>
        <v>41016.761111111111</v>
      </c>
      <c r="X43" s="5">
        <f t="shared" si="0"/>
        <v>7.9500000000698492</v>
      </c>
      <c r="Y43" s="5">
        <f t="shared" si="1"/>
        <v>7.9333333333488554</v>
      </c>
      <c r="Z43" s="7">
        <f t="shared" si="2"/>
        <v>0</v>
      </c>
      <c r="AA43" s="7">
        <f t="shared" si="3"/>
        <v>0</v>
      </c>
      <c r="AB43" s="7">
        <f t="shared" si="4"/>
        <v>0</v>
      </c>
      <c r="AC43" s="7">
        <f t="shared" si="5"/>
        <v>0</v>
      </c>
      <c r="AD43" s="7">
        <f t="shared" si="6"/>
        <v>0</v>
      </c>
      <c r="AE43" s="7">
        <f t="shared" si="7"/>
        <v>0</v>
      </c>
      <c r="AF43" s="7">
        <f t="shared" si="8"/>
        <v>0</v>
      </c>
      <c r="AG43" s="7" t="str">
        <f t="shared" si="9"/>
        <v>Adult</v>
      </c>
    </row>
    <row r="44" spans="1:33">
      <c r="A44">
        <v>4414</v>
      </c>
      <c r="B44" t="s">
        <v>14</v>
      </c>
      <c r="C44" t="s">
        <v>15</v>
      </c>
      <c r="D44" t="s">
        <v>16</v>
      </c>
      <c r="E44" s="1">
        <v>41016</v>
      </c>
      <c r="F44" s="3">
        <v>0.46111111111111114</v>
      </c>
      <c r="G44" s="1">
        <v>41016</v>
      </c>
      <c r="H44" s="3">
        <v>0.45624999999999999</v>
      </c>
      <c r="I44">
        <v>3</v>
      </c>
      <c r="J44">
        <v>1987</v>
      </c>
      <c r="K44" s="1">
        <v>41016</v>
      </c>
      <c r="L44" s="3">
        <v>0.67013888888888884</v>
      </c>
      <c r="M44" s="1">
        <v>41016</v>
      </c>
      <c r="N44" s="3">
        <v>0.67083333333333328</v>
      </c>
      <c r="O44">
        <v>27</v>
      </c>
      <c r="P44">
        <v>11</v>
      </c>
      <c r="Q44">
        <v>10</v>
      </c>
      <c r="R44">
        <v>16</v>
      </c>
      <c r="S44">
        <v>16</v>
      </c>
      <c r="T44" s="2">
        <f>ED_DATA[[#This Row],[REG DATE]] + ED_DATA[[#This Row],[REG TIME]]</f>
        <v>41016.461111111108</v>
      </c>
      <c r="U44" s="2">
        <f>ED_DATA[[#This Row],[TRIAGE DATE]] + ED_DATA[[#This Row],[TRIAGE TIME]]</f>
        <v>41016.456250000003</v>
      </c>
      <c r="V44" s="2">
        <f>ED_DATA[[#This Row],[DISP DATE]] + ED_DATA[[#This Row],[DISP TIME]]</f>
        <v>41016.670138888891</v>
      </c>
      <c r="W44" s="2">
        <f>ED_DATA[[#This Row],[DATE PT LEFT ED]] + ED_DATA[[#This Row],[TIME PT LEFT ED]]</f>
        <v>41016.67083333333</v>
      </c>
      <c r="X44" s="5">
        <f t="shared" si="0"/>
        <v>5.0333333333255723</v>
      </c>
      <c r="Y44" s="5">
        <f t="shared" si="1"/>
        <v>5.0166666667792015</v>
      </c>
      <c r="Z44" s="7">
        <f t="shared" si="2"/>
        <v>1</v>
      </c>
      <c r="AA44" s="7">
        <f t="shared" si="3"/>
        <v>0</v>
      </c>
      <c r="AB44" s="7">
        <f t="shared" si="4"/>
        <v>0</v>
      </c>
      <c r="AC44" s="7">
        <f t="shared" si="5"/>
        <v>0</v>
      </c>
      <c r="AD44" s="7">
        <f t="shared" si="6"/>
        <v>0</v>
      </c>
      <c r="AE44" s="7">
        <f t="shared" si="7"/>
        <v>0</v>
      </c>
      <c r="AF44" s="7">
        <f t="shared" si="8"/>
        <v>0</v>
      </c>
      <c r="AG44" s="7" t="str">
        <f t="shared" si="9"/>
        <v>Adult</v>
      </c>
    </row>
    <row r="45" spans="1:33">
      <c r="A45">
        <v>4414</v>
      </c>
      <c r="B45" t="s">
        <v>14</v>
      </c>
      <c r="C45" t="s">
        <v>15</v>
      </c>
      <c r="D45" t="s">
        <v>16</v>
      </c>
      <c r="E45" s="1">
        <v>41016</v>
      </c>
      <c r="F45" s="3">
        <v>0.48125000000000001</v>
      </c>
      <c r="G45" s="1">
        <v>41016</v>
      </c>
      <c r="H45" s="3">
        <v>0.47638888888888886</v>
      </c>
      <c r="I45">
        <v>3</v>
      </c>
      <c r="J45">
        <v>1991</v>
      </c>
      <c r="K45" s="1">
        <v>41016</v>
      </c>
      <c r="L45" s="3">
        <v>0.71875</v>
      </c>
      <c r="M45" s="1">
        <v>41016</v>
      </c>
      <c r="N45" s="3">
        <v>0.72083333333333333</v>
      </c>
      <c r="O45">
        <v>21</v>
      </c>
      <c r="P45">
        <v>11</v>
      </c>
      <c r="Q45">
        <v>11</v>
      </c>
      <c r="R45">
        <v>17</v>
      </c>
      <c r="S45">
        <v>17</v>
      </c>
      <c r="T45" s="2">
        <f>ED_DATA[[#This Row],[REG DATE]] + ED_DATA[[#This Row],[REG TIME]]</f>
        <v>41016.481249999997</v>
      </c>
      <c r="U45" s="2">
        <f>ED_DATA[[#This Row],[TRIAGE DATE]] + ED_DATA[[#This Row],[TRIAGE TIME]]</f>
        <v>41016.476388888892</v>
      </c>
      <c r="V45" s="2">
        <f>ED_DATA[[#This Row],[DISP DATE]] + ED_DATA[[#This Row],[DISP TIME]]</f>
        <v>41016.71875</v>
      </c>
      <c r="W45" s="2">
        <f>ED_DATA[[#This Row],[DATE PT LEFT ED]] + ED_DATA[[#This Row],[TIME PT LEFT ED]]</f>
        <v>41016.720833333333</v>
      </c>
      <c r="X45" s="5">
        <f t="shared" si="0"/>
        <v>5.7500000000582077</v>
      </c>
      <c r="Y45" s="5">
        <f t="shared" si="1"/>
        <v>5.7000000000698492</v>
      </c>
      <c r="Z45" s="7">
        <f t="shared" si="2"/>
        <v>1</v>
      </c>
      <c r="AA45" s="7">
        <f t="shared" si="3"/>
        <v>0</v>
      </c>
      <c r="AB45" s="7">
        <f t="shared" si="4"/>
        <v>0</v>
      </c>
      <c r="AC45" s="7">
        <f t="shared" si="5"/>
        <v>0</v>
      </c>
      <c r="AD45" s="7">
        <f t="shared" si="6"/>
        <v>0</v>
      </c>
      <c r="AE45" s="7">
        <f t="shared" si="7"/>
        <v>0</v>
      </c>
      <c r="AF45" s="7">
        <f t="shared" si="8"/>
        <v>0</v>
      </c>
      <c r="AG45" s="7" t="str">
        <f t="shared" si="9"/>
        <v>Adult</v>
      </c>
    </row>
    <row r="46" spans="1:33">
      <c r="A46">
        <v>4414</v>
      </c>
      <c r="B46" t="s">
        <v>14</v>
      </c>
      <c r="C46" t="s">
        <v>15</v>
      </c>
      <c r="D46" t="s">
        <v>16</v>
      </c>
      <c r="E46" s="1">
        <v>41012</v>
      </c>
      <c r="F46" s="3">
        <v>0.93611111111111112</v>
      </c>
      <c r="G46" s="1">
        <v>41012</v>
      </c>
      <c r="H46" s="3">
        <v>0.93055555555555558</v>
      </c>
      <c r="I46">
        <v>3</v>
      </c>
      <c r="J46">
        <v>1986</v>
      </c>
      <c r="K46" s="1">
        <v>41013</v>
      </c>
      <c r="L46" s="3">
        <v>0.13194444444444445</v>
      </c>
      <c r="M46" s="1">
        <v>41013</v>
      </c>
      <c r="N46" s="3">
        <v>0.13194444444444445</v>
      </c>
      <c r="O46">
        <v>27</v>
      </c>
      <c r="P46">
        <v>22</v>
      </c>
      <c r="Q46">
        <v>22</v>
      </c>
      <c r="R46">
        <v>3</v>
      </c>
      <c r="S46">
        <v>3</v>
      </c>
      <c r="T46" s="2">
        <f>ED_DATA[[#This Row],[REG DATE]] + ED_DATA[[#This Row],[REG TIME]]</f>
        <v>41012.936111111114</v>
      </c>
      <c r="U46" s="2">
        <f>ED_DATA[[#This Row],[TRIAGE DATE]] + ED_DATA[[#This Row],[TRIAGE TIME]]</f>
        <v>41012.930555555555</v>
      </c>
      <c r="V46" s="2">
        <f>ED_DATA[[#This Row],[DISP DATE]] + ED_DATA[[#This Row],[DISP TIME]]</f>
        <v>41013.131944444445</v>
      </c>
      <c r="W46" s="2">
        <f>ED_DATA[[#This Row],[DATE PT LEFT ED]] + ED_DATA[[#This Row],[TIME PT LEFT ED]]</f>
        <v>41013.131944444445</v>
      </c>
      <c r="X46" s="5">
        <f t="shared" si="0"/>
        <v>4.6999999999534339</v>
      </c>
      <c r="Y46" s="5">
        <f t="shared" si="1"/>
        <v>4.6999999999534339</v>
      </c>
      <c r="Z46" s="7">
        <f t="shared" si="2"/>
        <v>1</v>
      </c>
      <c r="AA46" s="7">
        <f t="shared" si="3"/>
        <v>0</v>
      </c>
      <c r="AB46" s="7">
        <f t="shared" si="4"/>
        <v>0</v>
      </c>
      <c r="AC46" s="7">
        <f t="shared" si="5"/>
        <v>0</v>
      </c>
      <c r="AD46" s="7">
        <f t="shared" si="6"/>
        <v>0</v>
      </c>
      <c r="AE46" s="7">
        <f t="shared" si="7"/>
        <v>0</v>
      </c>
      <c r="AF46" s="7">
        <f t="shared" si="8"/>
        <v>0</v>
      </c>
      <c r="AG46" s="7" t="str">
        <f t="shared" si="9"/>
        <v>Adult</v>
      </c>
    </row>
    <row r="47" spans="1:33">
      <c r="A47">
        <v>4414</v>
      </c>
      <c r="B47" t="s">
        <v>14</v>
      </c>
      <c r="C47" t="s">
        <v>15</v>
      </c>
      <c r="D47" t="s">
        <v>16</v>
      </c>
      <c r="E47" s="1">
        <v>41012</v>
      </c>
      <c r="F47" s="3">
        <v>0.94791666666666663</v>
      </c>
      <c r="G47" s="1">
        <v>41012</v>
      </c>
      <c r="H47" s="3">
        <v>0.94027777777777777</v>
      </c>
      <c r="I47">
        <v>3</v>
      </c>
      <c r="J47">
        <v>1988</v>
      </c>
      <c r="K47" s="1">
        <v>41013</v>
      </c>
      <c r="L47" s="3">
        <v>0.13541666666666666</v>
      </c>
      <c r="M47" s="1">
        <v>41013</v>
      </c>
      <c r="N47" s="3">
        <v>0.1388888888888889</v>
      </c>
      <c r="O47">
        <v>27</v>
      </c>
      <c r="P47">
        <v>22</v>
      </c>
      <c r="Q47">
        <v>22</v>
      </c>
      <c r="R47">
        <v>3</v>
      </c>
      <c r="S47">
        <v>3</v>
      </c>
      <c r="T47" s="2">
        <f>ED_DATA[[#This Row],[REG DATE]] + ED_DATA[[#This Row],[REG TIME]]</f>
        <v>41012.947916666664</v>
      </c>
      <c r="U47" s="2">
        <f>ED_DATA[[#This Row],[TRIAGE DATE]] + ED_DATA[[#This Row],[TRIAGE TIME]]</f>
        <v>41012.94027777778</v>
      </c>
      <c r="V47" s="2">
        <f>ED_DATA[[#This Row],[DISP DATE]] + ED_DATA[[#This Row],[DISP TIME]]</f>
        <v>41013.135416666664</v>
      </c>
      <c r="W47" s="2">
        <f>ED_DATA[[#This Row],[DATE PT LEFT ED]] + ED_DATA[[#This Row],[TIME PT LEFT ED]]</f>
        <v>41013.138888888891</v>
      </c>
      <c r="X47" s="5">
        <f t="shared" si="0"/>
        <v>4.5833333334303461</v>
      </c>
      <c r="Y47" s="5">
        <f t="shared" si="1"/>
        <v>4.5</v>
      </c>
      <c r="Z47" s="7">
        <f t="shared" si="2"/>
        <v>1</v>
      </c>
      <c r="AA47" s="7">
        <f t="shared" si="3"/>
        <v>0</v>
      </c>
      <c r="AB47" s="7">
        <f t="shared" si="4"/>
        <v>0</v>
      </c>
      <c r="AC47" s="7">
        <f t="shared" si="5"/>
        <v>0</v>
      </c>
      <c r="AD47" s="7">
        <f t="shared" si="6"/>
        <v>0</v>
      </c>
      <c r="AE47" s="7">
        <f t="shared" si="7"/>
        <v>0</v>
      </c>
      <c r="AF47" s="7">
        <f t="shared" si="8"/>
        <v>0</v>
      </c>
      <c r="AG47" s="7" t="str">
        <f t="shared" si="9"/>
        <v>Adult</v>
      </c>
    </row>
    <row r="48" spans="1:33">
      <c r="A48">
        <v>4414</v>
      </c>
      <c r="B48" t="s">
        <v>14</v>
      </c>
      <c r="C48" t="s">
        <v>15</v>
      </c>
      <c r="D48" t="s">
        <v>16</v>
      </c>
      <c r="E48" s="1">
        <v>41012</v>
      </c>
      <c r="F48" s="3">
        <v>0.99444444444444446</v>
      </c>
      <c r="G48" s="1">
        <v>41012</v>
      </c>
      <c r="H48" s="3">
        <v>0.9868055555555556</v>
      </c>
      <c r="I48">
        <v>3</v>
      </c>
      <c r="J48">
        <v>1964</v>
      </c>
      <c r="K48" s="1">
        <v>41013</v>
      </c>
      <c r="L48" s="3">
        <v>0.12152777777777778</v>
      </c>
      <c r="M48" s="1">
        <v>41013</v>
      </c>
      <c r="N48" s="3">
        <v>0.12152777777777778</v>
      </c>
      <c r="O48">
        <v>50</v>
      </c>
      <c r="P48">
        <v>23</v>
      </c>
      <c r="Q48">
        <v>23</v>
      </c>
      <c r="R48">
        <v>2</v>
      </c>
      <c r="S48">
        <v>2</v>
      </c>
      <c r="T48" s="2">
        <f>ED_DATA[[#This Row],[REG DATE]] + ED_DATA[[#This Row],[REG TIME]]</f>
        <v>41012.994444444441</v>
      </c>
      <c r="U48" s="2">
        <f>ED_DATA[[#This Row],[TRIAGE DATE]] + ED_DATA[[#This Row],[TRIAGE TIME]]</f>
        <v>41012.986805555556</v>
      </c>
      <c r="V48" s="2">
        <f>ED_DATA[[#This Row],[DISP DATE]] + ED_DATA[[#This Row],[DISP TIME]]</f>
        <v>41013.121527777781</v>
      </c>
      <c r="W48" s="2">
        <f>ED_DATA[[#This Row],[DATE PT LEFT ED]] + ED_DATA[[#This Row],[TIME PT LEFT ED]]</f>
        <v>41013.121527777781</v>
      </c>
      <c r="X48" s="5">
        <f t="shared" si="0"/>
        <v>3.0500000001629815</v>
      </c>
      <c r="Y48" s="5">
        <f t="shared" si="1"/>
        <v>3.0500000001629815</v>
      </c>
      <c r="Z48" s="7">
        <f t="shared" si="2"/>
        <v>1</v>
      </c>
      <c r="AA48" s="7">
        <f t="shared" si="3"/>
        <v>1</v>
      </c>
      <c r="AB48" s="7">
        <f t="shared" si="4"/>
        <v>0</v>
      </c>
      <c r="AC48" s="7">
        <f t="shared" si="5"/>
        <v>0</v>
      </c>
      <c r="AD48" s="7">
        <f t="shared" si="6"/>
        <v>0</v>
      </c>
      <c r="AE48" s="7">
        <f t="shared" si="7"/>
        <v>0</v>
      </c>
      <c r="AF48" s="7">
        <f t="shared" si="8"/>
        <v>0</v>
      </c>
      <c r="AG48" s="7" t="str">
        <f t="shared" si="9"/>
        <v>Adult</v>
      </c>
    </row>
    <row r="49" spans="1:33">
      <c r="A49">
        <v>4414</v>
      </c>
      <c r="B49" t="s">
        <v>14</v>
      </c>
      <c r="C49" t="s">
        <v>15</v>
      </c>
      <c r="D49" t="s">
        <v>16</v>
      </c>
      <c r="E49" s="1">
        <v>41013</v>
      </c>
      <c r="F49" s="3">
        <v>0</v>
      </c>
      <c r="G49" s="1">
        <v>41012</v>
      </c>
      <c r="H49" s="3">
        <v>0.9916666666666667</v>
      </c>
      <c r="I49">
        <v>3</v>
      </c>
      <c r="J49">
        <v>1964</v>
      </c>
      <c r="K49" s="1">
        <v>41013</v>
      </c>
      <c r="L49" s="3">
        <v>0.1875</v>
      </c>
      <c r="M49" s="1">
        <v>41013</v>
      </c>
      <c r="N49" s="3">
        <v>0.18819444444444444</v>
      </c>
      <c r="O49">
        <v>51</v>
      </c>
      <c r="P49">
        <v>0</v>
      </c>
      <c r="Q49">
        <v>23</v>
      </c>
      <c r="R49">
        <v>4</v>
      </c>
      <c r="S49">
        <v>4</v>
      </c>
      <c r="T49" s="2">
        <f>ED_DATA[[#This Row],[REG DATE]] + ED_DATA[[#This Row],[REG TIME]]</f>
        <v>41013</v>
      </c>
      <c r="U49" s="2">
        <f>ED_DATA[[#This Row],[TRIAGE DATE]] + ED_DATA[[#This Row],[TRIAGE TIME]]</f>
        <v>41012.991666666669</v>
      </c>
      <c r="V49" s="2">
        <f>ED_DATA[[#This Row],[DISP DATE]] + ED_DATA[[#This Row],[DISP TIME]]</f>
        <v>41013.1875</v>
      </c>
      <c r="W49" s="2">
        <f>ED_DATA[[#This Row],[DATE PT LEFT ED]] + ED_DATA[[#This Row],[TIME PT LEFT ED]]</f>
        <v>41013.188194444447</v>
      </c>
      <c r="X49" s="5">
        <f t="shared" si="0"/>
        <v>4.5166666667209938</v>
      </c>
      <c r="Y49" s="5">
        <f t="shared" si="1"/>
        <v>4.5</v>
      </c>
      <c r="Z49" s="7">
        <f t="shared" si="2"/>
        <v>1</v>
      </c>
      <c r="AA49" s="7">
        <f t="shared" si="3"/>
        <v>0</v>
      </c>
      <c r="AB49" s="7">
        <f t="shared" si="4"/>
        <v>0</v>
      </c>
      <c r="AC49" s="7">
        <f t="shared" si="5"/>
        <v>0</v>
      </c>
      <c r="AD49" s="7">
        <f t="shared" si="6"/>
        <v>0</v>
      </c>
      <c r="AE49" s="7">
        <f t="shared" si="7"/>
        <v>0</v>
      </c>
      <c r="AF49" s="7">
        <f t="shared" si="8"/>
        <v>0</v>
      </c>
      <c r="AG49" s="7" t="str">
        <f t="shared" si="9"/>
        <v>Adult</v>
      </c>
    </row>
    <row r="50" spans="1:33">
      <c r="A50">
        <v>4414</v>
      </c>
      <c r="B50" t="s">
        <v>14</v>
      </c>
      <c r="C50" t="s">
        <v>15</v>
      </c>
      <c r="D50" t="s">
        <v>16</v>
      </c>
      <c r="E50" s="1">
        <v>41013</v>
      </c>
      <c r="F50" s="3">
        <v>0.13958333333333334</v>
      </c>
      <c r="G50" s="1">
        <v>41013</v>
      </c>
      <c r="H50" s="3">
        <v>0.13333333333333333</v>
      </c>
      <c r="I50">
        <v>3</v>
      </c>
      <c r="J50">
        <v>1955</v>
      </c>
      <c r="K50" s="1">
        <v>41013</v>
      </c>
      <c r="L50" s="3">
        <v>0.1701388888888889</v>
      </c>
      <c r="M50" s="1">
        <v>41013</v>
      </c>
      <c r="N50" s="3">
        <v>0.1701388888888889</v>
      </c>
      <c r="O50">
        <v>61</v>
      </c>
      <c r="P50">
        <v>3</v>
      </c>
      <c r="Q50">
        <v>3</v>
      </c>
      <c r="R50">
        <v>4</v>
      </c>
      <c r="S50">
        <v>4</v>
      </c>
      <c r="T50" s="2">
        <f>ED_DATA[[#This Row],[REG DATE]] + ED_DATA[[#This Row],[REG TIME]]</f>
        <v>41013.13958333333</v>
      </c>
      <c r="U50" s="2">
        <f>ED_DATA[[#This Row],[TRIAGE DATE]] + ED_DATA[[#This Row],[TRIAGE TIME]]</f>
        <v>41013.133333333331</v>
      </c>
      <c r="V50" s="2">
        <f>ED_DATA[[#This Row],[DISP DATE]] + ED_DATA[[#This Row],[DISP TIME]]</f>
        <v>41013.170138888891</v>
      </c>
      <c r="W50" s="2">
        <f>ED_DATA[[#This Row],[DATE PT LEFT ED]] + ED_DATA[[#This Row],[TIME PT LEFT ED]]</f>
        <v>41013.170138888891</v>
      </c>
      <c r="X50" s="5">
        <f t="shared" si="0"/>
        <v>0.73333333345362917</v>
      </c>
      <c r="Y50" s="5">
        <f t="shared" si="1"/>
        <v>0.73333333345362917</v>
      </c>
      <c r="Z50" s="7">
        <f t="shared" si="2"/>
        <v>1</v>
      </c>
      <c r="AA50" s="7">
        <f t="shared" si="3"/>
        <v>1</v>
      </c>
      <c r="AB50" s="7">
        <f t="shared" si="4"/>
        <v>0</v>
      </c>
      <c r="AC50" s="7">
        <f t="shared" si="5"/>
        <v>0</v>
      </c>
      <c r="AD50" s="7">
        <f t="shared" si="6"/>
        <v>0</v>
      </c>
      <c r="AE50" s="7">
        <f t="shared" si="7"/>
        <v>0</v>
      </c>
      <c r="AF50" s="7">
        <f t="shared" si="8"/>
        <v>0</v>
      </c>
      <c r="AG50" s="7" t="str">
        <f t="shared" si="9"/>
        <v>Adult</v>
      </c>
    </row>
    <row r="51" spans="1:33">
      <c r="A51">
        <v>4414</v>
      </c>
      <c r="B51" t="s">
        <v>14</v>
      </c>
      <c r="C51" t="s">
        <v>15</v>
      </c>
      <c r="D51" t="s">
        <v>16</v>
      </c>
      <c r="E51" s="1">
        <v>41010</v>
      </c>
      <c r="F51" s="3">
        <v>0.37708333333333333</v>
      </c>
      <c r="G51" s="1">
        <v>41010</v>
      </c>
      <c r="H51" s="3">
        <v>0.37430555555555556</v>
      </c>
      <c r="I51">
        <v>3</v>
      </c>
      <c r="J51">
        <v>1984</v>
      </c>
      <c r="K51" s="1">
        <v>41010</v>
      </c>
      <c r="L51" s="3">
        <v>0.52083333333333337</v>
      </c>
      <c r="M51" s="1">
        <v>41010</v>
      </c>
      <c r="N51" s="3">
        <v>0.52083333333333337</v>
      </c>
      <c r="O51">
        <v>28</v>
      </c>
      <c r="P51">
        <v>9</v>
      </c>
      <c r="Q51">
        <v>8</v>
      </c>
      <c r="R51">
        <v>12</v>
      </c>
      <c r="S51">
        <v>12</v>
      </c>
      <c r="T51" s="2">
        <f>ED_DATA[[#This Row],[REG DATE]] + ED_DATA[[#This Row],[REG TIME]]</f>
        <v>41010.377083333333</v>
      </c>
      <c r="U51" s="2">
        <f>ED_DATA[[#This Row],[TRIAGE DATE]] + ED_DATA[[#This Row],[TRIAGE TIME]]</f>
        <v>41010.374305555553</v>
      </c>
      <c r="V51" s="2">
        <f>ED_DATA[[#This Row],[DISP DATE]] + ED_DATA[[#This Row],[DISP TIME]]</f>
        <v>41010.520833333336</v>
      </c>
      <c r="W51" s="2">
        <f>ED_DATA[[#This Row],[DATE PT LEFT ED]] + ED_DATA[[#This Row],[TIME PT LEFT ED]]</f>
        <v>41010.520833333336</v>
      </c>
      <c r="X51" s="5">
        <f t="shared" si="0"/>
        <v>3.4500000000698492</v>
      </c>
      <c r="Y51" s="5">
        <f t="shared" si="1"/>
        <v>3.4500000000698492</v>
      </c>
      <c r="Z51" s="7">
        <f t="shared" si="2"/>
        <v>1</v>
      </c>
      <c r="AA51" s="7">
        <f t="shared" si="3"/>
        <v>1</v>
      </c>
      <c r="AB51" s="7">
        <f t="shared" si="4"/>
        <v>0</v>
      </c>
      <c r="AC51" s="7">
        <f t="shared" si="5"/>
        <v>0</v>
      </c>
      <c r="AD51" s="7">
        <f t="shared" si="6"/>
        <v>0</v>
      </c>
      <c r="AE51" s="7">
        <f t="shared" si="7"/>
        <v>0</v>
      </c>
      <c r="AF51" s="7">
        <f t="shared" si="8"/>
        <v>0</v>
      </c>
      <c r="AG51" s="7" t="str">
        <f t="shared" si="9"/>
        <v>Adult</v>
      </c>
    </row>
    <row r="52" spans="1:33">
      <c r="A52">
        <v>4414</v>
      </c>
      <c r="B52" t="s">
        <v>14</v>
      </c>
      <c r="C52" t="s">
        <v>15</v>
      </c>
      <c r="D52" t="s">
        <v>16</v>
      </c>
      <c r="E52" s="1">
        <v>41010</v>
      </c>
      <c r="F52" s="3">
        <v>0.40347222222222223</v>
      </c>
      <c r="G52" s="1">
        <v>41010</v>
      </c>
      <c r="H52" s="3">
        <v>0.4</v>
      </c>
      <c r="I52">
        <v>3</v>
      </c>
      <c r="J52">
        <v>1981</v>
      </c>
      <c r="K52" s="1">
        <v>41010</v>
      </c>
      <c r="L52" s="3">
        <v>0.45347222222222222</v>
      </c>
      <c r="M52" s="1">
        <v>41010</v>
      </c>
      <c r="N52" s="3">
        <v>0.45416666666666666</v>
      </c>
      <c r="O52">
        <v>34</v>
      </c>
      <c r="P52">
        <v>9</v>
      </c>
      <c r="Q52">
        <v>9</v>
      </c>
      <c r="R52">
        <v>10</v>
      </c>
      <c r="S52">
        <v>10</v>
      </c>
      <c r="T52" s="2">
        <f>ED_DATA[[#This Row],[REG DATE]] + ED_DATA[[#This Row],[REG TIME]]</f>
        <v>41010.40347222222</v>
      </c>
      <c r="U52" s="2">
        <f>ED_DATA[[#This Row],[TRIAGE DATE]] + ED_DATA[[#This Row],[TRIAGE TIME]]</f>
        <v>41010.400000000001</v>
      </c>
      <c r="V52" s="2">
        <f>ED_DATA[[#This Row],[DISP DATE]] + ED_DATA[[#This Row],[DISP TIME]]</f>
        <v>41010.453472222223</v>
      </c>
      <c r="W52" s="2">
        <f>ED_DATA[[#This Row],[DATE PT LEFT ED]] + ED_DATA[[#This Row],[TIME PT LEFT ED]]</f>
        <v>41010.45416666667</v>
      </c>
      <c r="X52" s="5">
        <f t="shared" si="0"/>
        <v>1.216666666790843</v>
      </c>
      <c r="Y52" s="5">
        <f t="shared" si="1"/>
        <v>1.2000000000698492</v>
      </c>
      <c r="Z52" s="7">
        <f t="shared" si="2"/>
        <v>1</v>
      </c>
      <c r="AA52" s="7">
        <f t="shared" si="3"/>
        <v>1</v>
      </c>
      <c r="AB52" s="7">
        <f t="shared" si="4"/>
        <v>0</v>
      </c>
      <c r="AC52" s="7">
        <f t="shared" si="5"/>
        <v>0</v>
      </c>
      <c r="AD52" s="7">
        <f t="shared" si="6"/>
        <v>0</v>
      </c>
      <c r="AE52" s="7">
        <f t="shared" si="7"/>
        <v>0</v>
      </c>
      <c r="AF52" s="7">
        <f t="shared" si="8"/>
        <v>0</v>
      </c>
      <c r="AG52" s="7" t="str">
        <f t="shared" si="9"/>
        <v>Adult</v>
      </c>
    </row>
    <row r="53" spans="1:33">
      <c r="A53">
        <v>4414</v>
      </c>
      <c r="B53" t="s">
        <v>14</v>
      </c>
      <c r="C53" t="s">
        <v>15</v>
      </c>
      <c r="D53" t="s">
        <v>16</v>
      </c>
      <c r="E53" s="1">
        <v>41013</v>
      </c>
      <c r="F53" s="3">
        <v>0.39166666666666666</v>
      </c>
      <c r="G53" s="1">
        <v>41013</v>
      </c>
      <c r="H53" s="3">
        <v>0.38263888888888886</v>
      </c>
      <c r="I53">
        <v>3</v>
      </c>
      <c r="J53">
        <v>1970</v>
      </c>
      <c r="K53" s="1">
        <v>41013</v>
      </c>
      <c r="L53" s="3">
        <v>0.625</v>
      </c>
      <c r="M53" s="1">
        <v>41013</v>
      </c>
      <c r="N53" s="3">
        <v>0.62777777777777777</v>
      </c>
      <c r="O53">
        <v>45</v>
      </c>
      <c r="P53">
        <v>9</v>
      </c>
      <c r="Q53">
        <v>9</v>
      </c>
      <c r="R53">
        <v>15</v>
      </c>
      <c r="S53">
        <v>15</v>
      </c>
      <c r="T53" s="2">
        <f>ED_DATA[[#This Row],[REG DATE]] + ED_DATA[[#This Row],[REG TIME]]</f>
        <v>41013.39166666667</v>
      </c>
      <c r="U53" s="2">
        <f>ED_DATA[[#This Row],[TRIAGE DATE]] + ED_DATA[[#This Row],[TRIAGE TIME]]</f>
        <v>41013.382638888892</v>
      </c>
      <c r="V53" s="2">
        <f>ED_DATA[[#This Row],[DISP DATE]] + ED_DATA[[#This Row],[DISP TIME]]</f>
        <v>41013.625</v>
      </c>
      <c r="W53" s="2">
        <f>ED_DATA[[#This Row],[DATE PT LEFT ED]] + ED_DATA[[#This Row],[TIME PT LEFT ED]]</f>
        <v>41013.62777777778</v>
      </c>
      <c r="X53" s="5">
        <f t="shared" si="0"/>
        <v>5.6666666666278616</v>
      </c>
      <c r="Y53" s="5">
        <f t="shared" si="1"/>
        <v>5.5999999999185093</v>
      </c>
      <c r="Z53" s="7">
        <f t="shared" si="2"/>
        <v>1</v>
      </c>
      <c r="AA53" s="7">
        <f t="shared" si="3"/>
        <v>0</v>
      </c>
      <c r="AB53" s="7">
        <f t="shared" si="4"/>
        <v>0</v>
      </c>
      <c r="AC53" s="7">
        <f t="shared" si="5"/>
        <v>0</v>
      </c>
      <c r="AD53" s="7">
        <f t="shared" si="6"/>
        <v>0</v>
      </c>
      <c r="AE53" s="7">
        <f t="shared" si="7"/>
        <v>0</v>
      </c>
      <c r="AF53" s="7">
        <f t="shared" si="8"/>
        <v>0</v>
      </c>
      <c r="AG53" s="7" t="str">
        <f t="shared" si="9"/>
        <v>Adult</v>
      </c>
    </row>
    <row r="54" spans="1:33">
      <c r="A54">
        <v>4414</v>
      </c>
      <c r="B54" t="s">
        <v>14</v>
      </c>
      <c r="C54" t="s">
        <v>15</v>
      </c>
      <c r="D54" t="s">
        <v>16</v>
      </c>
      <c r="E54" s="1">
        <v>41013</v>
      </c>
      <c r="F54" s="3">
        <v>0.46736111111111112</v>
      </c>
      <c r="G54" s="1">
        <v>41013</v>
      </c>
      <c r="H54" s="3">
        <v>0.46180555555555558</v>
      </c>
      <c r="I54">
        <v>3</v>
      </c>
      <c r="J54">
        <v>1968</v>
      </c>
      <c r="K54" s="1">
        <v>41013</v>
      </c>
      <c r="L54" s="3">
        <v>0.61319444444444449</v>
      </c>
      <c r="M54" s="1">
        <v>41013</v>
      </c>
      <c r="N54" s="3">
        <v>0.61458333333333337</v>
      </c>
      <c r="O54">
        <v>43</v>
      </c>
      <c r="P54">
        <v>11</v>
      </c>
      <c r="Q54">
        <v>11</v>
      </c>
      <c r="R54">
        <v>14</v>
      </c>
      <c r="S54">
        <v>14</v>
      </c>
      <c r="T54" s="2">
        <f>ED_DATA[[#This Row],[REG DATE]] + ED_DATA[[#This Row],[REG TIME]]</f>
        <v>41013.467361111114</v>
      </c>
      <c r="U54" s="2">
        <f>ED_DATA[[#This Row],[TRIAGE DATE]] + ED_DATA[[#This Row],[TRIAGE TIME]]</f>
        <v>41013.461805555555</v>
      </c>
      <c r="V54" s="2">
        <f>ED_DATA[[#This Row],[DISP DATE]] + ED_DATA[[#This Row],[DISP TIME]]</f>
        <v>41013.613194444442</v>
      </c>
      <c r="W54" s="2">
        <f>ED_DATA[[#This Row],[DATE PT LEFT ED]] + ED_DATA[[#This Row],[TIME PT LEFT ED]]</f>
        <v>41013.614583333336</v>
      </c>
      <c r="X54" s="5">
        <f t="shared" si="0"/>
        <v>3.5333333333255723</v>
      </c>
      <c r="Y54" s="5">
        <f t="shared" si="1"/>
        <v>3.4999999998835847</v>
      </c>
      <c r="Z54" s="7">
        <f t="shared" si="2"/>
        <v>1</v>
      </c>
      <c r="AA54" s="7">
        <f t="shared" si="3"/>
        <v>1</v>
      </c>
      <c r="AB54" s="7">
        <f t="shared" si="4"/>
        <v>0</v>
      </c>
      <c r="AC54" s="7">
        <f t="shared" si="5"/>
        <v>0</v>
      </c>
      <c r="AD54" s="7">
        <f t="shared" si="6"/>
        <v>0</v>
      </c>
      <c r="AE54" s="7">
        <f t="shared" si="7"/>
        <v>0</v>
      </c>
      <c r="AF54" s="7">
        <f t="shared" si="8"/>
        <v>0</v>
      </c>
      <c r="AG54" s="7" t="str">
        <f t="shared" si="9"/>
        <v>Adult</v>
      </c>
    </row>
    <row r="55" spans="1:33">
      <c r="A55">
        <v>4414</v>
      </c>
      <c r="B55" t="s">
        <v>14</v>
      </c>
      <c r="C55" t="s">
        <v>15</v>
      </c>
      <c r="D55" t="s">
        <v>16</v>
      </c>
      <c r="E55" s="1">
        <v>41013</v>
      </c>
      <c r="F55" s="3">
        <v>0.52430555555555558</v>
      </c>
      <c r="G55" s="1">
        <v>41013</v>
      </c>
      <c r="H55" s="3">
        <v>0.51736111111111116</v>
      </c>
      <c r="I55">
        <v>3</v>
      </c>
      <c r="J55">
        <v>1973</v>
      </c>
      <c r="K55" s="1">
        <v>41013</v>
      </c>
      <c r="L55" s="3">
        <v>0.75347222222222221</v>
      </c>
      <c r="M55" s="1">
        <v>41013</v>
      </c>
      <c r="N55" s="3">
        <v>0.75347222222222221</v>
      </c>
      <c r="O55">
        <v>38</v>
      </c>
      <c r="P55">
        <v>12</v>
      </c>
      <c r="Q55">
        <v>12</v>
      </c>
      <c r="R55">
        <v>18</v>
      </c>
      <c r="S55">
        <v>18</v>
      </c>
      <c r="T55" s="2">
        <f>ED_DATA[[#This Row],[REG DATE]] + ED_DATA[[#This Row],[REG TIME]]</f>
        <v>41013.524305555555</v>
      </c>
      <c r="U55" s="2">
        <f>ED_DATA[[#This Row],[TRIAGE DATE]] + ED_DATA[[#This Row],[TRIAGE TIME]]</f>
        <v>41013.517361111109</v>
      </c>
      <c r="V55" s="2">
        <f>ED_DATA[[#This Row],[DISP DATE]] + ED_DATA[[#This Row],[DISP TIME]]</f>
        <v>41013.753472222219</v>
      </c>
      <c r="W55" s="2">
        <f>ED_DATA[[#This Row],[DATE PT LEFT ED]] + ED_DATA[[#This Row],[TIME PT LEFT ED]]</f>
        <v>41013.753472222219</v>
      </c>
      <c r="X55" s="5">
        <f t="shared" si="0"/>
        <v>5.4999999999417923</v>
      </c>
      <c r="Y55" s="5">
        <f t="shared" si="1"/>
        <v>5.4999999999417923</v>
      </c>
      <c r="Z55" s="7">
        <f t="shared" si="2"/>
        <v>1</v>
      </c>
      <c r="AA55" s="7">
        <f t="shared" si="3"/>
        <v>0</v>
      </c>
      <c r="AB55" s="7">
        <f t="shared" si="4"/>
        <v>0</v>
      </c>
      <c r="AC55" s="7">
        <f t="shared" si="5"/>
        <v>0</v>
      </c>
      <c r="AD55" s="7">
        <f t="shared" si="6"/>
        <v>0</v>
      </c>
      <c r="AE55" s="7">
        <f t="shared" si="7"/>
        <v>0</v>
      </c>
      <c r="AF55" s="7">
        <f t="shared" si="8"/>
        <v>0</v>
      </c>
      <c r="AG55" s="7" t="str">
        <f t="shared" si="9"/>
        <v>Adult</v>
      </c>
    </row>
    <row r="56" spans="1:33">
      <c r="A56">
        <v>4414</v>
      </c>
      <c r="B56" t="s">
        <v>14</v>
      </c>
      <c r="C56" t="s">
        <v>15</v>
      </c>
      <c r="D56" t="s">
        <v>16</v>
      </c>
      <c r="E56" s="1">
        <v>41013</v>
      </c>
      <c r="F56" s="3">
        <v>0.63958333333333328</v>
      </c>
      <c r="G56" s="1">
        <v>41013</v>
      </c>
      <c r="H56" s="3">
        <v>0.63611111111111107</v>
      </c>
      <c r="I56">
        <v>3</v>
      </c>
      <c r="J56">
        <v>1990</v>
      </c>
      <c r="K56" s="1">
        <v>41013</v>
      </c>
      <c r="L56" s="3">
        <v>0.79166666666666663</v>
      </c>
      <c r="M56" s="1">
        <v>41013</v>
      </c>
      <c r="N56" s="3">
        <v>0.83333333333333337</v>
      </c>
      <c r="O56">
        <v>23</v>
      </c>
      <c r="P56">
        <v>15</v>
      </c>
      <c r="Q56">
        <v>15</v>
      </c>
      <c r="R56">
        <v>19</v>
      </c>
      <c r="S56">
        <v>20</v>
      </c>
      <c r="T56" s="2">
        <f>ED_DATA[[#This Row],[REG DATE]] + ED_DATA[[#This Row],[REG TIME]]</f>
        <v>41013.63958333333</v>
      </c>
      <c r="U56" s="2">
        <f>ED_DATA[[#This Row],[TRIAGE DATE]] + ED_DATA[[#This Row],[TRIAGE TIME]]</f>
        <v>41013.636111111111</v>
      </c>
      <c r="V56" s="2">
        <f>ED_DATA[[#This Row],[DISP DATE]] + ED_DATA[[#This Row],[DISP TIME]]</f>
        <v>41013.791666666664</v>
      </c>
      <c r="W56" s="2">
        <f>ED_DATA[[#This Row],[DATE PT LEFT ED]] + ED_DATA[[#This Row],[TIME PT LEFT ED]]</f>
        <v>41013.833333333336</v>
      </c>
      <c r="X56" s="5">
        <f t="shared" si="0"/>
        <v>4.6500000001396984</v>
      </c>
      <c r="Y56" s="5">
        <f t="shared" si="1"/>
        <v>3.6500000000232831</v>
      </c>
      <c r="Z56" s="7">
        <f t="shared" si="2"/>
        <v>1</v>
      </c>
      <c r="AA56" s="7">
        <f t="shared" si="3"/>
        <v>1</v>
      </c>
      <c r="AB56" s="7">
        <f t="shared" si="4"/>
        <v>0</v>
      </c>
      <c r="AC56" s="7">
        <f t="shared" si="5"/>
        <v>0</v>
      </c>
      <c r="AD56" s="7">
        <f t="shared" si="6"/>
        <v>0</v>
      </c>
      <c r="AE56" s="7">
        <f t="shared" si="7"/>
        <v>0</v>
      </c>
      <c r="AF56" s="7">
        <f t="shared" si="8"/>
        <v>0</v>
      </c>
      <c r="AG56" s="7" t="str">
        <f t="shared" si="9"/>
        <v>Adult</v>
      </c>
    </row>
    <row r="57" spans="1:33">
      <c r="A57">
        <v>4414</v>
      </c>
      <c r="B57" t="s">
        <v>14</v>
      </c>
      <c r="C57" t="s">
        <v>15</v>
      </c>
      <c r="D57" t="s">
        <v>16</v>
      </c>
      <c r="E57" s="1">
        <v>41014</v>
      </c>
      <c r="F57" s="3">
        <v>0.57777777777777772</v>
      </c>
      <c r="G57" s="1">
        <v>41014</v>
      </c>
      <c r="H57" s="3">
        <v>0.57291666666666663</v>
      </c>
      <c r="I57">
        <v>3</v>
      </c>
      <c r="J57">
        <v>1964</v>
      </c>
      <c r="K57" s="1">
        <v>41014</v>
      </c>
      <c r="L57" s="3">
        <v>0.67013888888888884</v>
      </c>
      <c r="M57" s="1">
        <v>41014</v>
      </c>
      <c r="N57" s="3">
        <v>0.67013888888888884</v>
      </c>
      <c r="O57">
        <v>52</v>
      </c>
      <c r="P57">
        <v>13</v>
      </c>
      <c r="Q57">
        <v>13</v>
      </c>
      <c r="R57">
        <v>16</v>
      </c>
      <c r="S57">
        <v>16</v>
      </c>
      <c r="T57" s="2">
        <f>ED_DATA[[#This Row],[REG DATE]] + ED_DATA[[#This Row],[REG TIME]]</f>
        <v>41014.577777777777</v>
      </c>
      <c r="U57" s="2">
        <f>ED_DATA[[#This Row],[TRIAGE DATE]] + ED_DATA[[#This Row],[TRIAGE TIME]]</f>
        <v>41014.572916666664</v>
      </c>
      <c r="V57" s="2">
        <f>ED_DATA[[#This Row],[DISP DATE]] + ED_DATA[[#This Row],[DISP TIME]]</f>
        <v>41014.670138888891</v>
      </c>
      <c r="W57" s="2">
        <f>ED_DATA[[#This Row],[DATE PT LEFT ED]] + ED_DATA[[#This Row],[TIME PT LEFT ED]]</f>
        <v>41014.670138888891</v>
      </c>
      <c r="X57" s="5">
        <f t="shared" si="0"/>
        <v>2.2166666667326353</v>
      </c>
      <c r="Y57" s="5">
        <f t="shared" si="1"/>
        <v>2.2166666667326353</v>
      </c>
      <c r="Z57" s="7">
        <f t="shared" si="2"/>
        <v>1</v>
      </c>
      <c r="AA57" s="7">
        <f t="shared" si="3"/>
        <v>1</v>
      </c>
      <c r="AB57" s="7">
        <f t="shared" si="4"/>
        <v>0</v>
      </c>
      <c r="AC57" s="7">
        <f t="shared" si="5"/>
        <v>0</v>
      </c>
      <c r="AD57" s="7">
        <f t="shared" si="6"/>
        <v>0</v>
      </c>
      <c r="AE57" s="7">
        <f t="shared" si="7"/>
        <v>0</v>
      </c>
      <c r="AF57" s="7">
        <f t="shared" si="8"/>
        <v>0</v>
      </c>
      <c r="AG57" s="7" t="str">
        <f t="shared" si="9"/>
        <v>Adult</v>
      </c>
    </row>
    <row r="58" spans="1:33">
      <c r="A58">
        <v>4414</v>
      </c>
      <c r="B58" t="s">
        <v>14</v>
      </c>
      <c r="C58" t="s">
        <v>15</v>
      </c>
      <c r="D58" t="s">
        <v>16</v>
      </c>
      <c r="E58" s="1">
        <v>41014</v>
      </c>
      <c r="F58" s="3">
        <v>0.61388888888888893</v>
      </c>
      <c r="G58" s="1">
        <v>41014</v>
      </c>
      <c r="H58" s="3">
        <v>0.60833333333333328</v>
      </c>
      <c r="I58">
        <v>3</v>
      </c>
      <c r="J58">
        <v>1968</v>
      </c>
      <c r="K58" s="1">
        <v>41014</v>
      </c>
      <c r="L58" s="3">
        <v>0.88749999999999996</v>
      </c>
      <c r="M58" s="1">
        <v>41014</v>
      </c>
      <c r="N58" s="3">
        <v>0.88749999999999996</v>
      </c>
      <c r="O58">
        <v>45</v>
      </c>
      <c r="P58">
        <v>14</v>
      </c>
      <c r="Q58">
        <v>14</v>
      </c>
      <c r="R58">
        <v>21</v>
      </c>
      <c r="S58">
        <v>21</v>
      </c>
      <c r="T58" s="2">
        <f>ED_DATA[[#This Row],[REG DATE]] + ED_DATA[[#This Row],[REG TIME]]</f>
        <v>41014.613888888889</v>
      </c>
      <c r="U58" s="2">
        <f>ED_DATA[[#This Row],[TRIAGE DATE]] + ED_DATA[[#This Row],[TRIAGE TIME]]</f>
        <v>41014.60833333333</v>
      </c>
      <c r="V58" s="2">
        <f>ED_DATA[[#This Row],[DISP DATE]] + ED_DATA[[#This Row],[DISP TIME]]</f>
        <v>41014.887499999997</v>
      </c>
      <c r="W58" s="2">
        <f>ED_DATA[[#This Row],[DATE PT LEFT ED]] + ED_DATA[[#This Row],[TIME PT LEFT ED]]</f>
        <v>41014.887499999997</v>
      </c>
      <c r="X58" s="5">
        <f t="shared" si="0"/>
        <v>6.566666666592937</v>
      </c>
      <c r="Y58" s="5">
        <f t="shared" si="1"/>
        <v>6.566666666592937</v>
      </c>
      <c r="Z58" s="7">
        <f t="shared" si="2"/>
        <v>1</v>
      </c>
      <c r="AA58" s="7">
        <f t="shared" si="3"/>
        <v>0</v>
      </c>
      <c r="AB58" s="7">
        <f t="shared" si="4"/>
        <v>0</v>
      </c>
      <c r="AC58" s="7">
        <f t="shared" si="5"/>
        <v>0</v>
      </c>
      <c r="AD58" s="7">
        <f t="shared" si="6"/>
        <v>0</v>
      </c>
      <c r="AE58" s="7">
        <f t="shared" si="7"/>
        <v>0</v>
      </c>
      <c r="AF58" s="7">
        <f t="shared" si="8"/>
        <v>0</v>
      </c>
      <c r="AG58" s="7" t="str">
        <f t="shared" si="9"/>
        <v>Adult</v>
      </c>
    </row>
    <row r="59" spans="1:33">
      <c r="A59">
        <v>4414</v>
      </c>
      <c r="B59" t="s">
        <v>14</v>
      </c>
      <c r="C59" t="s">
        <v>15</v>
      </c>
      <c r="D59" t="s">
        <v>16</v>
      </c>
      <c r="E59" s="1">
        <v>41014</v>
      </c>
      <c r="F59" s="3">
        <v>0.69444444444444442</v>
      </c>
      <c r="G59" s="1">
        <v>41014</v>
      </c>
      <c r="H59" s="3">
        <v>0.69027777777777777</v>
      </c>
      <c r="I59">
        <v>3</v>
      </c>
      <c r="J59">
        <v>1985</v>
      </c>
      <c r="K59" s="1">
        <v>41014</v>
      </c>
      <c r="L59" s="3">
        <v>0.84652777777777777</v>
      </c>
      <c r="M59" s="1">
        <v>41014</v>
      </c>
      <c r="N59" s="3">
        <v>0.84722222222222221</v>
      </c>
      <c r="O59">
        <v>27</v>
      </c>
      <c r="P59">
        <v>16</v>
      </c>
      <c r="Q59">
        <v>16</v>
      </c>
      <c r="R59">
        <v>20</v>
      </c>
      <c r="S59">
        <v>20</v>
      </c>
      <c r="T59" s="2">
        <f>ED_DATA[[#This Row],[REG DATE]] + ED_DATA[[#This Row],[REG TIME]]</f>
        <v>41014.694444444445</v>
      </c>
      <c r="U59" s="2">
        <f>ED_DATA[[#This Row],[TRIAGE DATE]] + ED_DATA[[#This Row],[TRIAGE TIME]]</f>
        <v>41014.69027777778</v>
      </c>
      <c r="V59" s="2">
        <f>ED_DATA[[#This Row],[DISP DATE]] + ED_DATA[[#This Row],[DISP TIME]]</f>
        <v>41014.84652777778</v>
      </c>
      <c r="W59" s="2">
        <f>ED_DATA[[#This Row],[DATE PT LEFT ED]] + ED_DATA[[#This Row],[TIME PT LEFT ED]]</f>
        <v>41014.847222222219</v>
      </c>
      <c r="X59" s="5">
        <f t="shared" si="0"/>
        <v>3.6666666665696539</v>
      </c>
      <c r="Y59" s="5">
        <f t="shared" si="1"/>
        <v>3.6500000000232831</v>
      </c>
      <c r="Z59" s="7">
        <f t="shared" si="2"/>
        <v>1</v>
      </c>
      <c r="AA59" s="7">
        <f t="shared" si="3"/>
        <v>1</v>
      </c>
      <c r="AB59" s="7">
        <f t="shared" si="4"/>
        <v>0</v>
      </c>
      <c r="AC59" s="7">
        <f t="shared" si="5"/>
        <v>0</v>
      </c>
      <c r="AD59" s="7">
        <f t="shared" si="6"/>
        <v>0</v>
      </c>
      <c r="AE59" s="7">
        <f t="shared" si="7"/>
        <v>0</v>
      </c>
      <c r="AF59" s="7">
        <f t="shared" si="8"/>
        <v>0</v>
      </c>
      <c r="AG59" s="7" t="str">
        <f t="shared" si="9"/>
        <v>Adult</v>
      </c>
    </row>
    <row r="60" spans="1:33">
      <c r="A60">
        <v>4414</v>
      </c>
      <c r="B60" t="s">
        <v>14</v>
      </c>
      <c r="C60" t="s">
        <v>15</v>
      </c>
      <c r="D60" t="s">
        <v>16</v>
      </c>
      <c r="E60" s="1">
        <v>41014</v>
      </c>
      <c r="F60" s="3">
        <v>0.74791666666666667</v>
      </c>
      <c r="G60" s="1">
        <v>41014</v>
      </c>
      <c r="H60" s="3">
        <v>0.74375000000000002</v>
      </c>
      <c r="I60">
        <v>3</v>
      </c>
      <c r="J60">
        <v>1990</v>
      </c>
      <c r="K60" s="1">
        <v>41014</v>
      </c>
      <c r="L60" s="3">
        <v>0.77777777777777779</v>
      </c>
      <c r="M60" s="1">
        <v>41014</v>
      </c>
      <c r="N60" s="3">
        <v>0.80138888888888893</v>
      </c>
      <c r="O60">
        <v>24</v>
      </c>
      <c r="P60">
        <v>17</v>
      </c>
      <c r="Q60">
        <v>17</v>
      </c>
      <c r="R60">
        <v>18</v>
      </c>
      <c r="S60">
        <v>19</v>
      </c>
      <c r="T60" s="2">
        <f>ED_DATA[[#This Row],[REG DATE]] + ED_DATA[[#This Row],[REG TIME]]</f>
        <v>41014.747916666667</v>
      </c>
      <c r="U60" s="2">
        <f>ED_DATA[[#This Row],[TRIAGE DATE]] + ED_DATA[[#This Row],[TRIAGE TIME]]</f>
        <v>41014.743750000001</v>
      </c>
      <c r="V60" s="2">
        <f>ED_DATA[[#This Row],[DISP DATE]] + ED_DATA[[#This Row],[DISP TIME]]</f>
        <v>41014.777777777781</v>
      </c>
      <c r="W60" s="2">
        <f>ED_DATA[[#This Row],[DATE PT LEFT ED]] + ED_DATA[[#This Row],[TIME PT LEFT ED]]</f>
        <v>41014.801388888889</v>
      </c>
      <c r="X60" s="5">
        <f t="shared" si="0"/>
        <v>1.2833333333255723</v>
      </c>
      <c r="Y60" s="5">
        <f t="shared" si="1"/>
        <v>0.71666666673263535</v>
      </c>
      <c r="Z60" s="7">
        <f t="shared" si="2"/>
        <v>1</v>
      </c>
      <c r="AA60" s="7">
        <f t="shared" si="3"/>
        <v>1</v>
      </c>
      <c r="AB60" s="7">
        <f t="shared" si="4"/>
        <v>0</v>
      </c>
      <c r="AC60" s="7">
        <f t="shared" si="5"/>
        <v>0</v>
      </c>
      <c r="AD60" s="7">
        <f t="shared" si="6"/>
        <v>0</v>
      </c>
      <c r="AE60" s="7">
        <f t="shared" si="7"/>
        <v>0</v>
      </c>
      <c r="AF60" s="7">
        <f t="shared" si="8"/>
        <v>0</v>
      </c>
      <c r="AG60" s="7" t="str">
        <f t="shared" si="9"/>
        <v>Adult</v>
      </c>
    </row>
    <row r="61" spans="1:33">
      <c r="A61">
        <v>4414</v>
      </c>
      <c r="B61" t="s">
        <v>14</v>
      </c>
      <c r="C61" t="s">
        <v>15</v>
      </c>
      <c r="D61" t="s">
        <v>16</v>
      </c>
      <c r="E61" s="1">
        <v>41014</v>
      </c>
      <c r="F61" s="3">
        <v>0.81041666666666667</v>
      </c>
      <c r="G61" s="1">
        <v>41014</v>
      </c>
      <c r="H61" s="3">
        <v>0.80625000000000002</v>
      </c>
      <c r="I61">
        <v>3</v>
      </c>
      <c r="J61">
        <v>1963</v>
      </c>
      <c r="K61" s="1">
        <v>41014</v>
      </c>
      <c r="L61" s="3">
        <v>0.89166666666666672</v>
      </c>
      <c r="M61" s="1">
        <v>41014</v>
      </c>
      <c r="N61" s="3">
        <v>0.89861111111111114</v>
      </c>
      <c r="O61">
        <v>48</v>
      </c>
      <c r="P61">
        <v>19</v>
      </c>
      <c r="Q61">
        <v>19</v>
      </c>
      <c r="R61">
        <v>21</v>
      </c>
      <c r="S61">
        <v>21</v>
      </c>
      <c r="T61" s="2">
        <f>ED_DATA[[#This Row],[REG DATE]] + ED_DATA[[#This Row],[REG TIME]]</f>
        <v>41014.810416666667</v>
      </c>
      <c r="U61" s="2">
        <f>ED_DATA[[#This Row],[TRIAGE DATE]] + ED_DATA[[#This Row],[TRIAGE TIME]]</f>
        <v>41014.806250000001</v>
      </c>
      <c r="V61" s="2">
        <f>ED_DATA[[#This Row],[DISP DATE]] + ED_DATA[[#This Row],[DISP TIME]]</f>
        <v>41014.89166666667</v>
      </c>
      <c r="W61" s="2">
        <f>ED_DATA[[#This Row],[DATE PT LEFT ED]] + ED_DATA[[#This Row],[TIME PT LEFT ED]]</f>
        <v>41014.898611111108</v>
      </c>
      <c r="X61" s="5">
        <f t="shared" si="0"/>
        <v>2.1166666665812954</v>
      </c>
      <c r="Y61" s="5">
        <f t="shared" si="1"/>
        <v>1.9500000000698492</v>
      </c>
      <c r="Z61" s="7">
        <f t="shared" si="2"/>
        <v>1</v>
      </c>
      <c r="AA61" s="7">
        <f t="shared" si="3"/>
        <v>1</v>
      </c>
      <c r="AB61" s="7">
        <f t="shared" si="4"/>
        <v>0</v>
      </c>
      <c r="AC61" s="7">
        <f t="shared" si="5"/>
        <v>0</v>
      </c>
      <c r="AD61" s="7">
        <f t="shared" si="6"/>
        <v>0</v>
      </c>
      <c r="AE61" s="7">
        <f t="shared" si="7"/>
        <v>0</v>
      </c>
      <c r="AF61" s="7">
        <f t="shared" si="8"/>
        <v>0</v>
      </c>
      <c r="AG61" s="7" t="str">
        <f t="shared" si="9"/>
        <v>Adult</v>
      </c>
    </row>
    <row r="62" spans="1:33">
      <c r="A62">
        <v>4414</v>
      </c>
      <c r="B62" t="s">
        <v>14</v>
      </c>
      <c r="C62" t="s">
        <v>15</v>
      </c>
      <c r="D62" t="s">
        <v>16</v>
      </c>
      <c r="E62" s="1">
        <v>41014</v>
      </c>
      <c r="F62" s="3">
        <v>0.88611111111111107</v>
      </c>
      <c r="G62" s="1">
        <v>41014</v>
      </c>
      <c r="H62" s="3">
        <v>0.87847222222222221</v>
      </c>
      <c r="I62">
        <v>3</v>
      </c>
      <c r="J62">
        <v>1968</v>
      </c>
      <c r="K62" s="1">
        <v>41014</v>
      </c>
      <c r="L62" s="3">
        <v>0.99305555555555558</v>
      </c>
      <c r="M62" s="1">
        <v>41014</v>
      </c>
      <c r="N62" s="3">
        <v>0.99305555555555558</v>
      </c>
      <c r="O62">
        <v>44</v>
      </c>
      <c r="P62">
        <v>21</v>
      </c>
      <c r="Q62">
        <v>21</v>
      </c>
      <c r="R62">
        <v>23</v>
      </c>
      <c r="S62">
        <v>23</v>
      </c>
      <c r="T62" s="2">
        <f>ED_DATA[[#This Row],[REG DATE]] + ED_DATA[[#This Row],[REG TIME]]</f>
        <v>41014.886111111111</v>
      </c>
      <c r="U62" s="2">
        <f>ED_DATA[[#This Row],[TRIAGE DATE]] + ED_DATA[[#This Row],[TRIAGE TIME]]</f>
        <v>41014.878472222219</v>
      </c>
      <c r="V62" s="2">
        <f>ED_DATA[[#This Row],[DISP DATE]] + ED_DATA[[#This Row],[DISP TIME]]</f>
        <v>41014.993055555555</v>
      </c>
      <c r="W62" s="2">
        <f>ED_DATA[[#This Row],[DATE PT LEFT ED]] + ED_DATA[[#This Row],[TIME PT LEFT ED]]</f>
        <v>41014.993055555555</v>
      </c>
      <c r="X62" s="5">
        <f t="shared" si="0"/>
        <v>2.5666666666511446</v>
      </c>
      <c r="Y62" s="5">
        <f t="shared" si="1"/>
        <v>2.5666666666511446</v>
      </c>
      <c r="Z62" s="7">
        <f t="shared" si="2"/>
        <v>1</v>
      </c>
      <c r="AA62" s="7">
        <f t="shared" si="3"/>
        <v>1</v>
      </c>
      <c r="AB62" s="7">
        <f t="shared" si="4"/>
        <v>0</v>
      </c>
      <c r="AC62" s="7">
        <f t="shared" si="5"/>
        <v>0</v>
      </c>
      <c r="AD62" s="7">
        <f t="shared" si="6"/>
        <v>0</v>
      </c>
      <c r="AE62" s="7">
        <f t="shared" si="7"/>
        <v>0</v>
      </c>
      <c r="AF62" s="7">
        <f t="shared" si="8"/>
        <v>0</v>
      </c>
      <c r="AG62" s="7" t="str">
        <f t="shared" si="9"/>
        <v>Adult</v>
      </c>
    </row>
    <row r="63" spans="1:33">
      <c r="A63">
        <v>4414</v>
      </c>
      <c r="B63" t="s">
        <v>14</v>
      </c>
      <c r="C63" t="s">
        <v>15</v>
      </c>
      <c r="D63" t="s">
        <v>16</v>
      </c>
      <c r="E63" s="1">
        <v>41014</v>
      </c>
      <c r="F63" s="3">
        <v>0.91527777777777775</v>
      </c>
      <c r="G63" s="1">
        <v>41014</v>
      </c>
      <c r="H63" s="3">
        <v>0.91111111111111109</v>
      </c>
      <c r="I63">
        <v>3</v>
      </c>
      <c r="J63">
        <v>1960</v>
      </c>
      <c r="K63" s="1">
        <v>41015</v>
      </c>
      <c r="L63" s="3">
        <v>2.4305555555555556E-2</v>
      </c>
      <c r="M63" s="1">
        <v>41015</v>
      </c>
      <c r="N63" s="3">
        <v>2.5000000000000001E-2</v>
      </c>
      <c r="O63">
        <v>51</v>
      </c>
      <c r="P63">
        <v>21</v>
      </c>
      <c r="Q63">
        <v>21</v>
      </c>
      <c r="R63">
        <v>0</v>
      </c>
      <c r="S63">
        <v>0</v>
      </c>
      <c r="T63" s="2">
        <f>ED_DATA[[#This Row],[REG DATE]] + ED_DATA[[#This Row],[REG TIME]]</f>
        <v>41014.915277777778</v>
      </c>
      <c r="U63" s="2">
        <f>ED_DATA[[#This Row],[TRIAGE DATE]] + ED_DATA[[#This Row],[TRIAGE TIME]]</f>
        <v>41014.911111111112</v>
      </c>
      <c r="V63" s="2">
        <f>ED_DATA[[#This Row],[DISP DATE]] + ED_DATA[[#This Row],[DISP TIME]]</f>
        <v>41015.024305555555</v>
      </c>
      <c r="W63" s="2">
        <f>ED_DATA[[#This Row],[DATE PT LEFT ED]] + ED_DATA[[#This Row],[TIME PT LEFT ED]]</f>
        <v>41015.025000000001</v>
      </c>
      <c r="X63" s="5">
        <f t="shared" si="0"/>
        <v>2.6333333333604969</v>
      </c>
      <c r="Y63" s="5">
        <f t="shared" si="1"/>
        <v>2.6166666666395031</v>
      </c>
      <c r="Z63" s="7">
        <f t="shared" si="2"/>
        <v>1</v>
      </c>
      <c r="AA63" s="7">
        <f t="shared" si="3"/>
        <v>1</v>
      </c>
      <c r="AB63" s="7">
        <f t="shared" si="4"/>
        <v>0</v>
      </c>
      <c r="AC63" s="7">
        <f t="shared" si="5"/>
        <v>0</v>
      </c>
      <c r="AD63" s="7">
        <f t="shared" si="6"/>
        <v>0</v>
      </c>
      <c r="AE63" s="7">
        <f t="shared" si="7"/>
        <v>0</v>
      </c>
      <c r="AF63" s="7">
        <f t="shared" si="8"/>
        <v>0</v>
      </c>
      <c r="AG63" s="7" t="str">
        <f t="shared" si="9"/>
        <v>Adult</v>
      </c>
    </row>
    <row r="64" spans="1:33">
      <c r="A64">
        <v>4414</v>
      </c>
      <c r="B64" t="s">
        <v>14</v>
      </c>
      <c r="C64" t="s">
        <v>15</v>
      </c>
      <c r="D64" t="s">
        <v>16</v>
      </c>
      <c r="E64" s="1">
        <v>41010</v>
      </c>
      <c r="F64" s="3">
        <v>0.54583333333333328</v>
      </c>
      <c r="G64" s="1">
        <v>41010</v>
      </c>
      <c r="H64" s="3">
        <v>0.54236111111111107</v>
      </c>
      <c r="I64">
        <v>3</v>
      </c>
      <c r="J64">
        <v>1975</v>
      </c>
      <c r="K64" s="1">
        <v>41010</v>
      </c>
      <c r="L64" s="3">
        <v>0.80763888888888891</v>
      </c>
      <c r="M64" s="1">
        <v>41010</v>
      </c>
      <c r="N64" s="3">
        <v>0.80763888888888891</v>
      </c>
      <c r="O64">
        <v>39</v>
      </c>
      <c r="P64">
        <v>13</v>
      </c>
      <c r="Q64">
        <v>13</v>
      </c>
      <c r="R64">
        <v>19</v>
      </c>
      <c r="S64">
        <v>19</v>
      </c>
      <c r="T64" s="2">
        <f>ED_DATA[[#This Row],[REG DATE]] + ED_DATA[[#This Row],[REG TIME]]</f>
        <v>41010.54583333333</v>
      </c>
      <c r="U64" s="2">
        <f>ED_DATA[[#This Row],[TRIAGE DATE]] + ED_DATA[[#This Row],[TRIAGE TIME]]</f>
        <v>41010.542361111111</v>
      </c>
      <c r="V64" s="2">
        <f>ED_DATA[[#This Row],[DISP DATE]] + ED_DATA[[#This Row],[DISP TIME]]</f>
        <v>41010.807638888888</v>
      </c>
      <c r="W64" s="2">
        <f>ED_DATA[[#This Row],[DATE PT LEFT ED]] + ED_DATA[[#This Row],[TIME PT LEFT ED]]</f>
        <v>41010.807638888888</v>
      </c>
      <c r="X64" s="5">
        <f t="shared" ref="X64:X127" si="10">(W64-T64)*24</f>
        <v>6.28333333338378</v>
      </c>
      <c r="Y64" s="5">
        <f t="shared" ref="Y64:Y127" si="11">(V64-T64)*24</f>
        <v>6.28333333338378</v>
      </c>
      <c r="Z64" s="7">
        <f t="shared" ref="Z64:Z127" si="12">IF(Y64&lt;7,1,0)</f>
        <v>1</v>
      </c>
      <c r="AA64" s="7">
        <f t="shared" ref="AA64:AA127" si="13">IF(Y64&lt;4,1,0)</f>
        <v>0</v>
      </c>
      <c r="AB64" s="7">
        <f t="shared" si="4"/>
        <v>0</v>
      </c>
      <c r="AC64" s="7">
        <f t="shared" si="5"/>
        <v>0</v>
      </c>
      <c r="AD64" s="7">
        <f t="shared" si="6"/>
        <v>0</v>
      </c>
      <c r="AE64" s="7">
        <f t="shared" ref="AE64:AE127" si="14">IF(AND(AC64=1,Z64=1),1,0)</f>
        <v>0</v>
      </c>
      <c r="AF64" s="7">
        <f t="shared" ref="AF64:AF127" si="15">IF(AND(AD64=1,AA64=1),1,0)</f>
        <v>0</v>
      </c>
      <c r="AG64" s="7" t="str">
        <f t="shared" si="9"/>
        <v>Adult</v>
      </c>
    </row>
    <row r="65" spans="1:33">
      <c r="A65">
        <v>4414</v>
      </c>
      <c r="B65" t="s">
        <v>14</v>
      </c>
      <c r="C65" t="s">
        <v>15</v>
      </c>
      <c r="D65" t="s">
        <v>16</v>
      </c>
      <c r="E65" s="1">
        <v>41010</v>
      </c>
      <c r="F65" s="3">
        <v>0.57013888888888886</v>
      </c>
      <c r="G65" s="1">
        <v>41010</v>
      </c>
      <c r="H65" s="3">
        <v>0.56597222222222221</v>
      </c>
      <c r="I65">
        <v>3</v>
      </c>
      <c r="J65">
        <v>1979</v>
      </c>
      <c r="K65" s="1">
        <v>41010</v>
      </c>
      <c r="L65" s="3">
        <v>0.97916666666666663</v>
      </c>
      <c r="M65" s="1">
        <v>41010</v>
      </c>
      <c r="N65" s="3">
        <v>0.97916666666666663</v>
      </c>
      <c r="O65">
        <v>32</v>
      </c>
      <c r="P65">
        <v>13</v>
      </c>
      <c r="Q65">
        <v>13</v>
      </c>
      <c r="R65">
        <v>23</v>
      </c>
      <c r="S65">
        <v>23</v>
      </c>
      <c r="T65" s="2">
        <f>ED_DATA[[#This Row],[REG DATE]] + ED_DATA[[#This Row],[REG TIME]]</f>
        <v>41010.570138888892</v>
      </c>
      <c r="U65" s="2">
        <f>ED_DATA[[#This Row],[TRIAGE DATE]] + ED_DATA[[#This Row],[TRIAGE TIME]]</f>
        <v>41010.565972222219</v>
      </c>
      <c r="V65" s="2">
        <f>ED_DATA[[#This Row],[DISP DATE]] + ED_DATA[[#This Row],[DISP TIME]]</f>
        <v>41010.979166666664</v>
      </c>
      <c r="W65" s="2">
        <f>ED_DATA[[#This Row],[DATE PT LEFT ED]] + ED_DATA[[#This Row],[TIME PT LEFT ED]]</f>
        <v>41010.979166666664</v>
      </c>
      <c r="X65" s="5">
        <f t="shared" si="10"/>
        <v>9.8166666665347293</v>
      </c>
      <c r="Y65" s="5">
        <f t="shared" si="11"/>
        <v>9.8166666665347293</v>
      </c>
      <c r="Z65" s="7">
        <f t="shared" si="12"/>
        <v>0</v>
      </c>
      <c r="AA65" s="7">
        <f t="shared" si="13"/>
        <v>0</v>
      </c>
      <c r="AB65" s="7">
        <f t="shared" si="4"/>
        <v>0</v>
      </c>
      <c r="AC65" s="7">
        <f t="shared" si="5"/>
        <v>0</v>
      </c>
      <c r="AD65" s="7">
        <f t="shared" si="6"/>
        <v>0</v>
      </c>
      <c r="AE65" s="7">
        <f t="shared" si="14"/>
        <v>0</v>
      </c>
      <c r="AF65" s="7">
        <f t="shared" si="15"/>
        <v>0</v>
      </c>
      <c r="AG65" s="7" t="str">
        <f t="shared" si="9"/>
        <v>Adult</v>
      </c>
    </row>
    <row r="66" spans="1:33">
      <c r="A66">
        <v>4414</v>
      </c>
      <c r="B66" t="s">
        <v>14</v>
      </c>
      <c r="C66" t="s">
        <v>15</v>
      </c>
      <c r="D66" t="s">
        <v>16</v>
      </c>
      <c r="E66" s="1">
        <v>41010</v>
      </c>
      <c r="F66" s="3">
        <v>0.57499999999999996</v>
      </c>
      <c r="G66" s="1">
        <v>41010</v>
      </c>
      <c r="H66" s="3">
        <v>0.57013888888888886</v>
      </c>
      <c r="I66">
        <v>3</v>
      </c>
      <c r="J66">
        <v>1986</v>
      </c>
      <c r="K66" s="1">
        <v>41010</v>
      </c>
      <c r="L66" s="3">
        <v>0.90277777777777779</v>
      </c>
      <c r="M66" s="1">
        <v>41010</v>
      </c>
      <c r="N66" s="3">
        <v>0.90277777777777779</v>
      </c>
      <c r="O66">
        <v>29</v>
      </c>
      <c r="P66">
        <v>13</v>
      </c>
      <c r="Q66">
        <v>13</v>
      </c>
      <c r="R66">
        <v>21</v>
      </c>
      <c r="S66">
        <v>21</v>
      </c>
      <c r="T66" s="2">
        <f>ED_DATA[[#This Row],[REG DATE]] + ED_DATA[[#This Row],[REG TIME]]</f>
        <v>41010.574999999997</v>
      </c>
      <c r="U66" s="2">
        <f>ED_DATA[[#This Row],[TRIAGE DATE]] + ED_DATA[[#This Row],[TRIAGE TIME]]</f>
        <v>41010.570138888892</v>
      </c>
      <c r="V66" s="2">
        <f>ED_DATA[[#This Row],[DISP DATE]] + ED_DATA[[#This Row],[DISP TIME]]</f>
        <v>41010.902777777781</v>
      </c>
      <c r="W66" s="2">
        <f>ED_DATA[[#This Row],[DATE PT LEFT ED]] + ED_DATA[[#This Row],[TIME PT LEFT ED]]</f>
        <v>41010.902777777781</v>
      </c>
      <c r="X66" s="5">
        <f t="shared" si="10"/>
        <v>7.8666666668141261</v>
      </c>
      <c r="Y66" s="5">
        <f t="shared" si="11"/>
        <v>7.8666666668141261</v>
      </c>
      <c r="Z66" s="7">
        <f t="shared" si="12"/>
        <v>0</v>
      </c>
      <c r="AA66" s="7">
        <f t="shared" si="13"/>
        <v>0</v>
      </c>
      <c r="AB66" s="7">
        <f t="shared" ref="AB66:AB129" si="16">IF(C66="Nurse Practitioner",1,0)</f>
        <v>0</v>
      </c>
      <c r="AC66" s="7">
        <f t="shared" ref="AC66:AC129" si="17">IF(AND(I66&lt;4,AB66=1),1,0)</f>
        <v>0</v>
      </c>
      <c r="AD66" s="7">
        <f t="shared" ref="AD66:AD129" si="18">IF(AND(I66&gt;3,AB66=1),1,0)</f>
        <v>0</v>
      </c>
      <c r="AE66" s="7">
        <f t="shared" si="14"/>
        <v>0</v>
      </c>
      <c r="AF66" s="7">
        <f t="shared" si="15"/>
        <v>0</v>
      </c>
      <c r="AG66" s="7" t="str">
        <f t="shared" ref="AG66:AG129" si="19">IF(O66&lt;=17, "Pediatric", IF(O66&lt;=64, "Adult", "Senior"))</f>
        <v>Adult</v>
      </c>
    </row>
    <row r="67" spans="1:33">
      <c r="A67">
        <v>4414</v>
      </c>
      <c r="B67" t="s">
        <v>14</v>
      </c>
      <c r="C67" t="s">
        <v>15</v>
      </c>
      <c r="D67" t="s">
        <v>16</v>
      </c>
      <c r="E67" s="1">
        <v>41010</v>
      </c>
      <c r="F67" s="3">
        <v>0.62013888888888891</v>
      </c>
      <c r="G67" s="1">
        <v>41010</v>
      </c>
      <c r="H67" s="3">
        <v>0.61875000000000002</v>
      </c>
      <c r="I67">
        <v>3</v>
      </c>
      <c r="J67">
        <v>1951</v>
      </c>
      <c r="K67" s="1">
        <v>41010</v>
      </c>
      <c r="L67" s="3">
        <v>0.89097222222222228</v>
      </c>
      <c r="M67" s="1">
        <v>41010</v>
      </c>
      <c r="N67" s="3">
        <v>0.89097222222222228</v>
      </c>
      <c r="O67">
        <v>62</v>
      </c>
      <c r="P67">
        <v>14</v>
      </c>
      <c r="Q67">
        <v>14</v>
      </c>
      <c r="R67">
        <v>21</v>
      </c>
      <c r="S67">
        <v>21</v>
      </c>
      <c r="T67" s="2">
        <f>ED_DATA[[#This Row],[REG DATE]] + ED_DATA[[#This Row],[REG TIME]]</f>
        <v>41010.620138888888</v>
      </c>
      <c r="U67" s="2">
        <f>ED_DATA[[#This Row],[TRIAGE DATE]] + ED_DATA[[#This Row],[TRIAGE TIME]]</f>
        <v>41010.618750000001</v>
      </c>
      <c r="V67" s="2">
        <f>ED_DATA[[#This Row],[DISP DATE]] + ED_DATA[[#This Row],[DISP TIME]]</f>
        <v>41010.890972222223</v>
      </c>
      <c r="W67" s="2">
        <f>ED_DATA[[#This Row],[DATE PT LEFT ED]] + ED_DATA[[#This Row],[TIME PT LEFT ED]]</f>
        <v>41010.890972222223</v>
      </c>
      <c r="X67" s="5">
        <f t="shared" si="10"/>
        <v>6.5000000000582077</v>
      </c>
      <c r="Y67" s="5">
        <f t="shared" si="11"/>
        <v>6.5000000000582077</v>
      </c>
      <c r="Z67" s="7">
        <f t="shared" si="12"/>
        <v>1</v>
      </c>
      <c r="AA67" s="7">
        <f t="shared" si="13"/>
        <v>0</v>
      </c>
      <c r="AB67" s="7">
        <f t="shared" si="16"/>
        <v>0</v>
      </c>
      <c r="AC67" s="7">
        <f t="shared" si="17"/>
        <v>0</v>
      </c>
      <c r="AD67" s="7">
        <f t="shared" si="18"/>
        <v>0</v>
      </c>
      <c r="AE67" s="7">
        <f t="shared" si="14"/>
        <v>0</v>
      </c>
      <c r="AF67" s="7">
        <f t="shared" si="15"/>
        <v>0</v>
      </c>
      <c r="AG67" s="7" t="str">
        <f t="shared" si="19"/>
        <v>Adult</v>
      </c>
    </row>
    <row r="68" spans="1:33">
      <c r="A68">
        <v>4414</v>
      </c>
      <c r="B68" t="s">
        <v>14</v>
      </c>
      <c r="C68" t="s">
        <v>15</v>
      </c>
      <c r="D68" t="s">
        <v>16</v>
      </c>
      <c r="E68" s="1">
        <v>41010</v>
      </c>
      <c r="F68" s="3">
        <v>0.64861111111111114</v>
      </c>
      <c r="G68" s="1">
        <v>41010</v>
      </c>
      <c r="H68" s="3">
        <v>0.64375000000000004</v>
      </c>
      <c r="I68">
        <v>3</v>
      </c>
      <c r="J68">
        <v>1983</v>
      </c>
      <c r="K68" s="1">
        <v>41010</v>
      </c>
      <c r="L68" s="3">
        <v>0.87847222222222221</v>
      </c>
      <c r="M68" s="1">
        <v>41010</v>
      </c>
      <c r="N68" s="3">
        <v>0.88194444444444442</v>
      </c>
      <c r="O68">
        <v>31</v>
      </c>
      <c r="P68">
        <v>15</v>
      </c>
      <c r="Q68">
        <v>15</v>
      </c>
      <c r="R68">
        <v>21</v>
      </c>
      <c r="S68">
        <v>21</v>
      </c>
      <c r="T68" s="2">
        <f>ED_DATA[[#This Row],[REG DATE]] + ED_DATA[[#This Row],[REG TIME]]</f>
        <v>41010.648611111108</v>
      </c>
      <c r="U68" s="2">
        <f>ED_DATA[[#This Row],[TRIAGE DATE]] + ED_DATA[[#This Row],[TRIAGE TIME]]</f>
        <v>41010.643750000003</v>
      </c>
      <c r="V68" s="2">
        <f>ED_DATA[[#This Row],[DISP DATE]] + ED_DATA[[#This Row],[DISP TIME]]</f>
        <v>41010.878472222219</v>
      </c>
      <c r="W68" s="2">
        <f>ED_DATA[[#This Row],[DATE PT LEFT ED]] + ED_DATA[[#This Row],[TIME PT LEFT ED]]</f>
        <v>41010.881944444445</v>
      </c>
      <c r="X68" s="5">
        <f t="shared" si="10"/>
        <v>5.6000000000931323</v>
      </c>
      <c r="Y68" s="5">
        <f t="shared" si="11"/>
        <v>5.5166666666627862</v>
      </c>
      <c r="Z68" s="7">
        <f t="shared" si="12"/>
        <v>1</v>
      </c>
      <c r="AA68" s="7">
        <f t="shared" si="13"/>
        <v>0</v>
      </c>
      <c r="AB68" s="7">
        <f t="shared" si="16"/>
        <v>0</v>
      </c>
      <c r="AC68" s="7">
        <f t="shared" si="17"/>
        <v>0</v>
      </c>
      <c r="AD68" s="7">
        <f t="shared" si="18"/>
        <v>0</v>
      </c>
      <c r="AE68" s="7">
        <f t="shared" si="14"/>
        <v>0</v>
      </c>
      <c r="AF68" s="7">
        <f t="shared" si="15"/>
        <v>0</v>
      </c>
      <c r="AG68" s="7" t="str">
        <f t="shared" si="19"/>
        <v>Adult</v>
      </c>
    </row>
    <row r="69" spans="1:33">
      <c r="A69">
        <v>4414</v>
      </c>
      <c r="B69" t="s">
        <v>14</v>
      </c>
      <c r="C69" t="s">
        <v>15</v>
      </c>
      <c r="D69" t="s">
        <v>16</v>
      </c>
      <c r="E69" s="1">
        <v>41010</v>
      </c>
      <c r="F69" s="3">
        <v>0.67222222222222228</v>
      </c>
      <c r="G69" s="1">
        <v>41010</v>
      </c>
      <c r="H69" s="3">
        <v>0.66874999999999996</v>
      </c>
      <c r="I69">
        <v>3</v>
      </c>
      <c r="J69">
        <v>1984</v>
      </c>
      <c r="K69" s="1">
        <v>41010</v>
      </c>
      <c r="L69" s="3">
        <v>0.9604166666666667</v>
      </c>
      <c r="M69" s="1">
        <v>41010</v>
      </c>
      <c r="N69" s="3">
        <v>0.9604166666666667</v>
      </c>
      <c r="O69">
        <v>30</v>
      </c>
      <c r="P69">
        <v>16</v>
      </c>
      <c r="Q69">
        <v>16</v>
      </c>
      <c r="R69">
        <v>23</v>
      </c>
      <c r="S69">
        <v>23</v>
      </c>
      <c r="T69" s="2">
        <f>ED_DATA[[#This Row],[REG DATE]] + ED_DATA[[#This Row],[REG TIME]]</f>
        <v>41010.672222222223</v>
      </c>
      <c r="U69" s="2">
        <f>ED_DATA[[#This Row],[TRIAGE DATE]] + ED_DATA[[#This Row],[TRIAGE TIME]]</f>
        <v>41010.668749999997</v>
      </c>
      <c r="V69" s="2">
        <f>ED_DATA[[#This Row],[DISP DATE]] + ED_DATA[[#This Row],[DISP TIME]]</f>
        <v>41010.960416666669</v>
      </c>
      <c r="W69" s="2">
        <f>ED_DATA[[#This Row],[DATE PT LEFT ED]] + ED_DATA[[#This Row],[TIME PT LEFT ED]]</f>
        <v>41010.960416666669</v>
      </c>
      <c r="X69" s="5">
        <f t="shared" si="10"/>
        <v>6.9166666666860692</v>
      </c>
      <c r="Y69" s="5">
        <f t="shared" si="11"/>
        <v>6.9166666666860692</v>
      </c>
      <c r="Z69" s="7">
        <f t="shared" si="12"/>
        <v>1</v>
      </c>
      <c r="AA69" s="7">
        <f t="shared" si="13"/>
        <v>0</v>
      </c>
      <c r="AB69" s="7">
        <f t="shared" si="16"/>
        <v>0</v>
      </c>
      <c r="AC69" s="7">
        <f t="shared" si="17"/>
        <v>0</v>
      </c>
      <c r="AD69" s="7">
        <f t="shared" si="18"/>
        <v>0</v>
      </c>
      <c r="AE69" s="7">
        <f t="shared" si="14"/>
        <v>0</v>
      </c>
      <c r="AF69" s="7">
        <f t="shared" si="15"/>
        <v>0</v>
      </c>
      <c r="AG69" s="7" t="str">
        <f t="shared" si="19"/>
        <v>Adult</v>
      </c>
    </row>
    <row r="70" spans="1:33">
      <c r="A70">
        <v>4414</v>
      </c>
      <c r="B70" t="s">
        <v>14</v>
      </c>
      <c r="C70" t="s">
        <v>15</v>
      </c>
      <c r="D70" t="s">
        <v>16</v>
      </c>
      <c r="E70" s="1">
        <v>41010</v>
      </c>
      <c r="F70" s="3">
        <v>0.67500000000000004</v>
      </c>
      <c r="G70" s="1">
        <v>41010</v>
      </c>
      <c r="H70" s="3">
        <v>0.67152777777777772</v>
      </c>
      <c r="I70">
        <v>3</v>
      </c>
      <c r="J70">
        <v>1986</v>
      </c>
      <c r="K70" s="1">
        <v>41010</v>
      </c>
      <c r="L70" s="3">
        <v>0.92013888888888884</v>
      </c>
      <c r="M70" s="1">
        <v>41010</v>
      </c>
      <c r="N70" s="3">
        <v>0.92013888888888884</v>
      </c>
      <c r="O70">
        <v>29</v>
      </c>
      <c r="P70">
        <v>16</v>
      </c>
      <c r="Q70">
        <v>16</v>
      </c>
      <c r="R70">
        <v>22</v>
      </c>
      <c r="S70">
        <v>22</v>
      </c>
      <c r="T70" s="2">
        <f>ED_DATA[[#This Row],[REG DATE]] + ED_DATA[[#This Row],[REG TIME]]</f>
        <v>41010.675000000003</v>
      </c>
      <c r="U70" s="2">
        <f>ED_DATA[[#This Row],[TRIAGE DATE]] + ED_DATA[[#This Row],[TRIAGE TIME]]</f>
        <v>41010.671527777777</v>
      </c>
      <c r="V70" s="2">
        <f>ED_DATA[[#This Row],[DISP DATE]] + ED_DATA[[#This Row],[DISP TIME]]</f>
        <v>41010.920138888891</v>
      </c>
      <c r="W70" s="2">
        <f>ED_DATA[[#This Row],[DATE PT LEFT ED]] + ED_DATA[[#This Row],[TIME PT LEFT ED]]</f>
        <v>41010.920138888891</v>
      </c>
      <c r="X70" s="5">
        <f t="shared" si="10"/>
        <v>5.8833333333022892</v>
      </c>
      <c r="Y70" s="5">
        <f t="shared" si="11"/>
        <v>5.8833333333022892</v>
      </c>
      <c r="Z70" s="7">
        <f t="shared" si="12"/>
        <v>1</v>
      </c>
      <c r="AA70" s="7">
        <f t="shared" si="13"/>
        <v>0</v>
      </c>
      <c r="AB70" s="7">
        <f t="shared" si="16"/>
        <v>0</v>
      </c>
      <c r="AC70" s="7">
        <f t="shared" si="17"/>
        <v>0</v>
      </c>
      <c r="AD70" s="7">
        <f t="shared" si="18"/>
        <v>0</v>
      </c>
      <c r="AE70" s="7">
        <f t="shared" si="14"/>
        <v>0</v>
      </c>
      <c r="AF70" s="7">
        <f t="shared" si="15"/>
        <v>0</v>
      </c>
      <c r="AG70" s="7" t="str">
        <f t="shared" si="19"/>
        <v>Adult</v>
      </c>
    </row>
    <row r="71" spans="1:33">
      <c r="A71">
        <v>4414</v>
      </c>
      <c r="B71" t="s">
        <v>14</v>
      </c>
      <c r="C71" t="s">
        <v>15</v>
      </c>
      <c r="D71" t="s">
        <v>16</v>
      </c>
      <c r="E71" s="1">
        <v>41011</v>
      </c>
      <c r="F71" s="3">
        <v>0.51875000000000004</v>
      </c>
      <c r="G71" s="1">
        <v>41011</v>
      </c>
      <c r="H71" s="3">
        <v>0.50972222222222219</v>
      </c>
      <c r="I71">
        <v>3</v>
      </c>
      <c r="J71">
        <v>1974</v>
      </c>
      <c r="K71" s="1">
        <v>41011</v>
      </c>
      <c r="L71" s="3">
        <v>0.79166666666666663</v>
      </c>
      <c r="M71" s="1">
        <v>41011</v>
      </c>
      <c r="N71" s="3">
        <v>0.7993055555555556</v>
      </c>
      <c r="O71">
        <v>41</v>
      </c>
      <c r="P71">
        <v>12</v>
      </c>
      <c r="Q71">
        <v>12</v>
      </c>
      <c r="R71">
        <v>19</v>
      </c>
      <c r="S71">
        <v>19</v>
      </c>
      <c r="T71" s="2">
        <f>ED_DATA[[#This Row],[REG DATE]] + ED_DATA[[#This Row],[REG TIME]]</f>
        <v>41011.518750000003</v>
      </c>
      <c r="U71" s="2">
        <f>ED_DATA[[#This Row],[TRIAGE DATE]] + ED_DATA[[#This Row],[TRIAGE TIME]]</f>
        <v>41011.509722222225</v>
      </c>
      <c r="V71" s="2">
        <f>ED_DATA[[#This Row],[DISP DATE]] + ED_DATA[[#This Row],[DISP TIME]]</f>
        <v>41011.791666666664</v>
      </c>
      <c r="W71" s="2">
        <f>ED_DATA[[#This Row],[DATE PT LEFT ED]] + ED_DATA[[#This Row],[TIME PT LEFT ED]]</f>
        <v>41011.799305555556</v>
      </c>
      <c r="X71" s="5">
        <f t="shared" si="10"/>
        <v>6.7333333332790062</v>
      </c>
      <c r="Y71" s="5">
        <f t="shared" si="11"/>
        <v>6.5499999998719431</v>
      </c>
      <c r="Z71" s="7">
        <f t="shared" si="12"/>
        <v>1</v>
      </c>
      <c r="AA71" s="7">
        <f t="shared" si="13"/>
        <v>0</v>
      </c>
      <c r="AB71" s="7">
        <f t="shared" si="16"/>
        <v>0</v>
      </c>
      <c r="AC71" s="7">
        <f t="shared" si="17"/>
        <v>0</v>
      </c>
      <c r="AD71" s="7">
        <f t="shared" si="18"/>
        <v>0</v>
      </c>
      <c r="AE71" s="7">
        <f t="shared" si="14"/>
        <v>0</v>
      </c>
      <c r="AF71" s="7">
        <f t="shared" si="15"/>
        <v>0</v>
      </c>
      <c r="AG71" s="7" t="str">
        <f t="shared" si="19"/>
        <v>Adult</v>
      </c>
    </row>
    <row r="72" spans="1:33">
      <c r="A72">
        <v>4414</v>
      </c>
      <c r="B72" t="s">
        <v>14</v>
      </c>
      <c r="C72" t="s">
        <v>15</v>
      </c>
      <c r="D72" t="s">
        <v>16</v>
      </c>
      <c r="E72" s="1">
        <v>41011</v>
      </c>
      <c r="F72" s="3">
        <v>0.5395833333333333</v>
      </c>
      <c r="G72" s="1">
        <v>41011</v>
      </c>
      <c r="H72" s="3">
        <v>0.53263888888888888</v>
      </c>
      <c r="I72">
        <v>3</v>
      </c>
      <c r="J72">
        <v>1970</v>
      </c>
      <c r="K72" s="1">
        <v>41011</v>
      </c>
      <c r="L72" s="3">
        <v>0.88194444444444442</v>
      </c>
      <c r="M72" s="1">
        <v>41011</v>
      </c>
      <c r="N72" s="3">
        <v>0.88263888888888886</v>
      </c>
      <c r="O72">
        <v>45</v>
      </c>
      <c r="P72">
        <v>12</v>
      </c>
      <c r="Q72">
        <v>12</v>
      </c>
      <c r="R72">
        <v>21</v>
      </c>
      <c r="S72">
        <v>21</v>
      </c>
      <c r="T72" s="2">
        <f>ED_DATA[[#This Row],[REG DATE]] + ED_DATA[[#This Row],[REG TIME]]</f>
        <v>41011.539583333331</v>
      </c>
      <c r="U72" s="2">
        <f>ED_DATA[[#This Row],[TRIAGE DATE]] + ED_DATA[[#This Row],[TRIAGE TIME]]</f>
        <v>41011.532638888886</v>
      </c>
      <c r="V72" s="2">
        <f>ED_DATA[[#This Row],[DISP DATE]] + ED_DATA[[#This Row],[DISP TIME]]</f>
        <v>41011.881944444445</v>
      </c>
      <c r="W72" s="2">
        <f>ED_DATA[[#This Row],[DATE PT LEFT ED]] + ED_DATA[[#This Row],[TIME PT LEFT ED]]</f>
        <v>41011.882638888892</v>
      </c>
      <c r="X72" s="5">
        <f t="shared" si="10"/>
        <v>8.2333333334536292</v>
      </c>
      <c r="Y72" s="5">
        <f t="shared" si="11"/>
        <v>8.2166666667326353</v>
      </c>
      <c r="Z72" s="7">
        <f t="shared" si="12"/>
        <v>0</v>
      </c>
      <c r="AA72" s="7">
        <f t="shared" si="13"/>
        <v>0</v>
      </c>
      <c r="AB72" s="7">
        <f t="shared" si="16"/>
        <v>0</v>
      </c>
      <c r="AC72" s="7">
        <f t="shared" si="17"/>
        <v>0</v>
      </c>
      <c r="AD72" s="7">
        <f t="shared" si="18"/>
        <v>0</v>
      </c>
      <c r="AE72" s="7">
        <f t="shared" si="14"/>
        <v>0</v>
      </c>
      <c r="AF72" s="7">
        <f t="shared" si="15"/>
        <v>0</v>
      </c>
      <c r="AG72" s="7" t="str">
        <f t="shared" si="19"/>
        <v>Adult</v>
      </c>
    </row>
    <row r="73" spans="1:33">
      <c r="A73">
        <v>4414</v>
      </c>
      <c r="B73" t="s">
        <v>14</v>
      </c>
      <c r="C73" t="s">
        <v>15</v>
      </c>
      <c r="D73" t="s">
        <v>16</v>
      </c>
      <c r="E73" s="1">
        <v>41011</v>
      </c>
      <c r="F73" s="3">
        <v>0.85416666666666663</v>
      </c>
      <c r="G73" s="1">
        <v>41011</v>
      </c>
      <c r="H73" s="3">
        <v>0.84930555555555554</v>
      </c>
      <c r="I73">
        <v>3</v>
      </c>
      <c r="J73">
        <v>1953</v>
      </c>
      <c r="K73" s="1">
        <v>41011</v>
      </c>
      <c r="L73" s="3">
        <v>0.91666666666666663</v>
      </c>
      <c r="M73" s="1">
        <v>41011</v>
      </c>
      <c r="N73" s="3">
        <v>0.93055555555555558</v>
      </c>
      <c r="O73">
        <v>59</v>
      </c>
      <c r="P73">
        <v>20</v>
      </c>
      <c r="Q73">
        <v>20</v>
      </c>
      <c r="R73">
        <v>22</v>
      </c>
      <c r="S73">
        <v>22</v>
      </c>
      <c r="T73" s="2">
        <f>ED_DATA[[#This Row],[REG DATE]] + ED_DATA[[#This Row],[REG TIME]]</f>
        <v>41011.854166666664</v>
      </c>
      <c r="U73" s="2">
        <f>ED_DATA[[#This Row],[TRIAGE DATE]] + ED_DATA[[#This Row],[TRIAGE TIME]]</f>
        <v>41011.849305555559</v>
      </c>
      <c r="V73" s="2">
        <f>ED_DATA[[#This Row],[DISP DATE]] + ED_DATA[[#This Row],[DISP TIME]]</f>
        <v>41011.916666666664</v>
      </c>
      <c r="W73" s="2">
        <f>ED_DATA[[#This Row],[DATE PT LEFT ED]] + ED_DATA[[#This Row],[TIME PT LEFT ED]]</f>
        <v>41011.930555555555</v>
      </c>
      <c r="X73" s="5">
        <f t="shared" si="10"/>
        <v>1.8333333333721384</v>
      </c>
      <c r="Y73" s="5">
        <f t="shared" si="11"/>
        <v>1.5</v>
      </c>
      <c r="Z73" s="7">
        <f t="shared" si="12"/>
        <v>1</v>
      </c>
      <c r="AA73" s="7">
        <f t="shared" si="13"/>
        <v>1</v>
      </c>
      <c r="AB73" s="7">
        <f t="shared" si="16"/>
        <v>0</v>
      </c>
      <c r="AC73" s="7">
        <f t="shared" si="17"/>
        <v>0</v>
      </c>
      <c r="AD73" s="7">
        <f t="shared" si="18"/>
        <v>0</v>
      </c>
      <c r="AE73" s="7">
        <f t="shared" si="14"/>
        <v>0</v>
      </c>
      <c r="AF73" s="7">
        <f t="shared" si="15"/>
        <v>0</v>
      </c>
      <c r="AG73" s="7" t="str">
        <f t="shared" si="19"/>
        <v>Adult</v>
      </c>
    </row>
    <row r="74" spans="1:33">
      <c r="A74">
        <v>4414</v>
      </c>
      <c r="B74" t="s">
        <v>14</v>
      </c>
      <c r="C74" t="s">
        <v>15</v>
      </c>
      <c r="D74" t="s">
        <v>16</v>
      </c>
      <c r="E74" s="1">
        <v>41013</v>
      </c>
      <c r="F74" s="3">
        <v>0.62986111111111109</v>
      </c>
      <c r="G74" s="1">
        <v>41013</v>
      </c>
      <c r="H74" s="3">
        <v>0.625</v>
      </c>
      <c r="I74">
        <v>3</v>
      </c>
      <c r="J74">
        <v>1948</v>
      </c>
      <c r="K74" s="1">
        <v>41013</v>
      </c>
      <c r="L74" s="3">
        <v>0.77777777777777779</v>
      </c>
      <c r="M74" s="1">
        <v>41013</v>
      </c>
      <c r="N74" s="3">
        <v>0.77777777777777779</v>
      </c>
      <c r="O74">
        <v>64</v>
      </c>
      <c r="P74">
        <v>15</v>
      </c>
      <c r="Q74">
        <v>15</v>
      </c>
      <c r="R74">
        <v>18</v>
      </c>
      <c r="S74">
        <v>18</v>
      </c>
      <c r="T74" s="2">
        <f>ED_DATA[[#This Row],[REG DATE]] + ED_DATA[[#This Row],[REG TIME]]</f>
        <v>41013.629861111112</v>
      </c>
      <c r="U74" s="2">
        <f>ED_DATA[[#This Row],[TRIAGE DATE]] + ED_DATA[[#This Row],[TRIAGE TIME]]</f>
        <v>41013.625</v>
      </c>
      <c r="V74" s="2">
        <f>ED_DATA[[#This Row],[DISP DATE]] + ED_DATA[[#This Row],[DISP TIME]]</f>
        <v>41013.777777777781</v>
      </c>
      <c r="W74" s="2">
        <f>ED_DATA[[#This Row],[DATE PT LEFT ED]] + ED_DATA[[#This Row],[TIME PT LEFT ED]]</f>
        <v>41013.777777777781</v>
      </c>
      <c r="X74" s="5">
        <f t="shared" si="10"/>
        <v>3.5500000000465661</v>
      </c>
      <c r="Y74" s="5">
        <f t="shared" si="11"/>
        <v>3.5500000000465661</v>
      </c>
      <c r="Z74" s="7">
        <f t="shared" si="12"/>
        <v>1</v>
      </c>
      <c r="AA74" s="7">
        <f t="shared" si="13"/>
        <v>1</v>
      </c>
      <c r="AB74" s="7">
        <f t="shared" si="16"/>
        <v>0</v>
      </c>
      <c r="AC74" s="7">
        <f t="shared" si="17"/>
        <v>0</v>
      </c>
      <c r="AD74" s="7">
        <f t="shared" si="18"/>
        <v>0</v>
      </c>
      <c r="AE74" s="7">
        <f t="shared" si="14"/>
        <v>0</v>
      </c>
      <c r="AF74" s="7">
        <f t="shared" si="15"/>
        <v>0</v>
      </c>
      <c r="AG74" s="7" t="str">
        <f t="shared" si="19"/>
        <v>Adult</v>
      </c>
    </row>
    <row r="75" spans="1:33">
      <c r="A75">
        <v>4414</v>
      </c>
      <c r="B75" t="s">
        <v>14</v>
      </c>
      <c r="C75" t="s">
        <v>15</v>
      </c>
      <c r="D75" t="s">
        <v>16</v>
      </c>
      <c r="E75" s="1">
        <v>41013</v>
      </c>
      <c r="F75" s="3">
        <v>0.65486111111111112</v>
      </c>
      <c r="G75" s="1">
        <v>41013</v>
      </c>
      <c r="H75" s="3">
        <v>0.6479166666666667</v>
      </c>
      <c r="I75">
        <v>3</v>
      </c>
      <c r="J75">
        <v>1988</v>
      </c>
      <c r="K75" s="1">
        <v>41013</v>
      </c>
      <c r="L75" s="3">
        <v>0.91666666666666663</v>
      </c>
      <c r="M75" s="1">
        <v>41013</v>
      </c>
      <c r="N75" s="3">
        <v>0.91666666666666663</v>
      </c>
      <c r="O75">
        <v>26</v>
      </c>
      <c r="P75">
        <v>15</v>
      </c>
      <c r="Q75">
        <v>15</v>
      </c>
      <c r="R75">
        <v>22</v>
      </c>
      <c r="S75">
        <v>22</v>
      </c>
      <c r="T75" s="2">
        <f>ED_DATA[[#This Row],[REG DATE]] + ED_DATA[[#This Row],[REG TIME]]</f>
        <v>41013.654861111114</v>
      </c>
      <c r="U75" s="2">
        <f>ED_DATA[[#This Row],[TRIAGE DATE]] + ED_DATA[[#This Row],[TRIAGE TIME]]</f>
        <v>41013.647916666669</v>
      </c>
      <c r="V75" s="2">
        <f>ED_DATA[[#This Row],[DISP DATE]] + ED_DATA[[#This Row],[DISP TIME]]</f>
        <v>41013.916666666664</v>
      </c>
      <c r="W75" s="2">
        <f>ED_DATA[[#This Row],[DATE PT LEFT ED]] + ED_DATA[[#This Row],[TIME PT LEFT ED]]</f>
        <v>41013.916666666664</v>
      </c>
      <c r="X75" s="5">
        <f t="shared" si="10"/>
        <v>6.283333333209157</v>
      </c>
      <c r="Y75" s="5">
        <f t="shared" si="11"/>
        <v>6.283333333209157</v>
      </c>
      <c r="Z75" s="7">
        <f t="shared" si="12"/>
        <v>1</v>
      </c>
      <c r="AA75" s="7">
        <f t="shared" si="13"/>
        <v>0</v>
      </c>
      <c r="AB75" s="7">
        <f t="shared" si="16"/>
        <v>0</v>
      </c>
      <c r="AC75" s="7">
        <f t="shared" si="17"/>
        <v>0</v>
      </c>
      <c r="AD75" s="7">
        <f t="shared" si="18"/>
        <v>0</v>
      </c>
      <c r="AE75" s="7">
        <f t="shared" si="14"/>
        <v>0</v>
      </c>
      <c r="AF75" s="7">
        <f t="shared" si="15"/>
        <v>0</v>
      </c>
      <c r="AG75" s="7" t="str">
        <f t="shared" si="19"/>
        <v>Adult</v>
      </c>
    </row>
    <row r="76" spans="1:33">
      <c r="A76">
        <v>4414</v>
      </c>
      <c r="B76" t="s">
        <v>14</v>
      </c>
      <c r="C76" t="s">
        <v>15</v>
      </c>
      <c r="D76" t="s">
        <v>16</v>
      </c>
      <c r="E76" s="1">
        <v>41013</v>
      </c>
      <c r="F76" s="3">
        <v>0.69305555555555554</v>
      </c>
      <c r="G76" s="1">
        <v>41013</v>
      </c>
      <c r="H76" s="3">
        <v>0.68958333333333333</v>
      </c>
      <c r="I76">
        <v>3</v>
      </c>
      <c r="J76">
        <v>1989</v>
      </c>
      <c r="K76" s="1">
        <v>41013</v>
      </c>
      <c r="L76" s="3">
        <v>0.9375</v>
      </c>
      <c r="M76" s="1">
        <v>41013</v>
      </c>
      <c r="N76" s="3">
        <v>0.95416666666666672</v>
      </c>
      <c r="O76">
        <v>23</v>
      </c>
      <c r="P76">
        <v>16</v>
      </c>
      <c r="Q76">
        <v>16</v>
      </c>
      <c r="R76">
        <v>22</v>
      </c>
      <c r="S76">
        <v>22</v>
      </c>
      <c r="T76" s="2">
        <f>ED_DATA[[#This Row],[REG DATE]] + ED_DATA[[#This Row],[REG TIME]]</f>
        <v>41013.693055555559</v>
      </c>
      <c r="U76" s="2">
        <f>ED_DATA[[#This Row],[TRIAGE DATE]] + ED_DATA[[#This Row],[TRIAGE TIME]]</f>
        <v>41013.689583333333</v>
      </c>
      <c r="V76" s="2">
        <f>ED_DATA[[#This Row],[DISP DATE]] + ED_DATA[[#This Row],[DISP TIME]]</f>
        <v>41013.9375</v>
      </c>
      <c r="W76" s="2">
        <f>ED_DATA[[#This Row],[DATE PT LEFT ED]] + ED_DATA[[#This Row],[TIME PT LEFT ED]]</f>
        <v>41013.95416666667</v>
      </c>
      <c r="X76" s="5">
        <f t="shared" si="10"/>
        <v>6.2666666666627862</v>
      </c>
      <c r="Y76" s="5">
        <f t="shared" si="11"/>
        <v>5.8666666665812954</v>
      </c>
      <c r="Z76" s="7">
        <f t="shared" si="12"/>
        <v>1</v>
      </c>
      <c r="AA76" s="7">
        <f t="shared" si="13"/>
        <v>0</v>
      </c>
      <c r="AB76" s="7">
        <f t="shared" si="16"/>
        <v>0</v>
      </c>
      <c r="AC76" s="7">
        <f t="shared" si="17"/>
        <v>0</v>
      </c>
      <c r="AD76" s="7">
        <f t="shared" si="18"/>
        <v>0</v>
      </c>
      <c r="AE76" s="7">
        <f t="shared" si="14"/>
        <v>0</v>
      </c>
      <c r="AF76" s="7">
        <f t="shared" si="15"/>
        <v>0</v>
      </c>
      <c r="AG76" s="7" t="str">
        <f t="shared" si="19"/>
        <v>Adult</v>
      </c>
    </row>
    <row r="77" spans="1:33">
      <c r="A77">
        <v>4414</v>
      </c>
      <c r="B77" t="s">
        <v>14</v>
      </c>
      <c r="C77" t="s">
        <v>15</v>
      </c>
      <c r="D77" t="s">
        <v>16</v>
      </c>
      <c r="E77" s="1">
        <v>41013</v>
      </c>
      <c r="F77" s="3">
        <v>0.73541666666666672</v>
      </c>
      <c r="G77" s="1">
        <v>41013</v>
      </c>
      <c r="H77" s="3">
        <v>0.72916666666666663</v>
      </c>
      <c r="I77">
        <v>3</v>
      </c>
      <c r="J77">
        <v>1991</v>
      </c>
      <c r="K77" s="1">
        <v>41013</v>
      </c>
      <c r="L77" s="3">
        <v>0.86458333333333337</v>
      </c>
      <c r="M77" s="1">
        <v>41013</v>
      </c>
      <c r="N77" s="3">
        <v>0.86805555555555558</v>
      </c>
      <c r="O77">
        <v>22</v>
      </c>
      <c r="P77">
        <v>17</v>
      </c>
      <c r="Q77">
        <v>17</v>
      </c>
      <c r="R77">
        <v>20</v>
      </c>
      <c r="S77">
        <v>20</v>
      </c>
      <c r="T77" s="2">
        <f>ED_DATA[[#This Row],[REG DATE]] + ED_DATA[[#This Row],[REG TIME]]</f>
        <v>41013.73541666667</v>
      </c>
      <c r="U77" s="2">
        <f>ED_DATA[[#This Row],[TRIAGE DATE]] + ED_DATA[[#This Row],[TRIAGE TIME]]</f>
        <v>41013.729166666664</v>
      </c>
      <c r="V77" s="2">
        <f>ED_DATA[[#This Row],[DISP DATE]] + ED_DATA[[#This Row],[DISP TIME]]</f>
        <v>41013.864583333336</v>
      </c>
      <c r="W77" s="2">
        <f>ED_DATA[[#This Row],[DATE PT LEFT ED]] + ED_DATA[[#This Row],[TIME PT LEFT ED]]</f>
        <v>41013.868055555555</v>
      </c>
      <c r="X77" s="5">
        <f t="shared" si="10"/>
        <v>3.1833333332324401</v>
      </c>
      <c r="Y77" s="5">
        <f t="shared" si="11"/>
        <v>3.0999999999767169</v>
      </c>
      <c r="Z77" s="7">
        <f t="shared" si="12"/>
        <v>1</v>
      </c>
      <c r="AA77" s="7">
        <f t="shared" si="13"/>
        <v>1</v>
      </c>
      <c r="AB77" s="7">
        <f t="shared" si="16"/>
        <v>0</v>
      </c>
      <c r="AC77" s="7">
        <f t="shared" si="17"/>
        <v>0</v>
      </c>
      <c r="AD77" s="7">
        <f t="shared" si="18"/>
        <v>0</v>
      </c>
      <c r="AE77" s="7">
        <f t="shared" si="14"/>
        <v>0</v>
      </c>
      <c r="AF77" s="7">
        <f t="shared" si="15"/>
        <v>0</v>
      </c>
      <c r="AG77" s="7" t="str">
        <f t="shared" si="19"/>
        <v>Adult</v>
      </c>
    </row>
    <row r="78" spans="1:33">
      <c r="A78">
        <v>4414</v>
      </c>
      <c r="B78" t="s">
        <v>14</v>
      </c>
      <c r="C78" t="s">
        <v>15</v>
      </c>
      <c r="D78" t="s">
        <v>16</v>
      </c>
      <c r="E78" s="1">
        <v>41013</v>
      </c>
      <c r="F78" s="3">
        <v>0.82986111111111116</v>
      </c>
      <c r="G78" s="1">
        <v>41013</v>
      </c>
      <c r="H78" s="3">
        <v>0.82708333333333328</v>
      </c>
      <c r="I78">
        <v>3</v>
      </c>
      <c r="J78">
        <v>1958</v>
      </c>
      <c r="K78" s="1">
        <v>41013</v>
      </c>
      <c r="L78" s="3">
        <v>0.95347222222222228</v>
      </c>
      <c r="M78" s="1">
        <v>41013</v>
      </c>
      <c r="N78" s="3">
        <v>0.95416666666666672</v>
      </c>
      <c r="O78">
        <v>57</v>
      </c>
      <c r="P78">
        <v>19</v>
      </c>
      <c r="Q78">
        <v>19</v>
      </c>
      <c r="R78">
        <v>22</v>
      </c>
      <c r="S78">
        <v>22</v>
      </c>
      <c r="T78" s="2">
        <f>ED_DATA[[#This Row],[REG DATE]] + ED_DATA[[#This Row],[REG TIME]]</f>
        <v>41013.829861111109</v>
      </c>
      <c r="U78" s="2">
        <f>ED_DATA[[#This Row],[TRIAGE DATE]] + ED_DATA[[#This Row],[TRIAGE TIME]]</f>
        <v>41013.82708333333</v>
      </c>
      <c r="V78" s="2">
        <f>ED_DATA[[#This Row],[DISP DATE]] + ED_DATA[[#This Row],[DISP TIME]]</f>
        <v>41013.953472222223</v>
      </c>
      <c r="W78" s="2">
        <f>ED_DATA[[#This Row],[DATE PT LEFT ED]] + ED_DATA[[#This Row],[TIME PT LEFT ED]]</f>
        <v>41013.95416666667</v>
      </c>
      <c r="X78" s="5">
        <f t="shared" si="10"/>
        <v>2.9833333334536292</v>
      </c>
      <c r="Y78" s="5">
        <f t="shared" si="11"/>
        <v>2.9666666667326353</v>
      </c>
      <c r="Z78" s="7">
        <f t="shared" si="12"/>
        <v>1</v>
      </c>
      <c r="AA78" s="7">
        <f t="shared" si="13"/>
        <v>1</v>
      </c>
      <c r="AB78" s="7">
        <f t="shared" si="16"/>
        <v>0</v>
      </c>
      <c r="AC78" s="7">
        <f t="shared" si="17"/>
        <v>0</v>
      </c>
      <c r="AD78" s="7">
        <f t="shared" si="18"/>
        <v>0</v>
      </c>
      <c r="AE78" s="7">
        <f t="shared" si="14"/>
        <v>0</v>
      </c>
      <c r="AF78" s="7">
        <f t="shared" si="15"/>
        <v>0</v>
      </c>
      <c r="AG78" s="7" t="str">
        <f t="shared" si="19"/>
        <v>Adult</v>
      </c>
    </row>
    <row r="79" spans="1:33">
      <c r="A79">
        <v>4414</v>
      </c>
      <c r="B79" t="s">
        <v>14</v>
      </c>
      <c r="C79" t="s">
        <v>15</v>
      </c>
      <c r="D79" t="s">
        <v>16</v>
      </c>
      <c r="E79" s="1">
        <v>41013</v>
      </c>
      <c r="F79" s="3">
        <v>0.83888888888888891</v>
      </c>
      <c r="G79" s="1">
        <v>41013</v>
      </c>
      <c r="H79" s="3">
        <v>0.83611111111111114</v>
      </c>
      <c r="I79">
        <v>3</v>
      </c>
      <c r="J79">
        <v>1975</v>
      </c>
      <c r="K79" s="1">
        <v>41013</v>
      </c>
      <c r="L79" s="3">
        <v>0.97222222222222221</v>
      </c>
      <c r="M79" s="1">
        <v>41013</v>
      </c>
      <c r="N79" s="3">
        <v>0.97291666666666665</v>
      </c>
      <c r="O79">
        <v>41</v>
      </c>
      <c r="P79">
        <v>20</v>
      </c>
      <c r="Q79">
        <v>20</v>
      </c>
      <c r="R79">
        <v>23</v>
      </c>
      <c r="S79">
        <v>23</v>
      </c>
      <c r="T79" s="2">
        <f>ED_DATA[[#This Row],[REG DATE]] + ED_DATA[[#This Row],[REG TIME]]</f>
        <v>41013.838888888888</v>
      </c>
      <c r="U79" s="2">
        <f>ED_DATA[[#This Row],[TRIAGE DATE]] + ED_DATA[[#This Row],[TRIAGE TIME]]</f>
        <v>41013.836111111108</v>
      </c>
      <c r="V79" s="2">
        <f>ED_DATA[[#This Row],[DISP DATE]] + ED_DATA[[#This Row],[DISP TIME]]</f>
        <v>41013.972222222219</v>
      </c>
      <c r="W79" s="2">
        <f>ED_DATA[[#This Row],[DATE PT LEFT ED]] + ED_DATA[[#This Row],[TIME PT LEFT ED]]</f>
        <v>41013.972916666666</v>
      </c>
      <c r="X79" s="5">
        <f t="shared" si="10"/>
        <v>3.2166666666744277</v>
      </c>
      <c r="Y79" s="5">
        <f t="shared" si="11"/>
        <v>3.1999999999534339</v>
      </c>
      <c r="Z79" s="7">
        <f t="shared" si="12"/>
        <v>1</v>
      </c>
      <c r="AA79" s="7">
        <f t="shared" si="13"/>
        <v>1</v>
      </c>
      <c r="AB79" s="7">
        <f t="shared" si="16"/>
        <v>0</v>
      </c>
      <c r="AC79" s="7">
        <f t="shared" si="17"/>
        <v>0</v>
      </c>
      <c r="AD79" s="7">
        <f t="shared" si="18"/>
        <v>0</v>
      </c>
      <c r="AE79" s="7">
        <f t="shared" si="14"/>
        <v>0</v>
      </c>
      <c r="AF79" s="7">
        <f t="shared" si="15"/>
        <v>0</v>
      </c>
      <c r="AG79" s="7" t="str">
        <f t="shared" si="19"/>
        <v>Adult</v>
      </c>
    </row>
    <row r="80" spans="1:33">
      <c r="A80">
        <v>4414</v>
      </c>
      <c r="B80" t="s">
        <v>14</v>
      </c>
      <c r="C80" t="s">
        <v>15</v>
      </c>
      <c r="D80" t="s">
        <v>16</v>
      </c>
      <c r="E80" s="1">
        <v>41013</v>
      </c>
      <c r="F80" s="3">
        <v>0.8881944444444444</v>
      </c>
      <c r="G80" s="1">
        <v>41013</v>
      </c>
      <c r="H80" s="3">
        <v>0.88194444444444442</v>
      </c>
      <c r="I80">
        <v>3</v>
      </c>
      <c r="J80">
        <v>1951</v>
      </c>
      <c r="K80" s="1">
        <v>41013</v>
      </c>
      <c r="L80" s="3">
        <v>0.99652777777777779</v>
      </c>
      <c r="M80" s="1">
        <v>41015</v>
      </c>
      <c r="N80" s="3">
        <v>0.54027777777777775</v>
      </c>
      <c r="O80">
        <v>63</v>
      </c>
      <c r="P80">
        <v>21</v>
      </c>
      <c r="Q80">
        <v>21</v>
      </c>
      <c r="R80">
        <v>23</v>
      </c>
      <c r="S80">
        <v>12</v>
      </c>
      <c r="T80" s="2">
        <f>ED_DATA[[#This Row],[REG DATE]] + ED_DATA[[#This Row],[REG TIME]]</f>
        <v>41013.888194444444</v>
      </c>
      <c r="U80" s="2">
        <f>ED_DATA[[#This Row],[TRIAGE DATE]] + ED_DATA[[#This Row],[TRIAGE TIME]]</f>
        <v>41013.881944444445</v>
      </c>
      <c r="V80" s="2">
        <f>ED_DATA[[#This Row],[DISP DATE]] + ED_DATA[[#This Row],[DISP TIME]]</f>
        <v>41013.996527777781</v>
      </c>
      <c r="W80" s="2">
        <f>ED_DATA[[#This Row],[DATE PT LEFT ED]] + ED_DATA[[#This Row],[TIME PT LEFT ED]]</f>
        <v>41015.540277777778</v>
      </c>
      <c r="X80" s="5">
        <f t="shared" si="10"/>
        <v>39.650000000023283</v>
      </c>
      <c r="Y80" s="5">
        <f t="shared" si="11"/>
        <v>2.6000000000931323</v>
      </c>
      <c r="Z80" s="7">
        <f t="shared" si="12"/>
        <v>1</v>
      </c>
      <c r="AA80" s="7">
        <f t="shared" si="13"/>
        <v>1</v>
      </c>
      <c r="AB80" s="7">
        <f t="shared" si="16"/>
        <v>0</v>
      </c>
      <c r="AC80" s="7">
        <f t="shared" si="17"/>
        <v>0</v>
      </c>
      <c r="AD80" s="7">
        <f t="shared" si="18"/>
        <v>0</v>
      </c>
      <c r="AE80" s="7">
        <f t="shared" si="14"/>
        <v>0</v>
      </c>
      <c r="AF80" s="7">
        <f t="shared" si="15"/>
        <v>0</v>
      </c>
      <c r="AG80" s="7" t="str">
        <f t="shared" si="19"/>
        <v>Adult</v>
      </c>
    </row>
    <row r="81" spans="1:33">
      <c r="A81">
        <v>4414</v>
      </c>
      <c r="B81" t="s">
        <v>14</v>
      </c>
      <c r="C81" t="s">
        <v>15</v>
      </c>
      <c r="D81" t="s">
        <v>16</v>
      </c>
      <c r="E81" s="1">
        <v>41013</v>
      </c>
      <c r="F81" s="3">
        <v>0.91180555555555554</v>
      </c>
      <c r="G81" s="1">
        <v>41013</v>
      </c>
      <c r="H81" s="3">
        <v>0.90763888888888888</v>
      </c>
      <c r="I81">
        <v>3</v>
      </c>
      <c r="J81">
        <v>1981</v>
      </c>
      <c r="K81" s="1">
        <v>41014</v>
      </c>
      <c r="L81" s="3">
        <v>0.34930555555555554</v>
      </c>
      <c r="M81" s="1">
        <v>41014</v>
      </c>
      <c r="N81" s="3">
        <v>0.34930555555555554</v>
      </c>
      <c r="O81">
        <v>31</v>
      </c>
      <c r="P81">
        <v>21</v>
      </c>
      <c r="Q81">
        <v>21</v>
      </c>
      <c r="R81">
        <v>8</v>
      </c>
      <c r="S81">
        <v>8</v>
      </c>
      <c r="T81" s="2">
        <f>ED_DATA[[#This Row],[REG DATE]] + ED_DATA[[#This Row],[REG TIME]]</f>
        <v>41013.911805555559</v>
      </c>
      <c r="U81" s="2">
        <f>ED_DATA[[#This Row],[TRIAGE DATE]] + ED_DATA[[#This Row],[TRIAGE TIME]]</f>
        <v>41013.907638888886</v>
      </c>
      <c r="V81" s="2">
        <f>ED_DATA[[#This Row],[DISP DATE]] + ED_DATA[[#This Row],[DISP TIME]]</f>
        <v>41014.349305555559</v>
      </c>
      <c r="W81" s="2">
        <f>ED_DATA[[#This Row],[DATE PT LEFT ED]] + ED_DATA[[#This Row],[TIME PT LEFT ED]]</f>
        <v>41014.349305555559</v>
      </c>
      <c r="X81" s="5">
        <f t="shared" si="10"/>
        <v>10.5</v>
      </c>
      <c r="Y81" s="5">
        <f t="shared" si="11"/>
        <v>10.5</v>
      </c>
      <c r="Z81" s="7">
        <f t="shared" si="12"/>
        <v>0</v>
      </c>
      <c r="AA81" s="7">
        <f t="shared" si="13"/>
        <v>0</v>
      </c>
      <c r="AB81" s="7">
        <f t="shared" si="16"/>
        <v>0</v>
      </c>
      <c r="AC81" s="7">
        <f t="shared" si="17"/>
        <v>0</v>
      </c>
      <c r="AD81" s="7">
        <f t="shared" si="18"/>
        <v>0</v>
      </c>
      <c r="AE81" s="7">
        <f t="shared" si="14"/>
        <v>0</v>
      </c>
      <c r="AF81" s="7">
        <f t="shared" si="15"/>
        <v>0</v>
      </c>
      <c r="AG81" s="7" t="str">
        <f t="shared" si="19"/>
        <v>Adult</v>
      </c>
    </row>
    <row r="82" spans="1:33">
      <c r="A82">
        <v>4414</v>
      </c>
      <c r="B82" t="s">
        <v>14</v>
      </c>
      <c r="C82" t="s">
        <v>15</v>
      </c>
      <c r="D82" t="s">
        <v>16</v>
      </c>
      <c r="E82" s="1">
        <v>41013</v>
      </c>
      <c r="F82" s="3">
        <v>0.93125000000000002</v>
      </c>
      <c r="G82" s="1">
        <v>41013</v>
      </c>
      <c r="H82" s="3">
        <v>0.92500000000000004</v>
      </c>
      <c r="I82">
        <v>3</v>
      </c>
      <c r="J82">
        <v>1957</v>
      </c>
      <c r="K82" s="1">
        <v>41014</v>
      </c>
      <c r="L82" s="3">
        <v>9.0277777777777776E-2</v>
      </c>
      <c r="M82" s="1">
        <v>41014</v>
      </c>
      <c r="N82" s="3">
        <v>9.0277777777777776E-2</v>
      </c>
      <c r="O82">
        <v>57</v>
      </c>
      <c r="P82">
        <v>22</v>
      </c>
      <c r="Q82">
        <v>22</v>
      </c>
      <c r="R82">
        <v>2</v>
      </c>
      <c r="S82">
        <v>2</v>
      </c>
      <c r="T82" s="2">
        <f>ED_DATA[[#This Row],[REG DATE]] + ED_DATA[[#This Row],[REG TIME]]</f>
        <v>41013.931250000001</v>
      </c>
      <c r="U82" s="2">
        <f>ED_DATA[[#This Row],[TRIAGE DATE]] + ED_DATA[[#This Row],[TRIAGE TIME]]</f>
        <v>41013.925000000003</v>
      </c>
      <c r="V82" s="2">
        <f>ED_DATA[[#This Row],[DISP DATE]] + ED_DATA[[#This Row],[DISP TIME]]</f>
        <v>41014.090277777781</v>
      </c>
      <c r="W82" s="2">
        <f>ED_DATA[[#This Row],[DATE PT LEFT ED]] + ED_DATA[[#This Row],[TIME PT LEFT ED]]</f>
        <v>41014.090277777781</v>
      </c>
      <c r="X82" s="5">
        <f t="shared" si="10"/>
        <v>3.8166666667093523</v>
      </c>
      <c r="Y82" s="5">
        <f t="shared" si="11"/>
        <v>3.8166666667093523</v>
      </c>
      <c r="Z82" s="7">
        <f t="shared" si="12"/>
        <v>1</v>
      </c>
      <c r="AA82" s="7">
        <f t="shared" si="13"/>
        <v>1</v>
      </c>
      <c r="AB82" s="7">
        <f t="shared" si="16"/>
        <v>0</v>
      </c>
      <c r="AC82" s="7">
        <f t="shared" si="17"/>
        <v>0</v>
      </c>
      <c r="AD82" s="7">
        <f t="shared" si="18"/>
        <v>0</v>
      </c>
      <c r="AE82" s="7">
        <f t="shared" si="14"/>
        <v>0</v>
      </c>
      <c r="AF82" s="7">
        <f t="shared" si="15"/>
        <v>0</v>
      </c>
      <c r="AG82" s="7" t="str">
        <f t="shared" si="19"/>
        <v>Adult</v>
      </c>
    </row>
    <row r="83" spans="1:33">
      <c r="A83">
        <v>4414</v>
      </c>
      <c r="B83" t="s">
        <v>14</v>
      </c>
      <c r="C83" t="s">
        <v>15</v>
      </c>
      <c r="D83" t="s">
        <v>16</v>
      </c>
      <c r="E83" s="1">
        <v>41014</v>
      </c>
      <c r="F83" s="3">
        <v>0.31458333333333333</v>
      </c>
      <c r="G83" s="1">
        <v>41014</v>
      </c>
      <c r="H83" s="3">
        <v>0.30694444444444446</v>
      </c>
      <c r="I83">
        <v>3</v>
      </c>
      <c r="J83">
        <v>1970</v>
      </c>
      <c r="K83" s="1">
        <v>41014</v>
      </c>
      <c r="L83" s="3">
        <v>0.5083333333333333</v>
      </c>
      <c r="M83" s="1">
        <v>41014</v>
      </c>
      <c r="N83" s="3">
        <v>0.5083333333333333</v>
      </c>
      <c r="O83">
        <v>43</v>
      </c>
      <c r="P83">
        <v>7</v>
      </c>
      <c r="Q83">
        <v>7</v>
      </c>
      <c r="R83">
        <v>12</v>
      </c>
      <c r="S83">
        <v>12</v>
      </c>
      <c r="T83" s="2">
        <f>ED_DATA[[#This Row],[REG DATE]] + ED_DATA[[#This Row],[REG TIME]]</f>
        <v>41014.314583333333</v>
      </c>
      <c r="U83" s="2">
        <f>ED_DATA[[#This Row],[TRIAGE DATE]] + ED_DATA[[#This Row],[TRIAGE TIME]]</f>
        <v>41014.306944444441</v>
      </c>
      <c r="V83" s="2">
        <f>ED_DATA[[#This Row],[DISP DATE]] + ED_DATA[[#This Row],[DISP TIME]]</f>
        <v>41014.508333333331</v>
      </c>
      <c r="W83" s="2">
        <f>ED_DATA[[#This Row],[DATE PT LEFT ED]] + ED_DATA[[#This Row],[TIME PT LEFT ED]]</f>
        <v>41014.508333333331</v>
      </c>
      <c r="X83" s="5">
        <f t="shared" si="10"/>
        <v>4.6499999999650754</v>
      </c>
      <c r="Y83" s="5">
        <f t="shared" si="11"/>
        <v>4.6499999999650754</v>
      </c>
      <c r="Z83" s="7">
        <f t="shared" si="12"/>
        <v>1</v>
      </c>
      <c r="AA83" s="7">
        <f t="shared" si="13"/>
        <v>0</v>
      </c>
      <c r="AB83" s="7">
        <f t="shared" si="16"/>
        <v>0</v>
      </c>
      <c r="AC83" s="7">
        <f t="shared" si="17"/>
        <v>0</v>
      </c>
      <c r="AD83" s="7">
        <f t="shared" si="18"/>
        <v>0</v>
      </c>
      <c r="AE83" s="7">
        <f t="shared" si="14"/>
        <v>0</v>
      </c>
      <c r="AF83" s="7">
        <f t="shared" si="15"/>
        <v>0</v>
      </c>
      <c r="AG83" s="7" t="str">
        <f t="shared" si="19"/>
        <v>Adult</v>
      </c>
    </row>
    <row r="84" spans="1:33">
      <c r="A84">
        <v>4414</v>
      </c>
      <c r="B84" t="s">
        <v>14</v>
      </c>
      <c r="C84" t="s">
        <v>15</v>
      </c>
      <c r="D84" t="s">
        <v>16</v>
      </c>
      <c r="E84" s="1">
        <v>41014</v>
      </c>
      <c r="F84" s="3">
        <v>0.49791666666666667</v>
      </c>
      <c r="G84" s="1">
        <v>41014</v>
      </c>
      <c r="H84" s="3">
        <v>0.49305555555555558</v>
      </c>
      <c r="I84">
        <v>3</v>
      </c>
      <c r="J84">
        <v>1969</v>
      </c>
      <c r="K84" s="1">
        <v>41014</v>
      </c>
      <c r="L84" s="3">
        <v>0.72569444444444442</v>
      </c>
      <c r="M84" s="1">
        <v>41014</v>
      </c>
      <c r="N84" s="3">
        <v>0.72569444444444442</v>
      </c>
      <c r="O84">
        <v>42</v>
      </c>
      <c r="P84">
        <v>11</v>
      </c>
      <c r="Q84">
        <v>11</v>
      </c>
      <c r="R84">
        <v>17</v>
      </c>
      <c r="S84">
        <v>17</v>
      </c>
      <c r="T84" s="2">
        <f>ED_DATA[[#This Row],[REG DATE]] + ED_DATA[[#This Row],[REG TIME]]</f>
        <v>41014.497916666667</v>
      </c>
      <c r="U84" s="2">
        <f>ED_DATA[[#This Row],[TRIAGE DATE]] + ED_DATA[[#This Row],[TRIAGE TIME]]</f>
        <v>41014.493055555555</v>
      </c>
      <c r="V84" s="2">
        <f>ED_DATA[[#This Row],[DISP DATE]] + ED_DATA[[#This Row],[DISP TIME]]</f>
        <v>41014.725694444445</v>
      </c>
      <c r="W84" s="2">
        <f>ED_DATA[[#This Row],[DATE PT LEFT ED]] + ED_DATA[[#This Row],[TIME PT LEFT ED]]</f>
        <v>41014.725694444445</v>
      </c>
      <c r="X84" s="5">
        <f t="shared" si="10"/>
        <v>5.4666666666744277</v>
      </c>
      <c r="Y84" s="5">
        <f t="shared" si="11"/>
        <v>5.4666666666744277</v>
      </c>
      <c r="Z84" s="7">
        <f t="shared" si="12"/>
        <v>1</v>
      </c>
      <c r="AA84" s="7">
        <f t="shared" si="13"/>
        <v>0</v>
      </c>
      <c r="AB84" s="7">
        <f t="shared" si="16"/>
        <v>0</v>
      </c>
      <c r="AC84" s="7">
        <f t="shared" si="17"/>
        <v>0</v>
      </c>
      <c r="AD84" s="7">
        <f t="shared" si="18"/>
        <v>0</v>
      </c>
      <c r="AE84" s="7">
        <f t="shared" si="14"/>
        <v>0</v>
      </c>
      <c r="AF84" s="7">
        <f t="shared" si="15"/>
        <v>0</v>
      </c>
      <c r="AG84" s="7" t="str">
        <f t="shared" si="19"/>
        <v>Adult</v>
      </c>
    </row>
    <row r="85" spans="1:33">
      <c r="A85">
        <v>4414</v>
      </c>
      <c r="B85" t="s">
        <v>14</v>
      </c>
      <c r="C85" t="s">
        <v>15</v>
      </c>
      <c r="D85" t="s">
        <v>16</v>
      </c>
      <c r="E85" s="1">
        <v>41014</v>
      </c>
      <c r="F85" s="3">
        <v>0.51180555555555551</v>
      </c>
      <c r="G85" s="1">
        <v>41014</v>
      </c>
      <c r="H85" s="3">
        <v>0.50555555555555554</v>
      </c>
      <c r="I85">
        <v>3</v>
      </c>
      <c r="J85">
        <v>1977</v>
      </c>
      <c r="K85" s="1">
        <v>41014</v>
      </c>
      <c r="L85" s="3">
        <v>0.78472222222222221</v>
      </c>
      <c r="M85" s="1">
        <v>41014</v>
      </c>
      <c r="N85" s="3">
        <v>0.78472222222222221</v>
      </c>
      <c r="O85">
        <v>36</v>
      </c>
      <c r="P85">
        <v>12</v>
      </c>
      <c r="Q85">
        <v>12</v>
      </c>
      <c r="R85">
        <v>18</v>
      </c>
      <c r="S85">
        <v>18</v>
      </c>
      <c r="T85" s="2">
        <f>ED_DATA[[#This Row],[REG DATE]] + ED_DATA[[#This Row],[REG TIME]]</f>
        <v>41014.511805555558</v>
      </c>
      <c r="U85" s="2">
        <f>ED_DATA[[#This Row],[TRIAGE DATE]] + ED_DATA[[#This Row],[TRIAGE TIME]]</f>
        <v>41014.505555555559</v>
      </c>
      <c r="V85" s="2">
        <f>ED_DATA[[#This Row],[DISP DATE]] + ED_DATA[[#This Row],[DISP TIME]]</f>
        <v>41014.784722222219</v>
      </c>
      <c r="W85" s="2">
        <f>ED_DATA[[#This Row],[DATE PT LEFT ED]] + ED_DATA[[#This Row],[TIME PT LEFT ED]]</f>
        <v>41014.784722222219</v>
      </c>
      <c r="X85" s="5">
        <f t="shared" si="10"/>
        <v>6.5499999998719431</v>
      </c>
      <c r="Y85" s="5">
        <f t="shared" si="11"/>
        <v>6.5499999998719431</v>
      </c>
      <c r="Z85" s="7">
        <f t="shared" si="12"/>
        <v>1</v>
      </c>
      <c r="AA85" s="7">
        <f t="shared" si="13"/>
        <v>0</v>
      </c>
      <c r="AB85" s="7">
        <f t="shared" si="16"/>
        <v>0</v>
      </c>
      <c r="AC85" s="7">
        <f t="shared" si="17"/>
        <v>0</v>
      </c>
      <c r="AD85" s="7">
        <f t="shared" si="18"/>
        <v>0</v>
      </c>
      <c r="AE85" s="7">
        <f t="shared" si="14"/>
        <v>0</v>
      </c>
      <c r="AF85" s="7">
        <f t="shared" si="15"/>
        <v>0</v>
      </c>
      <c r="AG85" s="7" t="str">
        <f t="shared" si="19"/>
        <v>Adult</v>
      </c>
    </row>
    <row r="86" spans="1:33">
      <c r="A86">
        <v>4414</v>
      </c>
      <c r="B86" t="s">
        <v>14</v>
      </c>
      <c r="C86" t="s">
        <v>15</v>
      </c>
      <c r="D86" t="s">
        <v>16</v>
      </c>
      <c r="E86" s="1">
        <v>41014</v>
      </c>
      <c r="F86" s="3">
        <v>0.63472222222222219</v>
      </c>
      <c r="G86" s="1">
        <v>41014</v>
      </c>
      <c r="H86" s="3">
        <v>0.62916666666666665</v>
      </c>
      <c r="I86">
        <v>3</v>
      </c>
      <c r="J86">
        <v>1987</v>
      </c>
      <c r="K86" s="1">
        <v>41014</v>
      </c>
      <c r="L86" s="3">
        <v>0.86597222222222225</v>
      </c>
      <c r="M86" s="1">
        <v>41014</v>
      </c>
      <c r="N86" s="3">
        <v>0.86597222222222225</v>
      </c>
      <c r="O86">
        <v>27</v>
      </c>
      <c r="P86">
        <v>15</v>
      </c>
      <c r="Q86">
        <v>15</v>
      </c>
      <c r="R86">
        <v>20</v>
      </c>
      <c r="S86">
        <v>20</v>
      </c>
      <c r="T86" s="2">
        <f>ED_DATA[[#This Row],[REG DATE]] + ED_DATA[[#This Row],[REG TIME]]</f>
        <v>41014.634722222225</v>
      </c>
      <c r="U86" s="2">
        <f>ED_DATA[[#This Row],[TRIAGE DATE]] + ED_DATA[[#This Row],[TRIAGE TIME]]</f>
        <v>41014.629166666666</v>
      </c>
      <c r="V86" s="2">
        <f>ED_DATA[[#This Row],[DISP DATE]] + ED_DATA[[#This Row],[DISP TIME]]</f>
        <v>41014.865972222222</v>
      </c>
      <c r="W86" s="2">
        <f>ED_DATA[[#This Row],[DATE PT LEFT ED]] + ED_DATA[[#This Row],[TIME PT LEFT ED]]</f>
        <v>41014.865972222222</v>
      </c>
      <c r="X86" s="5">
        <f t="shared" si="10"/>
        <v>5.5499999999301508</v>
      </c>
      <c r="Y86" s="5">
        <f t="shared" si="11"/>
        <v>5.5499999999301508</v>
      </c>
      <c r="Z86" s="7">
        <f t="shared" si="12"/>
        <v>1</v>
      </c>
      <c r="AA86" s="7">
        <f t="shared" si="13"/>
        <v>0</v>
      </c>
      <c r="AB86" s="7">
        <f t="shared" si="16"/>
        <v>0</v>
      </c>
      <c r="AC86" s="7">
        <f t="shared" si="17"/>
        <v>0</v>
      </c>
      <c r="AD86" s="7">
        <f t="shared" si="18"/>
        <v>0</v>
      </c>
      <c r="AE86" s="7">
        <f t="shared" si="14"/>
        <v>0</v>
      </c>
      <c r="AF86" s="7">
        <f t="shared" si="15"/>
        <v>0</v>
      </c>
      <c r="AG86" s="7" t="str">
        <f t="shared" si="19"/>
        <v>Adult</v>
      </c>
    </row>
    <row r="87" spans="1:33">
      <c r="A87">
        <v>4414</v>
      </c>
      <c r="B87" t="s">
        <v>14</v>
      </c>
      <c r="C87" t="s">
        <v>15</v>
      </c>
      <c r="D87" t="s">
        <v>16</v>
      </c>
      <c r="E87" s="1">
        <v>41014</v>
      </c>
      <c r="F87" s="3">
        <v>0.77083333333333337</v>
      </c>
      <c r="G87" s="1">
        <v>41014</v>
      </c>
      <c r="H87" s="3">
        <v>0.76597222222222228</v>
      </c>
      <c r="I87">
        <v>3</v>
      </c>
      <c r="J87">
        <v>1968</v>
      </c>
      <c r="K87" s="1">
        <v>41015</v>
      </c>
      <c r="L87" s="3">
        <v>0.2673611111111111</v>
      </c>
      <c r="M87" s="1">
        <v>41015</v>
      </c>
      <c r="N87" s="3">
        <v>0.2673611111111111</v>
      </c>
      <c r="O87">
        <v>47</v>
      </c>
      <c r="P87">
        <v>18</v>
      </c>
      <c r="Q87">
        <v>18</v>
      </c>
      <c r="R87">
        <v>6</v>
      </c>
      <c r="S87">
        <v>6</v>
      </c>
      <c r="T87" s="2">
        <f>ED_DATA[[#This Row],[REG DATE]] + ED_DATA[[#This Row],[REG TIME]]</f>
        <v>41014.770833333336</v>
      </c>
      <c r="U87" s="2">
        <f>ED_DATA[[#This Row],[TRIAGE DATE]] + ED_DATA[[#This Row],[TRIAGE TIME]]</f>
        <v>41014.765972222223</v>
      </c>
      <c r="V87" s="2">
        <f>ED_DATA[[#This Row],[DISP DATE]] + ED_DATA[[#This Row],[DISP TIME]]</f>
        <v>41015.267361111109</v>
      </c>
      <c r="W87" s="2">
        <f>ED_DATA[[#This Row],[DATE PT LEFT ED]] + ED_DATA[[#This Row],[TIME PT LEFT ED]]</f>
        <v>41015.267361111109</v>
      </c>
      <c r="X87" s="5">
        <f t="shared" si="10"/>
        <v>11.916666666569654</v>
      </c>
      <c r="Y87" s="5">
        <f t="shared" si="11"/>
        <v>11.916666666569654</v>
      </c>
      <c r="Z87" s="7">
        <f t="shared" si="12"/>
        <v>0</v>
      </c>
      <c r="AA87" s="7">
        <f t="shared" si="13"/>
        <v>0</v>
      </c>
      <c r="AB87" s="7">
        <f t="shared" si="16"/>
        <v>0</v>
      </c>
      <c r="AC87" s="7">
        <f t="shared" si="17"/>
        <v>0</v>
      </c>
      <c r="AD87" s="7">
        <f t="shared" si="18"/>
        <v>0</v>
      </c>
      <c r="AE87" s="7">
        <f t="shared" si="14"/>
        <v>0</v>
      </c>
      <c r="AF87" s="7">
        <f t="shared" si="15"/>
        <v>0</v>
      </c>
      <c r="AG87" s="7" t="str">
        <f t="shared" si="19"/>
        <v>Adult</v>
      </c>
    </row>
    <row r="88" spans="1:33">
      <c r="A88">
        <v>4414</v>
      </c>
      <c r="B88" t="s">
        <v>14</v>
      </c>
      <c r="C88" t="s">
        <v>15</v>
      </c>
      <c r="D88" t="s">
        <v>16</v>
      </c>
      <c r="E88" s="1">
        <v>41016</v>
      </c>
      <c r="F88" s="3">
        <v>0.80347222222222225</v>
      </c>
      <c r="G88" s="1">
        <v>41016</v>
      </c>
      <c r="H88" s="3">
        <v>0.79513888888888884</v>
      </c>
      <c r="I88">
        <v>3</v>
      </c>
      <c r="J88">
        <v>1961</v>
      </c>
      <c r="K88" s="1">
        <v>41017</v>
      </c>
      <c r="L88" s="3">
        <v>0.11527777777777778</v>
      </c>
      <c r="M88" s="1">
        <v>41017</v>
      </c>
      <c r="N88" s="3">
        <v>0.11666666666666667</v>
      </c>
      <c r="O88">
        <v>51</v>
      </c>
      <c r="P88">
        <v>19</v>
      </c>
      <c r="Q88">
        <v>19</v>
      </c>
      <c r="R88">
        <v>2</v>
      </c>
      <c r="S88">
        <v>2</v>
      </c>
      <c r="T88" s="2">
        <f>ED_DATA[[#This Row],[REG DATE]] + ED_DATA[[#This Row],[REG TIME]]</f>
        <v>41016.803472222222</v>
      </c>
      <c r="U88" s="2">
        <f>ED_DATA[[#This Row],[TRIAGE DATE]] + ED_DATA[[#This Row],[TRIAGE TIME]]</f>
        <v>41016.795138888891</v>
      </c>
      <c r="V88" s="2">
        <f>ED_DATA[[#This Row],[DISP DATE]] + ED_DATA[[#This Row],[DISP TIME]]</f>
        <v>41017.115277777775</v>
      </c>
      <c r="W88" s="2">
        <f>ED_DATA[[#This Row],[DATE PT LEFT ED]] + ED_DATA[[#This Row],[TIME PT LEFT ED]]</f>
        <v>41017.116666666669</v>
      </c>
      <c r="X88" s="5">
        <f t="shared" si="10"/>
        <v>7.5166666667209938</v>
      </c>
      <c r="Y88" s="5">
        <f t="shared" si="11"/>
        <v>7.4833333332790062</v>
      </c>
      <c r="Z88" s="7">
        <f t="shared" si="12"/>
        <v>0</v>
      </c>
      <c r="AA88" s="7">
        <f t="shared" si="13"/>
        <v>0</v>
      </c>
      <c r="AB88" s="7">
        <f t="shared" si="16"/>
        <v>0</v>
      </c>
      <c r="AC88" s="7">
        <f t="shared" si="17"/>
        <v>0</v>
      </c>
      <c r="AD88" s="7">
        <f t="shared" si="18"/>
        <v>0</v>
      </c>
      <c r="AE88" s="7">
        <f t="shared" si="14"/>
        <v>0</v>
      </c>
      <c r="AF88" s="7">
        <f t="shared" si="15"/>
        <v>0</v>
      </c>
      <c r="AG88" s="7" t="str">
        <f t="shared" si="19"/>
        <v>Adult</v>
      </c>
    </row>
    <row r="89" spans="1:33">
      <c r="A89">
        <v>4414</v>
      </c>
      <c r="B89" t="s">
        <v>14</v>
      </c>
      <c r="C89" t="s">
        <v>15</v>
      </c>
      <c r="D89" t="s">
        <v>16</v>
      </c>
      <c r="E89" s="1">
        <v>41016</v>
      </c>
      <c r="F89" s="3">
        <v>0.88055555555555554</v>
      </c>
      <c r="G89" s="1">
        <v>41016</v>
      </c>
      <c r="H89" s="3">
        <v>0.86875000000000002</v>
      </c>
      <c r="I89">
        <v>3</v>
      </c>
      <c r="J89">
        <v>1954</v>
      </c>
      <c r="K89" s="1">
        <v>41017</v>
      </c>
      <c r="L89" s="3">
        <v>0.1388888888888889</v>
      </c>
      <c r="M89" s="1">
        <v>41017</v>
      </c>
      <c r="N89" s="3">
        <v>0.1388888888888889</v>
      </c>
      <c r="O89">
        <v>60</v>
      </c>
      <c r="P89">
        <v>21</v>
      </c>
      <c r="Q89">
        <v>20</v>
      </c>
      <c r="R89">
        <v>3</v>
      </c>
      <c r="S89">
        <v>3</v>
      </c>
      <c r="T89" s="2">
        <f>ED_DATA[[#This Row],[REG DATE]] + ED_DATA[[#This Row],[REG TIME]]</f>
        <v>41016.880555555559</v>
      </c>
      <c r="U89" s="2">
        <f>ED_DATA[[#This Row],[TRIAGE DATE]] + ED_DATA[[#This Row],[TRIAGE TIME]]</f>
        <v>41016.868750000001</v>
      </c>
      <c r="V89" s="2">
        <f>ED_DATA[[#This Row],[DISP DATE]] + ED_DATA[[#This Row],[DISP TIME]]</f>
        <v>41017.138888888891</v>
      </c>
      <c r="W89" s="2">
        <f>ED_DATA[[#This Row],[DATE PT LEFT ED]] + ED_DATA[[#This Row],[TIME PT LEFT ED]]</f>
        <v>41017.138888888891</v>
      </c>
      <c r="X89" s="5">
        <f t="shared" si="10"/>
        <v>6.1999999999534339</v>
      </c>
      <c r="Y89" s="5">
        <f t="shared" si="11"/>
        <v>6.1999999999534339</v>
      </c>
      <c r="Z89" s="7">
        <f t="shared" si="12"/>
        <v>1</v>
      </c>
      <c r="AA89" s="7">
        <f t="shared" si="13"/>
        <v>0</v>
      </c>
      <c r="AB89" s="7">
        <f t="shared" si="16"/>
        <v>0</v>
      </c>
      <c r="AC89" s="7">
        <f t="shared" si="17"/>
        <v>0</v>
      </c>
      <c r="AD89" s="7">
        <f t="shared" si="18"/>
        <v>0</v>
      </c>
      <c r="AE89" s="7">
        <f t="shared" si="14"/>
        <v>0</v>
      </c>
      <c r="AF89" s="7">
        <f t="shared" si="15"/>
        <v>0</v>
      </c>
      <c r="AG89" s="7" t="str">
        <f t="shared" si="19"/>
        <v>Adult</v>
      </c>
    </row>
    <row r="90" spans="1:33">
      <c r="A90">
        <v>4414</v>
      </c>
      <c r="B90" t="s">
        <v>14</v>
      </c>
      <c r="C90" t="s">
        <v>15</v>
      </c>
      <c r="D90" t="s">
        <v>16</v>
      </c>
      <c r="E90" s="1">
        <v>41016</v>
      </c>
      <c r="F90" s="3">
        <v>0.8833333333333333</v>
      </c>
      <c r="G90" s="1">
        <v>41016</v>
      </c>
      <c r="H90" s="3">
        <v>0.87291666666666667</v>
      </c>
      <c r="I90">
        <v>3</v>
      </c>
      <c r="J90">
        <v>1958</v>
      </c>
      <c r="K90" s="1">
        <v>41017</v>
      </c>
      <c r="L90" s="3">
        <v>0.35416666666666669</v>
      </c>
      <c r="M90" s="1">
        <v>41018</v>
      </c>
      <c r="N90" s="3">
        <v>4.2361111111111113E-2</v>
      </c>
      <c r="O90">
        <v>54</v>
      </c>
      <c r="P90">
        <v>21</v>
      </c>
      <c r="Q90">
        <v>20</v>
      </c>
      <c r="R90">
        <v>8</v>
      </c>
      <c r="S90">
        <v>1</v>
      </c>
      <c r="T90" s="2">
        <f>ED_DATA[[#This Row],[REG DATE]] + ED_DATA[[#This Row],[REG TIME]]</f>
        <v>41016.883333333331</v>
      </c>
      <c r="U90" s="2">
        <f>ED_DATA[[#This Row],[TRIAGE DATE]] + ED_DATA[[#This Row],[TRIAGE TIME]]</f>
        <v>41016.872916666667</v>
      </c>
      <c r="V90" s="2">
        <f>ED_DATA[[#This Row],[DISP DATE]] + ED_DATA[[#This Row],[DISP TIME]]</f>
        <v>41017.354166666664</v>
      </c>
      <c r="W90" s="2">
        <f>ED_DATA[[#This Row],[DATE PT LEFT ED]] + ED_DATA[[#This Row],[TIME PT LEFT ED]]</f>
        <v>41018.042361111111</v>
      </c>
      <c r="X90" s="5">
        <f t="shared" si="10"/>
        <v>27.816666666709352</v>
      </c>
      <c r="Y90" s="5">
        <f t="shared" si="11"/>
        <v>11.299999999988358</v>
      </c>
      <c r="Z90" s="7">
        <f t="shared" si="12"/>
        <v>0</v>
      </c>
      <c r="AA90" s="7">
        <f t="shared" si="13"/>
        <v>0</v>
      </c>
      <c r="AB90" s="7">
        <f t="shared" si="16"/>
        <v>0</v>
      </c>
      <c r="AC90" s="7">
        <f t="shared" si="17"/>
        <v>0</v>
      </c>
      <c r="AD90" s="7">
        <f t="shared" si="18"/>
        <v>0</v>
      </c>
      <c r="AE90" s="7">
        <f t="shared" si="14"/>
        <v>0</v>
      </c>
      <c r="AF90" s="7">
        <f t="shared" si="15"/>
        <v>0</v>
      </c>
      <c r="AG90" s="7" t="str">
        <f t="shared" si="19"/>
        <v>Adult</v>
      </c>
    </row>
    <row r="91" spans="1:33">
      <c r="A91">
        <v>4414</v>
      </c>
      <c r="B91" t="s">
        <v>14</v>
      </c>
      <c r="C91" t="s">
        <v>15</v>
      </c>
      <c r="D91" t="s">
        <v>16</v>
      </c>
      <c r="E91" s="1">
        <v>41010</v>
      </c>
      <c r="F91" s="3">
        <v>0.5</v>
      </c>
      <c r="G91" s="1">
        <v>41010</v>
      </c>
      <c r="H91" s="3">
        <v>0.49513888888888891</v>
      </c>
      <c r="I91">
        <v>3</v>
      </c>
      <c r="J91">
        <v>1989</v>
      </c>
      <c r="K91" s="1">
        <v>41010</v>
      </c>
      <c r="L91" s="3">
        <v>0.87986111111111109</v>
      </c>
      <c r="M91" s="1">
        <v>41010</v>
      </c>
      <c r="N91" s="3">
        <v>0.87986111111111109</v>
      </c>
      <c r="O91">
        <v>22</v>
      </c>
      <c r="P91">
        <v>12</v>
      </c>
      <c r="Q91">
        <v>11</v>
      </c>
      <c r="R91">
        <v>21</v>
      </c>
      <c r="S91">
        <v>21</v>
      </c>
      <c r="T91" s="2">
        <f>ED_DATA[[#This Row],[REG DATE]] + ED_DATA[[#This Row],[REG TIME]]</f>
        <v>41010.5</v>
      </c>
      <c r="U91" s="2">
        <f>ED_DATA[[#This Row],[TRIAGE DATE]] + ED_DATA[[#This Row],[TRIAGE TIME]]</f>
        <v>41010.495138888888</v>
      </c>
      <c r="V91" s="2">
        <f>ED_DATA[[#This Row],[DISP DATE]] + ED_DATA[[#This Row],[DISP TIME]]</f>
        <v>41010.879861111112</v>
      </c>
      <c r="W91" s="2">
        <f>ED_DATA[[#This Row],[DATE PT LEFT ED]] + ED_DATA[[#This Row],[TIME PT LEFT ED]]</f>
        <v>41010.879861111112</v>
      </c>
      <c r="X91" s="5">
        <f t="shared" si="10"/>
        <v>9.1166666666977108</v>
      </c>
      <c r="Y91" s="5">
        <f t="shared" si="11"/>
        <v>9.1166666666977108</v>
      </c>
      <c r="Z91" s="7">
        <f t="shared" si="12"/>
        <v>0</v>
      </c>
      <c r="AA91" s="7">
        <f t="shared" si="13"/>
        <v>0</v>
      </c>
      <c r="AB91" s="7">
        <f t="shared" si="16"/>
        <v>0</v>
      </c>
      <c r="AC91" s="7">
        <f t="shared" si="17"/>
        <v>0</v>
      </c>
      <c r="AD91" s="7">
        <f t="shared" si="18"/>
        <v>0</v>
      </c>
      <c r="AE91" s="7">
        <f t="shared" si="14"/>
        <v>0</v>
      </c>
      <c r="AF91" s="7">
        <f t="shared" si="15"/>
        <v>0</v>
      </c>
      <c r="AG91" s="7" t="str">
        <f t="shared" si="19"/>
        <v>Adult</v>
      </c>
    </row>
    <row r="92" spans="1:33">
      <c r="A92">
        <v>4414</v>
      </c>
      <c r="B92" t="s">
        <v>14</v>
      </c>
      <c r="C92" t="s">
        <v>15</v>
      </c>
      <c r="D92" t="s">
        <v>16</v>
      </c>
      <c r="E92" s="1">
        <v>41010</v>
      </c>
      <c r="F92" s="3">
        <v>0.52013888888888893</v>
      </c>
      <c r="G92" s="1">
        <v>41010</v>
      </c>
      <c r="H92" s="3">
        <v>0.51527777777777772</v>
      </c>
      <c r="I92">
        <v>3</v>
      </c>
      <c r="J92">
        <v>1952</v>
      </c>
      <c r="K92" s="1">
        <v>41010</v>
      </c>
      <c r="L92" s="3">
        <v>0.70138888888888884</v>
      </c>
      <c r="M92" s="1">
        <v>41010</v>
      </c>
      <c r="N92" s="3">
        <v>0.71458333333333335</v>
      </c>
      <c r="O92">
        <v>63</v>
      </c>
      <c r="P92">
        <v>12</v>
      </c>
      <c r="Q92">
        <v>12</v>
      </c>
      <c r="R92">
        <v>16</v>
      </c>
      <c r="S92">
        <v>17</v>
      </c>
      <c r="T92" s="2">
        <f>ED_DATA[[#This Row],[REG DATE]] + ED_DATA[[#This Row],[REG TIME]]</f>
        <v>41010.520138888889</v>
      </c>
      <c r="U92" s="2">
        <f>ED_DATA[[#This Row],[TRIAGE DATE]] + ED_DATA[[#This Row],[TRIAGE TIME]]</f>
        <v>41010.515277777777</v>
      </c>
      <c r="V92" s="2">
        <f>ED_DATA[[#This Row],[DISP DATE]] + ED_DATA[[#This Row],[DISP TIME]]</f>
        <v>41010.701388888891</v>
      </c>
      <c r="W92" s="2">
        <f>ED_DATA[[#This Row],[DATE PT LEFT ED]] + ED_DATA[[#This Row],[TIME PT LEFT ED]]</f>
        <v>41010.714583333334</v>
      </c>
      <c r="X92" s="5">
        <f t="shared" si="10"/>
        <v>4.6666666666860692</v>
      </c>
      <c r="Y92" s="5">
        <f t="shared" si="11"/>
        <v>4.3500000000349246</v>
      </c>
      <c r="Z92" s="7">
        <f t="shared" si="12"/>
        <v>1</v>
      </c>
      <c r="AA92" s="7">
        <f t="shared" si="13"/>
        <v>0</v>
      </c>
      <c r="AB92" s="7">
        <f t="shared" si="16"/>
        <v>0</v>
      </c>
      <c r="AC92" s="7">
        <f t="shared" si="17"/>
        <v>0</v>
      </c>
      <c r="AD92" s="7">
        <f t="shared" si="18"/>
        <v>0</v>
      </c>
      <c r="AE92" s="7">
        <f t="shared" si="14"/>
        <v>0</v>
      </c>
      <c r="AF92" s="7">
        <f t="shared" si="15"/>
        <v>0</v>
      </c>
      <c r="AG92" s="7" t="str">
        <f t="shared" si="19"/>
        <v>Adult</v>
      </c>
    </row>
    <row r="93" spans="1:33">
      <c r="A93">
        <v>4414</v>
      </c>
      <c r="B93" t="s">
        <v>14</v>
      </c>
      <c r="C93" t="s">
        <v>15</v>
      </c>
      <c r="D93" t="s">
        <v>16</v>
      </c>
      <c r="E93" s="1">
        <v>41010</v>
      </c>
      <c r="F93" s="3">
        <v>0.58472222222222225</v>
      </c>
      <c r="G93" s="1">
        <v>41010</v>
      </c>
      <c r="H93" s="3">
        <v>0.57986111111111116</v>
      </c>
      <c r="I93">
        <v>3</v>
      </c>
      <c r="J93">
        <v>1988</v>
      </c>
      <c r="K93" s="1">
        <v>41010</v>
      </c>
      <c r="L93" s="3">
        <v>0.72222222222222221</v>
      </c>
      <c r="M93" s="1">
        <v>41010</v>
      </c>
      <c r="N93" s="3">
        <v>0.72569444444444442</v>
      </c>
      <c r="O93">
        <v>23</v>
      </c>
      <c r="P93">
        <v>14</v>
      </c>
      <c r="Q93">
        <v>13</v>
      </c>
      <c r="R93">
        <v>17</v>
      </c>
      <c r="S93">
        <v>17</v>
      </c>
      <c r="T93" s="2">
        <f>ED_DATA[[#This Row],[REG DATE]] + ED_DATA[[#This Row],[REG TIME]]</f>
        <v>41010.584722222222</v>
      </c>
      <c r="U93" s="2">
        <f>ED_DATA[[#This Row],[TRIAGE DATE]] + ED_DATA[[#This Row],[TRIAGE TIME]]</f>
        <v>41010.579861111109</v>
      </c>
      <c r="V93" s="2">
        <f>ED_DATA[[#This Row],[DISP DATE]] + ED_DATA[[#This Row],[DISP TIME]]</f>
        <v>41010.722222222219</v>
      </c>
      <c r="W93" s="2">
        <f>ED_DATA[[#This Row],[DATE PT LEFT ED]] + ED_DATA[[#This Row],[TIME PT LEFT ED]]</f>
        <v>41010.725694444445</v>
      </c>
      <c r="X93" s="5">
        <f t="shared" si="10"/>
        <v>3.3833333333604969</v>
      </c>
      <c r="Y93" s="5">
        <f t="shared" si="11"/>
        <v>3.2999999999301508</v>
      </c>
      <c r="Z93" s="7">
        <f t="shared" si="12"/>
        <v>1</v>
      </c>
      <c r="AA93" s="7">
        <f t="shared" si="13"/>
        <v>1</v>
      </c>
      <c r="AB93" s="7">
        <f t="shared" si="16"/>
        <v>0</v>
      </c>
      <c r="AC93" s="7">
        <f t="shared" si="17"/>
        <v>0</v>
      </c>
      <c r="AD93" s="7">
        <f t="shared" si="18"/>
        <v>0</v>
      </c>
      <c r="AE93" s="7">
        <f t="shared" si="14"/>
        <v>0</v>
      </c>
      <c r="AF93" s="7">
        <f t="shared" si="15"/>
        <v>0</v>
      </c>
      <c r="AG93" s="7" t="str">
        <f t="shared" si="19"/>
        <v>Adult</v>
      </c>
    </row>
    <row r="94" spans="1:33">
      <c r="A94">
        <v>4414</v>
      </c>
      <c r="B94" t="s">
        <v>14</v>
      </c>
      <c r="C94" t="s">
        <v>15</v>
      </c>
      <c r="D94" t="s">
        <v>16</v>
      </c>
      <c r="E94" s="1">
        <v>41010</v>
      </c>
      <c r="F94" s="3">
        <v>0.64236111111111116</v>
      </c>
      <c r="G94" s="1">
        <v>41010</v>
      </c>
      <c r="H94" s="3">
        <v>0.6381944444444444</v>
      </c>
      <c r="I94">
        <v>3</v>
      </c>
      <c r="J94">
        <v>1970</v>
      </c>
      <c r="K94" s="1">
        <v>41010</v>
      </c>
      <c r="L94" s="3">
        <v>0.82777777777777772</v>
      </c>
      <c r="M94" s="1">
        <v>41010</v>
      </c>
      <c r="N94" s="3">
        <v>0.83333333333333337</v>
      </c>
      <c r="O94">
        <v>42</v>
      </c>
      <c r="P94">
        <v>15</v>
      </c>
      <c r="Q94">
        <v>15</v>
      </c>
      <c r="R94">
        <v>19</v>
      </c>
      <c r="S94">
        <v>20</v>
      </c>
      <c r="T94" s="2">
        <f>ED_DATA[[#This Row],[REG DATE]] + ED_DATA[[#This Row],[REG TIME]]</f>
        <v>41010.642361111109</v>
      </c>
      <c r="U94" s="2">
        <f>ED_DATA[[#This Row],[TRIAGE DATE]] + ED_DATA[[#This Row],[TRIAGE TIME]]</f>
        <v>41010.638194444444</v>
      </c>
      <c r="V94" s="2">
        <f>ED_DATA[[#This Row],[DISP DATE]] + ED_DATA[[#This Row],[DISP TIME]]</f>
        <v>41010.827777777777</v>
      </c>
      <c r="W94" s="2">
        <f>ED_DATA[[#This Row],[DATE PT LEFT ED]] + ED_DATA[[#This Row],[TIME PT LEFT ED]]</f>
        <v>41010.833333333336</v>
      </c>
      <c r="X94" s="5">
        <f t="shared" si="10"/>
        <v>4.5833333334303461</v>
      </c>
      <c r="Y94" s="5">
        <f t="shared" si="11"/>
        <v>4.4500000000116415</v>
      </c>
      <c r="Z94" s="7">
        <f t="shared" si="12"/>
        <v>1</v>
      </c>
      <c r="AA94" s="7">
        <f t="shared" si="13"/>
        <v>0</v>
      </c>
      <c r="AB94" s="7">
        <f t="shared" si="16"/>
        <v>0</v>
      </c>
      <c r="AC94" s="7">
        <f t="shared" si="17"/>
        <v>0</v>
      </c>
      <c r="AD94" s="7">
        <f t="shared" si="18"/>
        <v>0</v>
      </c>
      <c r="AE94" s="7">
        <f t="shared" si="14"/>
        <v>0</v>
      </c>
      <c r="AF94" s="7">
        <f t="shared" si="15"/>
        <v>0</v>
      </c>
      <c r="AG94" s="7" t="str">
        <f t="shared" si="19"/>
        <v>Adult</v>
      </c>
    </row>
    <row r="95" spans="1:33">
      <c r="A95">
        <v>4414</v>
      </c>
      <c r="B95" t="s">
        <v>14</v>
      </c>
      <c r="C95" t="s">
        <v>15</v>
      </c>
      <c r="D95" t="s">
        <v>16</v>
      </c>
      <c r="E95" s="1">
        <v>41011</v>
      </c>
      <c r="F95" s="3">
        <v>0.42291666666666666</v>
      </c>
      <c r="G95" s="1">
        <v>41011</v>
      </c>
      <c r="H95" s="3">
        <v>0.41597222222222224</v>
      </c>
      <c r="I95">
        <v>3</v>
      </c>
      <c r="J95">
        <v>1955</v>
      </c>
      <c r="K95" s="1">
        <v>41011</v>
      </c>
      <c r="L95" s="3">
        <v>0.76736111111111116</v>
      </c>
      <c r="M95" s="1">
        <v>41011</v>
      </c>
      <c r="N95" s="3">
        <v>0.76736111111111116</v>
      </c>
      <c r="O95">
        <v>57</v>
      </c>
      <c r="P95">
        <v>10</v>
      </c>
      <c r="Q95">
        <v>9</v>
      </c>
      <c r="R95">
        <v>18</v>
      </c>
      <c r="S95">
        <v>18</v>
      </c>
      <c r="T95" s="2">
        <f>ED_DATA[[#This Row],[REG DATE]] + ED_DATA[[#This Row],[REG TIME]]</f>
        <v>41011.42291666667</v>
      </c>
      <c r="U95" s="2">
        <f>ED_DATA[[#This Row],[TRIAGE DATE]] + ED_DATA[[#This Row],[TRIAGE TIME]]</f>
        <v>41011.415972222225</v>
      </c>
      <c r="V95" s="2">
        <f>ED_DATA[[#This Row],[DISP DATE]] + ED_DATA[[#This Row],[DISP TIME]]</f>
        <v>41011.767361111109</v>
      </c>
      <c r="W95" s="2">
        <f>ED_DATA[[#This Row],[DATE PT LEFT ED]] + ED_DATA[[#This Row],[TIME PT LEFT ED]]</f>
        <v>41011.767361111109</v>
      </c>
      <c r="X95" s="5">
        <f t="shared" si="10"/>
        <v>8.2666666665463708</v>
      </c>
      <c r="Y95" s="5">
        <f t="shared" si="11"/>
        <v>8.2666666665463708</v>
      </c>
      <c r="Z95" s="7">
        <f t="shared" si="12"/>
        <v>0</v>
      </c>
      <c r="AA95" s="7">
        <f t="shared" si="13"/>
        <v>0</v>
      </c>
      <c r="AB95" s="7">
        <f t="shared" si="16"/>
        <v>0</v>
      </c>
      <c r="AC95" s="7">
        <f t="shared" si="17"/>
        <v>0</v>
      </c>
      <c r="AD95" s="7">
        <f t="shared" si="18"/>
        <v>0</v>
      </c>
      <c r="AE95" s="7">
        <f t="shared" si="14"/>
        <v>0</v>
      </c>
      <c r="AF95" s="7">
        <f t="shared" si="15"/>
        <v>0</v>
      </c>
      <c r="AG95" s="7" t="str">
        <f t="shared" si="19"/>
        <v>Adult</v>
      </c>
    </row>
    <row r="96" spans="1:33">
      <c r="A96">
        <v>4414</v>
      </c>
      <c r="B96" t="s">
        <v>14</v>
      </c>
      <c r="C96" t="s">
        <v>15</v>
      </c>
      <c r="D96" t="s">
        <v>16</v>
      </c>
      <c r="E96" s="1">
        <v>41011</v>
      </c>
      <c r="F96" s="3">
        <v>0.4777777777777778</v>
      </c>
      <c r="G96" s="1">
        <v>41011</v>
      </c>
      <c r="H96" s="3">
        <v>0.46597222222222223</v>
      </c>
      <c r="I96">
        <v>3</v>
      </c>
      <c r="J96">
        <v>1970</v>
      </c>
      <c r="K96" s="1">
        <v>41011</v>
      </c>
      <c r="L96" s="3">
        <v>0.68611111111111112</v>
      </c>
      <c r="M96" s="1">
        <v>41011</v>
      </c>
      <c r="N96" s="3">
        <v>0.68263888888888891</v>
      </c>
      <c r="O96">
        <v>45</v>
      </c>
      <c r="P96">
        <v>11</v>
      </c>
      <c r="Q96">
        <v>11</v>
      </c>
      <c r="R96">
        <v>16</v>
      </c>
      <c r="S96">
        <v>16</v>
      </c>
      <c r="T96" s="2">
        <f>ED_DATA[[#This Row],[REG DATE]] + ED_DATA[[#This Row],[REG TIME]]</f>
        <v>41011.477777777778</v>
      </c>
      <c r="U96" s="2">
        <f>ED_DATA[[#This Row],[TRIAGE DATE]] + ED_DATA[[#This Row],[TRIAGE TIME]]</f>
        <v>41011.46597222222</v>
      </c>
      <c r="V96" s="2">
        <f>ED_DATA[[#This Row],[DISP DATE]] + ED_DATA[[#This Row],[DISP TIME]]</f>
        <v>41011.686111111114</v>
      </c>
      <c r="W96" s="2">
        <f>ED_DATA[[#This Row],[DATE PT LEFT ED]] + ED_DATA[[#This Row],[TIME PT LEFT ED]]</f>
        <v>41011.682638888888</v>
      </c>
      <c r="X96" s="5">
        <f t="shared" si="10"/>
        <v>4.9166666666278616</v>
      </c>
      <c r="Y96" s="5">
        <f t="shared" si="11"/>
        <v>5.0000000000582077</v>
      </c>
      <c r="Z96" s="7">
        <f t="shared" si="12"/>
        <v>1</v>
      </c>
      <c r="AA96" s="7">
        <f t="shared" si="13"/>
        <v>0</v>
      </c>
      <c r="AB96" s="7">
        <f t="shared" si="16"/>
        <v>0</v>
      </c>
      <c r="AC96" s="7">
        <f t="shared" si="17"/>
        <v>0</v>
      </c>
      <c r="AD96" s="7">
        <f t="shared" si="18"/>
        <v>0</v>
      </c>
      <c r="AE96" s="7">
        <f t="shared" si="14"/>
        <v>0</v>
      </c>
      <c r="AF96" s="7">
        <f t="shared" si="15"/>
        <v>0</v>
      </c>
      <c r="AG96" s="7" t="str">
        <f t="shared" si="19"/>
        <v>Adult</v>
      </c>
    </row>
    <row r="97" spans="1:33">
      <c r="A97">
        <v>4414</v>
      </c>
      <c r="B97" t="s">
        <v>14</v>
      </c>
      <c r="C97" t="s">
        <v>15</v>
      </c>
      <c r="D97" t="s">
        <v>16</v>
      </c>
      <c r="E97" s="1">
        <v>41011</v>
      </c>
      <c r="F97" s="3">
        <v>0.48402777777777778</v>
      </c>
      <c r="G97" s="1">
        <v>41011</v>
      </c>
      <c r="H97" s="3">
        <v>0.47361111111111109</v>
      </c>
      <c r="I97">
        <v>3</v>
      </c>
      <c r="J97">
        <v>1984</v>
      </c>
      <c r="K97" s="1">
        <v>41011</v>
      </c>
      <c r="L97" s="3">
        <v>0.75694444444444442</v>
      </c>
      <c r="M97" s="1">
        <v>41011</v>
      </c>
      <c r="N97" s="3">
        <v>0.86111111111111116</v>
      </c>
      <c r="O97">
        <v>30</v>
      </c>
      <c r="P97">
        <v>11</v>
      </c>
      <c r="Q97">
        <v>11</v>
      </c>
      <c r="R97">
        <v>18</v>
      </c>
      <c r="S97">
        <v>20</v>
      </c>
      <c r="T97" s="2">
        <f>ED_DATA[[#This Row],[REG DATE]] + ED_DATA[[#This Row],[REG TIME]]</f>
        <v>41011.484027777777</v>
      </c>
      <c r="U97" s="2">
        <f>ED_DATA[[#This Row],[TRIAGE DATE]] + ED_DATA[[#This Row],[TRIAGE TIME]]</f>
        <v>41011.473611111112</v>
      </c>
      <c r="V97" s="2">
        <f>ED_DATA[[#This Row],[DISP DATE]] + ED_DATA[[#This Row],[DISP TIME]]</f>
        <v>41011.756944444445</v>
      </c>
      <c r="W97" s="2">
        <f>ED_DATA[[#This Row],[DATE PT LEFT ED]] + ED_DATA[[#This Row],[TIME PT LEFT ED]]</f>
        <v>41011.861111111109</v>
      </c>
      <c r="X97" s="5">
        <f t="shared" si="10"/>
        <v>9.0499999999883585</v>
      </c>
      <c r="Y97" s="5">
        <f t="shared" si="11"/>
        <v>6.5500000000465661</v>
      </c>
      <c r="Z97" s="7">
        <f t="shared" si="12"/>
        <v>1</v>
      </c>
      <c r="AA97" s="7">
        <f t="shared" si="13"/>
        <v>0</v>
      </c>
      <c r="AB97" s="7">
        <f t="shared" si="16"/>
        <v>0</v>
      </c>
      <c r="AC97" s="7">
        <f t="shared" si="17"/>
        <v>0</v>
      </c>
      <c r="AD97" s="7">
        <f t="shared" si="18"/>
        <v>0</v>
      </c>
      <c r="AE97" s="7">
        <f t="shared" si="14"/>
        <v>0</v>
      </c>
      <c r="AF97" s="7">
        <f t="shared" si="15"/>
        <v>0</v>
      </c>
      <c r="AG97" s="7" t="str">
        <f t="shared" si="19"/>
        <v>Adult</v>
      </c>
    </row>
    <row r="98" spans="1:33">
      <c r="A98">
        <v>4414</v>
      </c>
      <c r="B98" t="s">
        <v>14</v>
      </c>
      <c r="C98" t="s">
        <v>15</v>
      </c>
      <c r="D98" t="s">
        <v>16</v>
      </c>
      <c r="E98" s="1">
        <v>41011</v>
      </c>
      <c r="F98" s="3">
        <v>0.58680555555555558</v>
      </c>
      <c r="G98" s="1">
        <v>41011</v>
      </c>
      <c r="H98" s="3">
        <v>0.58125000000000004</v>
      </c>
      <c r="I98">
        <v>3</v>
      </c>
      <c r="J98">
        <v>1963</v>
      </c>
      <c r="K98" s="1">
        <v>41011</v>
      </c>
      <c r="L98" s="3">
        <v>0.9506944444444444</v>
      </c>
      <c r="M98" s="1">
        <v>41011</v>
      </c>
      <c r="N98" s="3">
        <v>0.9506944444444444</v>
      </c>
      <c r="O98">
        <v>50</v>
      </c>
      <c r="P98">
        <v>14</v>
      </c>
      <c r="Q98">
        <v>13</v>
      </c>
      <c r="R98">
        <v>22</v>
      </c>
      <c r="S98">
        <v>22</v>
      </c>
      <c r="T98" s="2">
        <f>ED_DATA[[#This Row],[REG DATE]] + ED_DATA[[#This Row],[REG TIME]]</f>
        <v>41011.586805555555</v>
      </c>
      <c r="U98" s="2">
        <f>ED_DATA[[#This Row],[TRIAGE DATE]] + ED_DATA[[#This Row],[TRIAGE TIME]]</f>
        <v>41011.581250000003</v>
      </c>
      <c r="V98" s="2">
        <f>ED_DATA[[#This Row],[DISP DATE]] + ED_DATA[[#This Row],[DISP TIME]]</f>
        <v>41011.950694444444</v>
      </c>
      <c r="W98" s="2">
        <f>ED_DATA[[#This Row],[DATE PT LEFT ED]] + ED_DATA[[#This Row],[TIME PT LEFT ED]]</f>
        <v>41011.950694444444</v>
      </c>
      <c r="X98" s="5">
        <f t="shared" si="10"/>
        <v>8.7333333333372138</v>
      </c>
      <c r="Y98" s="5">
        <f t="shared" si="11"/>
        <v>8.7333333333372138</v>
      </c>
      <c r="Z98" s="7">
        <f t="shared" si="12"/>
        <v>0</v>
      </c>
      <c r="AA98" s="7">
        <f t="shared" si="13"/>
        <v>0</v>
      </c>
      <c r="AB98" s="7">
        <f t="shared" si="16"/>
        <v>0</v>
      </c>
      <c r="AC98" s="7">
        <f t="shared" si="17"/>
        <v>0</v>
      </c>
      <c r="AD98" s="7">
        <f t="shared" si="18"/>
        <v>0</v>
      </c>
      <c r="AE98" s="7">
        <f t="shared" si="14"/>
        <v>0</v>
      </c>
      <c r="AF98" s="7">
        <f t="shared" si="15"/>
        <v>0</v>
      </c>
      <c r="AG98" s="7" t="str">
        <f t="shared" si="19"/>
        <v>Adult</v>
      </c>
    </row>
    <row r="99" spans="1:33">
      <c r="A99">
        <v>4414</v>
      </c>
      <c r="B99" t="s">
        <v>14</v>
      </c>
      <c r="C99" t="s">
        <v>15</v>
      </c>
      <c r="D99" t="s">
        <v>16</v>
      </c>
      <c r="E99" s="1">
        <v>41011</v>
      </c>
      <c r="F99" s="3">
        <v>0.93819444444444444</v>
      </c>
      <c r="G99" s="1">
        <v>41011</v>
      </c>
      <c r="H99" s="3">
        <v>0.93680555555555556</v>
      </c>
      <c r="I99">
        <v>3</v>
      </c>
      <c r="J99">
        <v>1988</v>
      </c>
      <c r="K99" s="1">
        <v>41012</v>
      </c>
      <c r="L99" s="3">
        <v>3.0555555555555555E-2</v>
      </c>
      <c r="M99" s="1">
        <v>41012</v>
      </c>
      <c r="N99" s="3">
        <v>3.2638888888888891E-2</v>
      </c>
      <c r="O99">
        <v>27</v>
      </c>
      <c r="P99">
        <v>22</v>
      </c>
      <c r="Q99">
        <v>22</v>
      </c>
      <c r="R99">
        <v>0</v>
      </c>
      <c r="S99">
        <v>0</v>
      </c>
      <c r="T99" s="2">
        <f>ED_DATA[[#This Row],[REG DATE]] + ED_DATA[[#This Row],[REG TIME]]</f>
        <v>41011.938194444447</v>
      </c>
      <c r="U99" s="2">
        <f>ED_DATA[[#This Row],[TRIAGE DATE]] + ED_DATA[[#This Row],[TRIAGE TIME]]</f>
        <v>41011.936805555553</v>
      </c>
      <c r="V99" s="2">
        <f>ED_DATA[[#This Row],[DISP DATE]] + ED_DATA[[#This Row],[DISP TIME]]</f>
        <v>41012.030555555553</v>
      </c>
      <c r="W99" s="2">
        <f>ED_DATA[[#This Row],[DATE PT LEFT ED]] + ED_DATA[[#This Row],[TIME PT LEFT ED]]</f>
        <v>41012.032638888886</v>
      </c>
      <c r="X99" s="5">
        <f t="shared" si="10"/>
        <v>2.2666666665463708</v>
      </c>
      <c r="Y99" s="5">
        <f t="shared" si="11"/>
        <v>2.2166666665580124</v>
      </c>
      <c r="Z99" s="7">
        <f t="shared" si="12"/>
        <v>1</v>
      </c>
      <c r="AA99" s="7">
        <f t="shared" si="13"/>
        <v>1</v>
      </c>
      <c r="AB99" s="7">
        <f t="shared" si="16"/>
        <v>0</v>
      </c>
      <c r="AC99" s="7">
        <f t="shared" si="17"/>
        <v>0</v>
      </c>
      <c r="AD99" s="7">
        <f t="shared" si="18"/>
        <v>0</v>
      </c>
      <c r="AE99" s="7">
        <f t="shared" si="14"/>
        <v>0</v>
      </c>
      <c r="AF99" s="7">
        <f t="shared" si="15"/>
        <v>0</v>
      </c>
      <c r="AG99" s="7" t="str">
        <f t="shared" si="19"/>
        <v>Adult</v>
      </c>
    </row>
    <row r="100" spans="1:33">
      <c r="A100">
        <v>4414</v>
      </c>
      <c r="B100" t="s">
        <v>14</v>
      </c>
      <c r="C100" t="s">
        <v>15</v>
      </c>
      <c r="D100" t="s">
        <v>16</v>
      </c>
      <c r="E100" s="1">
        <v>41011</v>
      </c>
      <c r="F100" s="3">
        <v>0.94652777777777775</v>
      </c>
      <c r="G100" s="1">
        <v>41011</v>
      </c>
      <c r="H100" s="3">
        <v>0.94236111111111109</v>
      </c>
      <c r="I100">
        <v>3</v>
      </c>
      <c r="J100">
        <v>1958</v>
      </c>
      <c r="K100" s="1">
        <v>41012</v>
      </c>
      <c r="L100" s="3">
        <v>7.7777777777777779E-2</v>
      </c>
      <c r="M100" s="1">
        <v>41012</v>
      </c>
      <c r="N100" s="3">
        <v>7.7777777777777779E-2</v>
      </c>
      <c r="O100">
        <v>54</v>
      </c>
      <c r="P100">
        <v>22</v>
      </c>
      <c r="Q100">
        <v>22</v>
      </c>
      <c r="R100">
        <v>1</v>
      </c>
      <c r="S100">
        <v>1</v>
      </c>
      <c r="T100" s="2">
        <f>ED_DATA[[#This Row],[REG DATE]] + ED_DATA[[#This Row],[REG TIME]]</f>
        <v>41011.946527777778</v>
      </c>
      <c r="U100" s="2">
        <f>ED_DATA[[#This Row],[TRIAGE DATE]] + ED_DATA[[#This Row],[TRIAGE TIME]]</f>
        <v>41011.942361111112</v>
      </c>
      <c r="V100" s="2">
        <f>ED_DATA[[#This Row],[DISP DATE]] + ED_DATA[[#This Row],[DISP TIME]]</f>
        <v>41012.077777777777</v>
      </c>
      <c r="W100" s="2">
        <f>ED_DATA[[#This Row],[DATE PT LEFT ED]] + ED_DATA[[#This Row],[TIME PT LEFT ED]]</f>
        <v>41012.077777777777</v>
      </c>
      <c r="X100" s="5">
        <f t="shared" si="10"/>
        <v>3.1499999999650754</v>
      </c>
      <c r="Y100" s="5">
        <f t="shared" si="11"/>
        <v>3.1499999999650754</v>
      </c>
      <c r="Z100" s="7">
        <f t="shared" si="12"/>
        <v>1</v>
      </c>
      <c r="AA100" s="7">
        <f t="shared" si="13"/>
        <v>1</v>
      </c>
      <c r="AB100" s="7">
        <f t="shared" si="16"/>
        <v>0</v>
      </c>
      <c r="AC100" s="7">
        <f t="shared" si="17"/>
        <v>0</v>
      </c>
      <c r="AD100" s="7">
        <f t="shared" si="18"/>
        <v>0</v>
      </c>
      <c r="AE100" s="7">
        <f t="shared" si="14"/>
        <v>0</v>
      </c>
      <c r="AF100" s="7">
        <f t="shared" si="15"/>
        <v>0</v>
      </c>
      <c r="AG100" s="7" t="str">
        <f t="shared" si="19"/>
        <v>Adult</v>
      </c>
    </row>
    <row r="101" spans="1:33">
      <c r="A101">
        <v>4414</v>
      </c>
      <c r="B101" t="s">
        <v>14</v>
      </c>
      <c r="C101" t="s">
        <v>15</v>
      </c>
      <c r="D101" t="s">
        <v>16</v>
      </c>
      <c r="E101" s="1">
        <v>41012</v>
      </c>
      <c r="F101" s="3">
        <v>0.42430555555555555</v>
      </c>
      <c r="G101" s="1">
        <v>41012</v>
      </c>
      <c r="H101" s="3">
        <v>0.41875000000000001</v>
      </c>
      <c r="I101">
        <v>3</v>
      </c>
      <c r="J101">
        <v>1956</v>
      </c>
      <c r="K101" s="1">
        <v>41012</v>
      </c>
      <c r="L101" s="3">
        <v>0.74583333333333335</v>
      </c>
      <c r="M101" s="1">
        <v>41012</v>
      </c>
      <c r="N101" s="3">
        <v>0.74583333333333335</v>
      </c>
      <c r="O101">
        <v>57</v>
      </c>
      <c r="P101">
        <v>10</v>
      </c>
      <c r="Q101">
        <v>10</v>
      </c>
      <c r="R101">
        <v>17</v>
      </c>
      <c r="S101">
        <v>17</v>
      </c>
      <c r="T101" s="2">
        <f>ED_DATA[[#This Row],[REG DATE]] + ED_DATA[[#This Row],[REG TIME]]</f>
        <v>41012.424305555556</v>
      </c>
      <c r="U101" s="2">
        <f>ED_DATA[[#This Row],[TRIAGE DATE]] + ED_DATA[[#This Row],[TRIAGE TIME]]</f>
        <v>41012.418749999997</v>
      </c>
      <c r="V101" s="2">
        <f>ED_DATA[[#This Row],[DISP DATE]] + ED_DATA[[#This Row],[DISP TIME]]</f>
        <v>41012.745833333334</v>
      </c>
      <c r="W101" s="2">
        <f>ED_DATA[[#This Row],[DATE PT LEFT ED]] + ED_DATA[[#This Row],[TIME PT LEFT ED]]</f>
        <v>41012.745833333334</v>
      </c>
      <c r="X101" s="5">
        <f t="shared" si="10"/>
        <v>7.7166666666744277</v>
      </c>
      <c r="Y101" s="5">
        <f t="shared" si="11"/>
        <v>7.7166666666744277</v>
      </c>
      <c r="Z101" s="7">
        <f t="shared" si="12"/>
        <v>0</v>
      </c>
      <c r="AA101" s="7">
        <f t="shared" si="13"/>
        <v>0</v>
      </c>
      <c r="AB101" s="7">
        <f t="shared" si="16"/>
        <v>0</v>
      </c>
      <c r="AC101" s="7">
        <f t="shared" si="17"/>
        <v>0</v>
      </c>
      <c r="AD101" s="7">
        <f t="shared" si="18"/>
        <v>0</v>
      </c>
      <c r="AE101" s="7">
        <f t="shared" si="14"/>
        <v>0</v>
      </c>
      <c r="AF101" s="7">
        <f t="shared" si="15"/>
        <v>0</v>
      </c>
      <c r="AG101" s="7" t="str">
        <f t="shared" si="19"/>
        <v>Adult</v>
      </c>
    </row>
    <row r="102" spans="1:33">
      <c r="A102">
        <v>4414</v>
      </c>
      <c r="B102" t="s">
        <v>14</v>
      </c>
      <c r="C102" t="s">
        <v>15</v>
      </c>
      <c r="D102" t="s">
        <v>16</v>
      </c>
      <c r="E102" s="1">
        <v>41012</v>
      </c>
      <c r="F102" s="3">
        <v>0.58263888888888893</v>
      </c>
      <c r="G102" s="1">
        <v>41012</v>
      </c>
      <c r="H102" s="3">
        <v>0.57708333333333328</v>
      </c>
      <c r="I102">
        <v>3</v>
      </c>
      <c r="J102">
        <v>1968</v>
      </c>
      <c r="K102" s="1">
        <v>41012</v>
      </c>
      <c r="L102" s="3">
        <v>0.75555555555555554</v>
      </c>
      <c r="M102" s="1">
        <v>41012</v>
      </c>
      <c r="N102" s="3">
        <v>0.75555555555555554</v>
      </c>
      <c r="O102">
        <v>44</v>
      </c>
      <c r="P102">
        <v>13</v>
      </c>
      <c r="Q102">
        <v>13</v>
      </c>
      <c r="R102">
        <v>18</v>
      </c>
      <c r="S102">
        <v>18</v>
      </c>
      <c r="T102" s="2">
        <f>ED_DATA[[#This Row],[REG DATE]] + ED_DATA[[#This Row],[REG TIME]]</f>
        <v>41012.582638888889</v>
      </c>
      <c r="U102" s="2">
        <f>ED_DATA[[#This Row],[TRIAGE DATE]] + ED_DATA[[#This Row],[TRIAGE TIME]]</f>
        <v>41012.57708333333</v>
      </c>
      <c r="V102" s="2">
        <f>ED_DATA[[#This Row],[DISP DATE]] + ED_DATA[[#This Row],[DISP TIME]]</f>
        <v>41012.755555555559</v>
      </c>
      <c r="W102" s="2">
        <f>ED_DATA[[#This Row],[DATE PT LEFT ED]] + ED_DATA[[#This Row],[TIME PT LEFT ED]]</f>
        <v>41012.755555555559</v>
      </c>
      <c r="X102" s="5">
        <f t="shared" si="10"/>
        <v>4.1500000000814907</v>
      </c>
      <c r="Y102" s="5">
        <f t="shared" si="11"/>
        <v>4.1500000000814907</v>
      </c>
      <c r="Z102" s="7">
        <f t="shared" si="12"/>
        <v>1</v>
      </c>
      <c r="AA102" s="7">
        <f t="shared" si="13"/>
        <v>0</v>
      </c>
      <c r="AB102" s="7">
        <f t="shared" si="16"/>
        <v>0</v>
      </c>
      <c r="AC102" s="7">
        <f t="shared" si="17"/>
        <v>0</v>
      </c>
      <c r="AD102" s="7">
        <f t="shared" si="18"/>
        <v>0</v>
      </c>
      <c r="AE102" s="7">
        <f t="shared" si="14"/>
        <v>0</v>
      </c>
      <c r="AF102" s="7">
        <f t="shared" si="15"/>
        <v>0</v>
      </c>
      <c r="AG102" s="7" t="str">
        <f t="shared" si="19"/>
        <v>Adult</v>
      </c>
    </row>
    <row r="103" spans="1:33">
      <c r="A103">
        <v>4414</v>
      </c>
      <c r="B103" t="s">
        <v>14</v>
      </c>
      <c r="C103" t="s">
        <v>15</v>
      </c>
      <c r="D103" t="s">
        <v>16</v>
      </c>
      <c r="E103" s="1">
        <v>41012</v>
      </c>
      <c r="F103" s="3">
        <v>0.65208333333333335</v>
      </c>
      <c r="G103" s="1">
        <v>41012</v>
      </c>
      <c r="H103" s="3">
        <v>0.64652777777777781</v>
      </c>
      <c r="I103">
        <v>3</v>
      </c>
      <c r="J103">
        <v>1959</v>
      </c>
      <c r="K103" s="1">
        <v>41012</v>
      </c>
      <c r="L103" s="3">
        <v>0.97222222222222221</v>
      </c>
      <c r="M103" s="1">
        <v>41012</v>
      </c>
      <c r="N103" s="3">
        <v>0.97222222222222221</v>
      </c>
      <c r="O103">
        <v>54</v>
      </c>
      <c r="P103">
        <v>15</v>
      </c>
      <c r="Q103">
        <v>15</v>
      </c>
      <c r="R103">
        <v>23</v>
      </c>
      <c r="S103">
        <v>23</v>
      </c>
      <c r="T103" s="2">
        <f>ED_DATA[[#This Row],[REG DATE]] + ED_DATA[[#This Row],[REG TIME]]</f>
        <v>41012.652083333334</v>
      </c>
      <c r="U103" s="2">
        <f>ED_DATA[[#This Row],[TRIAGE DATE]] + ED_DATA[[#This Row],[TRIAGE TIME]]</f>
        <v>41012.646527777775</v>
      </c>
      <c r="V103" s="2">
        <f>ED_DATA[[#This Row],[DISP DATE]] + ED_DATA[[#This Row],[DISP TIME]]</f>
        <v>41012.972222222219</v>
      </c>
      <c r="W103" s="2">
        <f>ED_DATA[[#This Row],[DATE PT LEFT ED]] + ED_DATA[[#This Row],[TIME PT LEFT ED]]</f>
        <v>41012.972222222219</v>
      </c>
      <c r="X103" s="5">
        <f t="shared" si="10"/>
        <v>7.6833333332324401</v>
      </c>
      <c r="Y103" s="5">
        <f t="shared" si="11"/>
        <v>7.6833333332324401</v>
      </c>
      <c r="Z103" s="7">
        <f t="shared" si="12"/>
        <v>0</v>
      </c>
      <c r="AA103" s="7">
        <f t="shared" si="13"/>
        <v>0</v>
      </c>
      <c r="AB103" s="7">
        <f t="shared" si="16"/>
        <v>0</v>
      </c>
      <c r="AC103" s="7">
        <f t="shared" si="17"/>
        <v>0</v>
      </c>
      <c r="AD103" s="7">
        <f t="shared" si="18"/>
        <v>0</v>
      </c>
      <c r="AE103" s="7">
        <f t="shared" si="14"/>
        <v>0</v>
      </c>
      <c r="AF103" s="7">
        <f t="shared" si="15"/>
        <v>0</v>
      </c>
      <c r="AG103" s="7" t="str">
        <f t="shared" si="19"/>
        <v>Adult</v>
      </c>
    </row>
    <row r="104" spans="1:33">
      <c r="A104">
        <v>4414</v>
      </c>
      <c r="B104" t="s">
        <v>14</v>
      </c>
      <c r="C104" t="s">
        <v>15</v>
      </c>
      <c r="D104" t="s">
        <v>16</v>
      </c>
      <c r="E104" s="1">
        <v>41012</v>
      </c>
      <c r="F104" s="3">
        <v>0.66180555555555554</v>
      </c>
      <c r="G104" s="1">
        <v>41012</v>
      </c>
      <c r="H104" s="3">
        <v>0.65763888888888888</v>
      </c>
      <c r="I104">
        <v>3</v>
      </c>
      <c r="J104">
        <v>1951</v>
      </c>
      <c r="K104" s="1">
        <v>41012</v>
      </c>
      <c r="L104" s="3">
        <v>0.72222222222222221</v>
      </c>
      <c r="M104" s="1">
        <v>41012</v>
      </c>
      <c r="N104" s="3">
        <v>0.72222222222222221</v>
      </c>
      <c r="O104">
        <v>64</v>
      </c>
      <c r="P104">
        <v>15</v>
      </c>
      <c r="Q104">
        <v>15</v>
      </c>
      <c r="R104">
        <v>17</v>
      </c>
      <c r="S104">
        <v>17</v>
      </c>
      <c r="T104" s="2">
        <f>ED_DATA[[#This Row],[REG DATE]] + ED_DATA[[#This Row],[REG TIME]]</f>
        <v>41012.661805555559</v>
      </c>
      <c r="U104" s="2">
        <f>ED_DATA[[#This Row],[TRIAGE DATE]] + ED_DATA[[#This Row],[TRIAGE TIME]]</f>
        <v>41012.657638888886</v>
      </c>
      <c r="V104" s="2">
        <f>ED_DATA[[#This Row],[DISP DATE]] + ED_DATA[[#This Row],[DISP TIME]]</f>
        <v>41012.722222222219</v>
      </c>
      <c r="W104" s="2">
        <f>ED_DATA[[#This Row],[DATE PT LEFT ED]] + ED_DATA[[#This Row],[TIME PT LEFT ED]]</f>
        <v>41012.722222222219</v>
      </c>
      <c r="X104" s="5">
        <f t="shared" si="10"/>
        <v>1.4499999998370185</v>
      </c>
      <c r="Y104" s="5">
        <f t="shared" si="11"/>
        <v>1.4499999998370185</v>
      </c>
      <c r="Z104" s="7">
        <f t="shared" si="12"/>
        <v>1</v>
      </c>
      <c r="AA104" s="7">
        <f t="shared" si="13"/>
        <v>1</v>
      </c>
      <c r="AB104" s="7">
        <f t="shared" si="16"/>
        <v>0</v>
      </c>
      <c r="AC104" s="7">
        <f t="shared" si="17"/>
        <v>0</v>
      </c>
      <c r="AD104" s="7">
        <f t="shared" si="18"/>
        <v>0</v>
      </c>
      <c r="AE104" s="7">
        <f t="shared" si="14"/>
        <v>0</v>
      </c>
      <c r="AF104" s="7">
        <f t="shared" si="15"/>
        <v>0</v>
      </c>
      <c r="AG104" s="7" t="str">
        <f t="shared" si="19"/>
        <v>Adult</v>
      </c>
    </row>
    <row r="105" spans="1:33">
      <c r="A105">
        <v>4414</v>
      </c>
      <c r="B105" t="s">
        <v>14</v>
      </c>
      <c r="C105" t="s">
        <v>15</v>
      </c>
      <c r="D105" t="s">
        <v>16</v>
      </c>
      <c r="E105" s="1">
        <v>41012</v>
      </c>
      <c r="F105" s="3">
        <v>0.72291666666666665</v>
      </c>
      <c r="G105" s="1">
        <v>41012</v>
      </c>
      <c r="H105" s="3">
        <v>0.71805555555555556</v>
      </c>
      <c r="I105">
        <v>3</v>
      </c>
      <c r="J105">
        <v>1968</v>
      </c>
      <c r="K105" s="1">
        <v>41012</v>
      </c>
      <c r="L105" s="3">
        <v>0.79166666666666663</v>
      </c>
      <c r="M105" s="1">
        <v>41012</v>
      </c>
      <c r="N105" s="3">
        <v>0.79166666666666663</v>
      </c>
      <c r="O105">
        <v>47</v>
      </c>
      <c r="P105">
        <v>17</v>
      </c>
      <c r="Q105">
        <v>17</v>
      </c>
      <c r="R105">
        <v>19</v>
      </c>
      <c r="S105">
        <v>19</v>
      </c>
      <c r="T105" s="2">
        <f>ED_DATA[[#This Row],[REG DATE]] + ED_DATA[[#This Row],[REG TIME]]</f>
        <v>41012.722916666666</v>
      </c>
      <c r="U105" s="2">
        <f>ED_DATA[[#This Row],[TRIAGE DATE]] + ED_DATA[[#This Row],[TRIAGE TIME]]</f>
        <v>41012.718055555553</v>
      </c>
      <c r="V105" s="2">
        <f>ED_DATA[[#This Row],[DISP DATE]] + ED_DATA[[#This Row],[DISP TIME]]</f>
        <v>41012.791666666664</v>
      </c>
      <c r="W105" s="2">
        <f>ED_DATA[[#This Row],[DATE PT LEFT ED]] + ED_DATA[[#This Row],[TIME PT LEFT ED]]</f>
        <v>41012.791666666664</v>
      </c>
      <c r="X105" s="5">
        <f t="shared" si="10"/>
        <v>1.6499999999650754</v>
      </c>
      <c r="Y105" s="5">
        <f t="shared" si="11"/>
        <v>1.6499999999650754</v>
      </c>
      <c r="Z105" s="7">
        <f t="shared" si="12"/>
        <v>1</v>
      </c>
      <c r="AA105" s="7">
        <f t="shared" si="13"/>
        <v>1</v>
      </c>
      <c r="AB105" s="7">
        <f t="shared" si="16"/>
        <v>0</v>
      </c>
      <c r="AC105" s="7">
        <f t="shared" si="17"/>
        <v>0</v>
      </c>
      <c r="AD105" s="7">
        <f t="shared" si="18"/>
        <v>0</v>
      </c>
      <c r="AE105" s="7">
        <f t="shared" si="14"/>
        <v>0</v>
      </c>
      <c r="AF105" s="7">
        <f t="shared" si="15"/>
        <v>0</v>
      </c>
      <c r="AG105" s="7" t="str">
        <f t="shared" si="19"/>
        <v>Adult</v>
      </c>
    </row>
    <row r="106" spans="1:33">
      <c r="A106">
        <v>4414</v>
      </c>
      <c r="B106" t="s">
        <v>14</v>
      </c>
      <c r="C106" t="s">
        <v>15</v>
      </c>
      <c r="D106" t="s">
        <v>16</v>
      </c>
      <c r="E106" s="1">
        <v>41012</v>
      </c>
      <c r="F106" s="3">
        <v>0.87638888888888888</v>
      </c>
      <c r="G106" s="1">
        <v>41012</v>
      </c>
      <c r="H106" s="3">
        <v>0.86527777777777781</v>
      </c>
      <c r="I106">
        <v>3</v>
      </c>
      <c r="J106">
        <v>1992</v>
      </c>
      <c r="K106" s="1">
        <v>41013</v>
      </c>
      <c r="L106" s="3">
        <v>2.5694444444444443E-2</v>
      </c>
      <c r="M106" s="1">
        <v>41013</v>
      </c>
      <c r="N106" s="3">
        <v>2.5694444444444443E-2</v>
      </c>
      <c r="O106">
        <v>23</v>
      </c>
      <c r="P106">
        <v>21</v>
      </c>
      <c r="Q106">
        <v>20</v>
      </c>
      <c r="R106">
        <v>0</v>
      </c>
      <c r="S106">
        <v>0</v>
      </c>
      <c r="T106" s="2">
        <f>ED_DATA[[#This Row],[REG DATE]] + ED_DATA[[#This Row],[REG TIME]]</f>
        <v>41012.876388888886</v>
      </c>
      <c r="U106" s="2">
        <f>ED_DATA[[#This Row],[TRIAGE DATE]] + ED_DATA[[#This Row],[TRIAGE TIME]]</f>
        <v>41012.865277777775</v>
      </c>
      <c r="V106" s="2">
        <f>ED_DATA[[#This Row],[DISP DATE]] + ED_DATA[[#This Row],[DISP TIME]]</f>
        <v>41013.025694444441</v>
      </c>
      <c r="W106" s="2">
        <f>ED_DATA[[#This Row],[DATE PT LEFT ED]] + ED_DATA[[#This Row],[TIME PT LEFT ED]]</f>
        <v>41013.025694444441</v>
      </c>
      <c r="X106" s="5">
        <f t="shared" si="10"/>
        <v>3.5833333333139308</v>
      </c>
      <c r="Y106" s="5">
        <f t="shared" si="11"/>
        <v>3.5833333333139308</v>
      </c>
      <c r="Z106" s="7">
        <f t="shared" si="12"/>
        <v>1</v>
      </c>
      <c r="AA106" s="7">
        <f t="shared" si="13"/>
        <v>1</v>
      </c>
      <c r="AB106" s="7">
        <f t="shared" si="16"/>
        <v>0</v>
      </c>
      <c r="AC106" s="7">
        <f t="shared" si="17"/>
        <v>0</v>
      </c>
      <c r="AD106" s="7">
        <f t="shared" si="18"/>
        <v>0</v>
      </c>
      <c r="AE106" s="7">
        <f t="shared" si="14"/>
        <v>0</v>
      </c>
      <c r="AF106" s="7">
        <f t="shared" si="15"/>
        <v>0</v>
      </c>
      <c r="AG106" s="7" t="str">
        <f t="shared" si="19"/>
        <v>Adult</v>
      </c>
    </row>
    <row r="107" spans="1:33">
      <c r="A107">
        <v>4414</v>
      </c>
      <c r="B107" t="s">
        <v>14</v>
      </c>
      <c r="C107" t="s">
        <v>15</v>
      </c>
      <c r="D107" t="s">
        <v>16</v>
      </c>
      <c r="E107" s="1">
        <v>41012</v>
      </c>
      <c r="F107" s="3">
        <v>0.9194444444444444</v>
      </c>
      <c r="G107" s="1">
        <v>41012</v>
      </c>
      <c r="H107" s="3">
        <v>0.91319444444444442</v>
      </c>
      <c r="I107">
        <v>3</v>
      </c>
      <c r="J107">
        <v>1950</v>
      </c>
      <c r="K107" s="1">
        <v>41013</v>
      </c>
      <c r="L107" s="3">
        <v>9.0277777777777776E-2</v>
      </c>
      <c r="M107" s="1">
        <v>41013</v>
      </c>
      <c r="N107" s="3">
        <v>9.0277777777777776E-2</v>
      </c>
      <c r="O107">
        <v>62</v>
      </c>
      <c r="P107">
        <v>22</v>
      </c>
      <c r="Q107">
        <v>21</v>
      </c>
      <c r="R107">
        <v>2</v>
      </c>
      <c r="S107">
        <v>2</v>
      </c>
      <c r="T107" s="2">
        <f>ED_DATA[[#This Row],[REG DATE]] + ED_DATA[[#This Row],[REG TIME]]</f>
        <v>41012.919444444444</v>
      </c>
      <c r="U107" s="2">
        <f>ED_DATA[[#This Row],[TRIAGE DATE]] + ED_DATA[[#This Row],[TRIAGE TIME]]</f>
        <v>41012.913194444445</v>
      </c>
      <c r="V107" s="2">
        <f>ED_DATA[[#This Row],[DISP DATE]] + ED_DATA[[#This Row],[DISP TIME]]</f>
        <v>41013.090277777781</v>
      </c>
      <c r="W107" s="2">
        <f>ED_DATA[[#This Row],[DATE PT LEFT ED]] + ED_DATA[[#This Row],[TIME PT LEFT ED]]</f>
        <v>41013.090277777781</v>
      </c>
      <c r="X107" s="5">
        <f t="shared" si="10"/>
        <v>4.1000000000931323</v>
      </c>
      <c r="Y107" s="5">
        <f t="shared" si="11"/>
        <v>4.1000000000931323</v>
      </c>
      <c r="Z107" s="7">
        <f t="shared" si="12"/>
        <v>1</v>
      </c>
      <c r="AA107" s="7">
        <f t="shared" si="13"/>
        <v>0</v>
      </c>
      <c r="AB107" s="7">
        <f t="shared" si="16"/>
        <v>0</v>
      </c>
      <c r="AC107" s="7">
        <f t="shared" si="17"/>
        <v>0</v>
      </c>
      <c r="AD107" s="7">
        <f t="shared" si="18"/>
        <v>0</v>
      </c>
      <c r="AE107" s="7">
        <f t="shared" si="14"/>
        <v>0</v>
      </c>
      <c r="AF107" s="7">
        <f t="shared" si="15"/>
        <v>0</v>
      </c>
      <c r="AG107" s="7" t="str">
        <f t="shared" si="19"/>
        <v>Adult</v>
      </c>
    </row>
    <row r="108" spans="1:33">
      <c r="A108">
        <v>4414</v>
      </c>
      <c r="B108" t="s">
        <v>14</v>
      </c>
      <c r="C108" t="s">
        <v>15</v>
      </c>
      <c r="D108" t="s">
        <v>16</v>
      </c>
      <c r="E108" s="1">
        <v>41012</v>
      </c>
      <c r="F108" s="3">
        <v>0.93263888888888891</v>
      </c>
      <c r="G108" s="1">
        <v>41012</v>
      </c>
      <c r="H108" s="3">
        <v>0.9243055555555556</v>
      </c>
      <c r="I108">
        <v>3</v>
      </c>
      <c r="J108">
        <v>1985</v>
      </c>
      <c r="K108" s="1">
        <v>41013</v>
      </c>
      <c r="L108" s="3">
        <v>7.6388888888888895E-2</v>
      </c>
      <c r="M108" s="1">
        <v>41013</v>
      </c>
      <c r="N108" s="3">
        <v>7.6388888888888895E-2</v>
      </c>
      <c r="O108">
        <v>30</v>
      </c>
      <c r="P108">
        <v>22</v>
      </c>
      <c r="Q108">
        <v>22</v>
      </c>
      <c r="R108">
        <v>1</v>
      </c>
      <c r="S108">
        <v>1</v>
      </c>
      <c r="T108" s="2">
        <f>ED_DATA[[#This Row],[REG DATE]] + ED_DATA[[#This Row],[REG TIME]]</f>
        <v>41012.932638888888</v>
      </c>
      <c r="U108" s="2">
        <f>ED_DATA[[#This Row],[TRIAGE DATE]] + ED_DATA[[#This Row],[TRIAGE TIME]]</f>
        <v>41012.924305555556</v>
      </c>
      <c r="V108" s="2">
        <f>ED_DATA[[#This Row],[DISP DATE]] + ED_DATA[[#This Row],[DISP TIME]]</f>
        <v>41013.076388888891</v>
      </c>
      <c r="W108" s="2">
        <f>ED_DATA[[#This Row],[DATE PT LEFT ED]] + ED_DATA[[#This Row],[TIME PT LEFT ED]]</f>
        <v>41013.076388888891</v>
      </c>
      <c r="X108" s="5">
        <f t="shared" si="10"/>
        <v>3.4500000000698492</v>
      </c>
      <c r="Y108" s="5">
        <f t="shared" si="11"/>
        <v>3.4500000000698492</v>
      </c>
      <c r="Z108" s="7">
        <f t="shared" si="12"/>
        <v>1</v>
      </c>
      <c r="AA108" s="7">
        <f t="shared" si="13"/>
        <v>1</v>
      </c>
      <c r="AB108" s="7">
        <f t="shared" si="16"/>
        <v>0</v>
      </c>
      <c r="AC108" s="7">
        <f t="shared" si="17"/>
        <v>0</v>
      </c>
      <c r="AD108" s="7">
        <f t="shared" si="18"/>
        <v>0</v>
      </c>
      <c r="AE108" s="7">
        <f t="shared" si="14"/>
        <v>0</v>
      </c>
      <c r="AF108" s="7">
        <f t="shared" si="15"/>
        <v>0</v>
      </c>
      <c r="AG108" s="7" t="str">
        <f t="shared" si="19"/>
        <v>Adult</v>
      </c>
    </row>
    <row r="109" spans="1:33">
      <c r="A109">
        <v>4414</v>
      </c>
      <c r="B109" t="s">
        <v>14</v>
      </c>
      <c r="C109" t="s">
        <v>15</v>
      </c>
      <c r="D109" t="s">
        <v>16</v>
      </c>
      <c r="E109" s="1">
        <v>41013</v>
      </c>
      <c r="F109" s="3">
        <v>0.80833333333333335</v>
      </c>
      <c r="G109" s="1">
        <v>41013</v>
      </c>
      <c r="H109" s="3">
        <v>0.80277777777777781</v>
      </c>
      <c r="I109">
        <v>3</v>
      </c>
      <c r="J109">
        <v>1978</v>
      </c>
      <c r="K109" s="1">
        <v>41014</v>
      </c>
      <c r="L109" s="3">
        <v>0.1111111111111111</v>
      </c>
      <c r="M109" s="1">
        <v>41014</v>
      </c>
      <c r="N109" s="3">
        <v>0.12083333333333333</v>
      </c>
      <c r="O109">
        <v>36</v>
      </c>
      <c r="P109">
        <v>19</v>
      </c>
      <c r="Q109">
        <v>19</v>
      </c>
      <c r="R109">
        <v>2</v>
      </c>
      <c r="S109">
        <v>2</v>
      </c>
      <c r="T109" s="2">
        <f>ED_DATA[[#This Row],[REG DATE]] + ED_DATA[[#This Row],[REG TIME]]</f>
        <v>41013.808333333334</v>
      </c>
      <c r="U109" s="2">
        <f>ED_DATA[[#This Row],[TRIAGE DATE]] + ED_DATA[[#This Row],[TRIAGE TIME]]</f>
        <v>41013.802777777775</v>
      </c>
      <c r="V109" s="2">
        <f>ED_DATA[[#This Row],[DISP DATE]] + ED_DATA[[#This Row],[DISP TIME]]</f>
        <v>41014.111111111109</v>
      </c>
      <c r="W109" s="2">
        <f>ED_DATA[[#This Row],[DATE PT LEFT ED]] + ED_DATA[[#This Row],[TIME PT LEFT ED]]</f>
        <v>41014.120833333334</v>
      </c>
      <c r="X109" s="5">
        <f t="shared" si="10"/>
        <v>7.5</v>
      </c>
      <c r="Y109" s="5">
        <f t="shared" si="11"/>
        <v>7.2666666666045785</v>
      </c>
      <c r="Z109" s="7">
        <f t="shared" si="12"/>
        <v>0</v>
      </c>
      <c r="AA109" s="7">
        <f t="shared" si="13"/>
        <v>0</v>
      </c>
      <c r="AB109" s="7">
        <f t="shared" si="16"/>
        <v>0</v>
      </c>
      <c r="AC109" s="7">
        <f t="shared" si="17"/>
        <v>0</v>
      </c>
      <c r="AD109" s="7">
        <f t="shared" si="18"/>
        <v>0</v>
      </c>
      <c r="AE109" s="7">
        <f t="shared" si="14"/>
        <v>0</v>
      </c>
      <c r="AF109" s="7">
        <f t="shared" si="15"/>
        <v>0</v>
      </c>
      <c r="AG109" s="7" t="str">
        <f t="shared" si="19"/>
        <v>Adult</v>
      </c>
    </row>
    <row r="110" spans="1:33">
      <c r="A110">
        <v>4414</v>
      </c>
      <c r="B110" t="s">
        <v>14</v>
      </c>
      <c r="C110" t="s">
        <v>15</v>
      </c>
      <c r="D110" t="s">
        <v>16</v>
      </c>
      <c r="E110" s="1">
        <v>41013</v>
      </c>
      <c r="F110" s="3">
        <v>0.84652777777777777</v>
      </c>
      <c r="G110" s="1">
        <v>41013</v>
      </c>
      <c r="H110" s="3">
        <v>0.84305555555555556</v>
      </c>
      <c r="I110">
        <v>3</v>
      </c>
      <c r="J110">
        <v>1965</v>
      </c>
      <c r="K110" s="1">
        <v>41014</v>
      </c>
      <c r="L110" s="3">
        <v>0.13402777777777777</v>
      </c>
      <c r="M110" s="1">
        <v>41014</v>
      </c>
      <c r="N110" s="3">
        <v>0.13541666666666666</v>
      </c>
      <c r="O110">
        <v>48</v>
      </c>
      <c r="P110">
        <v>20</v>
      </c>
      <c r="Q110">
        <v>20</v>
      </c>
      <c r="R110">
        <v>3</v>
      </c>
      <c r="S110">
        <v>3</v>
      </c>
      <c r="T110" s="2">
        <f>ED_DATA[[#This Row],[REG DATE]] + ED_DATA[[#This Row],[REG TIME]]</f>
        <v>41013.84652777778</v>
      </c>
      <c r="U110" s="2">
        <f>ED_DATA[[#This Row],[TRIAGE DATE]] + ED_DATA[[#This Row],[TRIAGE TIME]]</f>
        <v>41013.843055555553</v>
      </c>
      <c r="V110" s="2">
        <f>ED_DATA[[#This Row],[DISP DATE]] + ED_DATA[[#This Row],[DISP TIME]]</f>
        <v>41014.134027777778</v>
      </c>
      <c r="W110" s="2">
        <f>ED_DATA[[#This Row],[DATE PT LEFT ED]] + ED_DATA[[#This Row],[TIME PT LEFT ED]]</f>
        <v>41014.135416666664</v>
      </c>
      <c r="X110" s="5">
        <f t="shared" si="10"/>
        <v>6.9333333332324401</v>
      </c>
      <c r="Y110" s="5">
        <f t="shared" si="11"/>
        <v>6.8999999999650754</v>
      </c>
      <c r="Z110" s="7">
        <f t="shared" si="12"/>
        <v>1</v>
      </c>
      <c r="AA110" s="7">
        <f t="shared" si="13"/>
        <v>0</v>
      </c>
      <c r="AB110" s="7">
        <f t="shared" si="16"/>
        <v>0</v>
      </c>
      <c r="AC110" s="7">
        <f t="shared" si="17"/>
        <v>0</v>
      </c>
      <c r="AD110" s="7">
        <f t="shared" si="18"/>
        <v>0</v>
      </c>
      <c r="AE110" s="7">
        <f t="shared" si="14"/>
        <v>0</v>
      </c>
      <c r="AF110" s="7">
        <f t="shared" si="15"/>
        <v>0</v>
      </c>
      <c r="AG110" s="7" t="str">
        <f t="shared" si="19"/>
        <v>Adult</v>
      </c>
    </row>
    <row r="111" spans="1:33">
      <c r="A111">
        <v>4414</v>
      </c>
      <c r="B111" t="s">
        <v>14</v>
      </c>
      <c r="C111" t="s">
        <v>15</v>
      </c>
      <c r="D111" t="s">
        <v>16</v>
      </c>
      <c r="E111" s="1">
        <v>41013</v>
      </c>
      <c r="F111" s="3">
        <v>0.8520833333333333</v>
      </c>
      <c r="G111" s="1">
        <v>41013</v>
      </c>
      <c r="H111" s="3">
        <v>0.84722222222222221</v>
      </c>
      <c r="I111">
        <v>3</v>
      </c>
      <c r="J111">
        <v>1989</v>
      </c>
      <c r="K111" s="1">
        <v>41013</v>
      </c>
      <c r="L111" s="3">
        <v>0.96875</v>
      </c>
      <c r="M111" s="1">
        <v>41013</v>
      </c>
      <c r="N111" s="3">
        <v>0.96875</v>
      </c>
      <c r="O111">
        <v>25</v>
      </c>
      <c r="P111">
        <v>20</v>
      </c>
      <c r="Q111">
        <v>20</v>
      </c>
      <c r="R111">
        <v>23</v>
      </c>
      <c r="S111">
        <v>23</v>
      </c>
      <c r="T111" s="2">
        <f>ED_DATA[[#This Row],[REG DATE]] + ED_DATA[[#This Row],[REG TIME]]</f>
        <v>41013.852083333331</v>
      </c>
      <c r="U111" s="2">
        <f>ED_DATA[[#This Row],[TRIAGE DATE]] + ED_DATA[[#This Row],[TRIAGE TIME]]</f>
        <v>41013.847222222219</v>
      </c>
      <c r="V111" s="2">
        <f>ED_DATA[[#This Row],[DISP DATE]] + ED_DATA[[#This Row],[DISP TIME]]</f>
        <v>41013.96875</v>
      </c>
      <c r="W111" s="2">
        <f>ED_DATA[[#This Row],[DATE PT LEFT ED]] + ED_DATA[[#This Row],[TIME PT LEFT ED]]</f>
        <v>41013.96875</v>
      </c>
      <c r="X111" s="5">
        <f t="shared" si="10"/>
        <v>2.8000000000465661</v>
      </c>
      <c r="Y111" s="5">
        <f t="shared" si="11"/>
        <v>2.8000000000465661</v>
      </c>
      <c r="Z111" s="7">
        <f t="shared" si="12"/>
        <v>1</v>
      </c>
      <c r="AA111" s="7">
        <f t="shared" si="13"/>
        <v>1</v>
      </c>
      <c r="AB111" s="7">
        <f t="shared" si="16"/>
        <v>0</v>
      </c>
      <c r="AC111" s="7">
        <f t="shared" si="17"/>
        <v>0</v>
      </c>
      <c r="AD111" s="7">
        <f t="shared" si="18"/>
        <v>0</v>
      </c>
      <c r="AE111" s="7">
        <f t="shared" si="14"/>
        <v>0</v>
      </c>
      <c r="AF111" s="7">
        <f t="shared" si="15"/>
        <v>0</v>
      </c>
      <c r="AG111" s="7" t="str">
        <f t="shared" si="19"/>
        <v>Adult</v>
      </c>
    </row>
    <row r="112" spans="1:33">
      <c r="A112">
        <v>4414</v>
      </c>
      <c r="B112" t="s">
        <v>14</v>
      </c>
      <c r="C112" t="s">
        <v>15</v>
      </c>
      <c r="D112" t="s">
        <v>16</v>
      </c>
      <c r="E112" s="1">
        <v>41013</v>
      </c>
      <c r="F112" s="3">
        <v>0.8569444444444444</v>
      </c>
      <c r="G112" s="1">
        <v>41013</v>
      </c>
      <c r="H112" s="3">
        <v>0.8520833333333333</v>
      </c>
      <c r="I112">
        <v>3</v>
      </c>
      <c r="J112">
        <v>1996</v>
      </c>
      <c r="K112" s="1">
        <v>41013</v>
      </c>
      <c r="L112" s="3">
        <v>0.97222222222222221</v>
      </c>
      <c r="M112" s="1">
        <v>41013</v>
      </c>
      <c r="N112" s="3">
        <v>0.97291666666666665</v>
      </c>
      <c r="O112">
        <v>19</v>
      </c>
      <c r="P112">
        <v>20</v>
      </c>
      <c r="Q112">
        <v>20</v>
      </c>
      <c r="R112">
        <v>23</v>
      </c>
      <c r="S112">
        <v>23</v>
      </c>
      <c r="T112" s="2">
        <f>ED_DATA[[#This Row],[REG DATE]] + ED_DATA[[#This Row],[REG TIME]]</f>
        <v>41013.856944444444</v>
      </c>
      <c r="U112" s="2">
        <f>ED_DATA[[#This Row],[TRIAGE DATE]] + ED_DATA[[#This Row],[TRIAGE TIME]]</f>
        <v>41013.852083333331</v>
      </c>
      <c r="V112" s="2">
        <f>ED_DATA[[#This Row],[DISP DATE]] + ED_DATA[[#This Row],[DISP TIME]]</f>
        <v>41013.972222222219</v>
      </c>
      <c r="W112" s="2">
        <f>ED_DATA[[#This Row],[DATE PT LEFT ED]] + ED_DATA[[#This Row],[TIME PT LEFT ED]]</f>
        <v>41013.972916666666</v>
      </c>
      <c r="X112" s="5">
        <f t="shared" si="10"/>
        <v>2.7833333333255723</v>
      </c>
      <c r="Y112" s="5">
        <f t="shared" si="11"/>
        <v>2.7666666666045785</v>
      </c>
      <c r="Z112" s="7">
        <f t="shared" si="12"/>
        <v>1</v>
      </c>
      <c r="AA112" s="7">
        <f t="shared" si="13"/>
        <v>1</v>
      </c>
      <c r="AB112" s="7">
        <f t="shared" si="16"/>
        <v>0</v>
      </c>
      <c r="AC112" s="7">
        <f t="shared" si="17"/>
        <v>0</v>
      </c>
      <c r="AD112" s="7">
        <f t="shared" si="18"/>
        <v>0</v>
      </c>
      <c r="AE112" s="7">
        <f t="shared" si="14"/>
        <v>0</v>
      </c>
      <c r="AF112" s="7">
        <f t="shared" si="15"/>
        <v>0</v>
      </c>
      <c r="AG112" s="7" t="str">
        <f t="shared" si="19"/>
        <v>Adult</v>
      </c>
    </row>
    <row r="113" spans="1:33">
      <c r="A113">
        <v>4414</v>
      </c>
      <c r="B113" t="s">
        <v>14</v>
      </c>
      <c r="C113" t="s">
        <v>15</v>
      </c>
      <c r="D113" t="s">
        <v>16</v>
      </c>
      <c r="E113" s="1">
        <v>41013</v>
      </c>
      <c r="F113" s="3">
        <v>0.86250000000000004</v>
      </c>
      <c r="G113" s="1">
        <v>41013</v>
      </c>
      <c r="H113" s="3">
        <v>0.85416666666666663</v>
      </c>
      <c r="I113">
        <v>3</v>
      </c>
      <c r="J113">
        <v>1973</v>
      </c>
      <c r="K113" s="1">
        <v>41013</v>
      </c>
      <c r="L113" s="3">
        <v>0.98611111111111116</v>
      </c>
      <c r="M113" s="1">
        <v>41013</v>
      </c>
      <c r="N113" s="3">
        <v>0.99027777777777781</v>
      </c>
      <c r="O113">
        <v>40</v>
      </c>
      <c r="P113">
        <v>20</v>
      </c>
      <c r="Q113">
        <v>20</v>
      </c>
      <c r="R113">
        <v>23</v>
      </c>
      <c r="S113">
        <v>23</v>
      </c>
      <c r="T113" s="2">
        <f>ED_DATA[[#This Row],[REG DATE]] + ED_DATA[[#This Row],[REG TIME]]</f>
        <v>41013.862500000003</v>
      </c>
      <c r="U113" s="2">
        <f>ED_DATA[[#This Row],[TRIAGE DATE]] + ED_DATA[[#This Row],[TRIAGE TIME]]</f>
        <v>41013.854166666664</v>
      </c>
      <c r="V113" s="2">
        <f>ED_DATA[[#This Row],[DISP DATE]] + ED_DATA[[#This Row],[DISP TIME]]</f>
        <v>41013.986111111109</v>
      </c>
      <c r="W113" s="2">
        <f>ED_DATA[[#This Row],[DATE PT LEFT ED]] + ED_DATA[[#This Row],[TIME PT LEFT ED]]</f>
        <v>41013.990277777775</v>
      </c>
      <c r="X113" s="5">
        <f t="shared" si="10"/>
        <v>3.0666666665347293</v>
      </c>
      <c r="Y113" s="5">
        <f t="shared" si="11"/>
        <v>2.9666666665580124</v>
      </c>
      <c r="Z113" s="7">
        <f t="shared" si="12"/>
        <v>1</v>
      </c>
      <c r="AA113" s="7">
        <f t="shared" si="13"/>
        <v>1</v>
      </c>
      <c r="AB113" s="7">
        <f t="shared" si="16"/>
        <v>0</v>
      </c>
      <c r="AC113" s="7">
        <f t="shared" si="17"/>
        <v>0</v>
      </c>
      <c r="AD113" s="7">
        <f t="shared" si="18"/>
        <v>0</v>
      </c>
      <c r="AE113" s="7">
        <f t="shared" si="14"/>
        <v>0</v>
      </c>
      <c r="AF113" s="7">
        <f t="shared" si="15"/>
        <v>0</v>
      </c>
      <c r="AG113" s="7" t="str">
        <f t="shared" si="19"/>
        <v>Adult</v>
      </c>
    </row>
    <row r="114" spans="1:33">
      <c r="A114">
        <v>4414</v>
      </c>
      <c r="B114" t="s">
        <v>14</v>
      </c>
      <c r="C114" t="s">
        <v>15</v>
      </c>
      <c r="D114" t="s">
        <v>16</v>
      </c>
      <c r="E114" s="1">
        <v>41013</v>
      </c>
      <c r="F114" s="3">
        <v>0.89513888888888893</v>
      </c>
      <c r="G114" s="1">
        <v>41013</v>
      </c>
      <c r="H114" s="3">
        <v>0.89027777777777772</v>
      </c>
      <c r="I114">
        <v>3</v>
      </c>
      <c r="J114">
        <v>1979</v>
      </c>
      <c r="K114" s="1">
        <v>41014</v>
      </c>
      <c r="L114" s="3">
        <v>0.15972222222222221</v>
      </c>
      <c r="M114" s="1">
        <v>41014</v>
      </c>
      <c r="N114" s="3">
        <v>0.15972222222222221</v>
      </c>
      <c r="O114">
        <v>36</v>
      </c>
      <c r="P114">
        <v>21</v>
      </c>
      <c r="Q114">
        <v>21</v>
      </c>
      <c r="R114">
        <v>3</v>
      </c>
      <c r="S114">
        <v>3</v>
      </c>
      <c r="T114" s="2">
        <f>ED_DATA[[#This Row],[REG DATE]] + ED_DATA[[#This Row],[REG TIME]]</f>
        <v>41013.895138888889</v>
      </c>
      <c r="U114" s="2">
        <f>ED_DATA[[#This Row],[TRIAGE DATE]] + ED_DATA[[#This Row],[TRIAGE TIME]]</f>
        <v>41013.890277777777</v>
      </c>
      <c r="V114" s="2">
        <f>ED_DATA[[#This Row],[DISP DATE]] + ED_DATA[[#This Row],[DISP TIME]]</f>
        <v>41014.159722222219</v>
      </c>
      <c r="W114" s="2">
        <f>ED_DATA[[#This Row],[DATE PT LEFT ED]] + ED_DATA[[#This Row],[TIME PT LEFT ED]]</f>
        <v>41014.159722222219</v>
      </c>
      <c r="X114" s="5">
        <f t="shared" si="10"/>
        <v>6.3499999999185093</v>
      </c>
      <c r="Y114" s="5">
        <f t="shared" si="11"/>
        <v>6.3499999999185093</v>
      </c>
      <c r="Z114" s="7">
        <f t="shared" si="12"/>
        <v>1</v>
      </c>
      <c r="AA114" s="7">
        <f t="shared" si="13"/>
        <v>0</v>
      </c>
      <c r="AB114" s="7">
        <f t="shared" si="16"/>
        <v>0</v>
      </c>
      <c r="AC114" s="7">
        <f t="shared" si="17"/>
        <v>0</v>
      </c>
      <c r="AD114" s="7">
        <f t="shared" si="18"/>
        <v>0</v>
      </c>
      <c r="AE114" s="7">
        <f t="shared" si="14"/>
        <v>0</v>
      </c>
      <c r="AF114" s="7">
        <f t="shared" si="15"/>
        <v>0</v>
      </c>
      <c r="AG114" s="7" t="str">
        <f t="shared" si="19"/>
        <v>Adult</v>
      </c>
    </row>
    <row r="115" spans="1:33">
      <c r="A115">
        <v>4414</v>
      </c>
      <c r="B115" t="s">
        <v>14</v>
      </c>
      <c r="C115" t="s">
        <v>15</v>
      </c>
      <c r="D115" t="s">
        <v>16</v>
      </c>
      <c r="E115" s="1">
        <v>41013</v>
      </c>
      <c r="F115" s="3">
        <v>0.93888888888888888</v>
      </c>
      <c r="G115" s="1">
        <v>41013</v>
      </c>
      <c r="H115" s="3">
        <v>0.93472222222222223</v>
      </c>
      <c r="I115">
        <v>3</v>
      </c>
      <c r="J115">
        <v>1993</v>
      </c>
      <c r="K115" s="1">
        <v>41014</v>
      </c>
      <c r="L115" s="3">
        <v>0.21875</v>
      </c>
      <c r="M115" s="1">
        <v>41014</v>
      </c>
      <c r="N115" s="3">
        <v>0.21875</v>
      </c>
      <c r="O115">
        <v>21</v>
      </c>
      <c r="P115">
        <v>22</v>
      </c>
      <c r="Q115">
        <v>22</v>
      </c>
      <c r="R115">
        <v>5</v>
      </c>
      <c r="S115">
        <v>5</v>
      </c>
      <c r="T115" s="2">
        <f>ED_DATA[[#This Row],[REG DATE]] + ED_DATA[[#This Row],[REG TIME]]</f>
        <v>41013.938888888886</v>
      </c>
      <c r="U115" s="2">
        <f>ED_DATA[[#This Row],[TRIAGE DATE]] + ED_DATA[[#This Row],[TRIAGE TIME]]</f>
        <v>41013.93472222222</v>
      </c>
      <c r="V115" s="2">
        <f>ED_DATA[[#This Row],[DISP DATE]] + ED_DATA[[#This Row],[DISP TIME]]</f>
        <v>41014.21875</v>
      </c>
      <c r="W115" s="2">
        <f>ED_DATA[[#This Row],[DATE PT LEFT ED]] + ED_DATA[[#This Row],[TIME PT LEFT ED]]</f>
        <v>41014.21875</v>
      </c>
      <c r="X115" s="5">
        <f t="shared" si="10"/>
        <v>6.7166666667326353</v>
      </c>
      <c r="Y115" s="5">
        <f t="shared" si="11"/>
        <v>6.7166666667326353</v>
      </c>
      <c r="Z115" s="7">
        <f t="shared" si="12"/>
        <v>1</v>
      </c>
      <c r="AA115" s="7">
        <f t="shared" si="13"/>
        <v>0</v>
      </c>
      <c r="AB115" s="7">
        <f t="shared" si="16"/>
        <v>0</v>
      </c>
      <c r="AC115" s="7">
        <f t="shared" si="17"/>
        <v>0</v>
      </c>
      <c r="AD115" s="7">
        <f t="shared" si="18"/>
        <v>0</v>
      </c>
      <c r="AE115" s="7">
        <f t="shared" si="14"/>
        <v>0</v>
      </c>
      <c r="AF115" s="7">
        <f t="shared" si="15"/>
        <v>0</v>
      </c>
      <c r="AG115" s="7" t="str">
        <f t="shared" si="19"/>
        <v>Adult</v>
      </c>
    </row>
    <row r="116" spans="1:33">
      <c r="A116">
        <v>4414</v>
      </c>
      <c r="B116" t="s">
        <v>14</v>
      </c>
      <c r="C116" t="s">
        <v>15</v>
      </c>
      <c r="D116" t="s">
        <v>16</v>
      </c>
      <c r="E116" s="1">
        <v>41013</v>
      </c>
      <c r="F116" s="3">
        <v>0.94513888888888886</v>
      </c>
      <c r="G116" s="1">
        <v>41013</v>
      </c>
      <c r="H116" s="3">
        <v>0.93958333333333333</v>
      </c>
      <c r="I116">
        <v>3</v>
      </c>
      <c r="J116">
        <v>1951</v>
      </c>
      <c r="K116" s="1">
        <v>41014</v>
      </c>
      <c r="L116" s="3">
        <v>0.51041666666666663</v>
      </c>
      <c r="M116" s="1">
        <v>41014</v>
      </c>
      <c r="N116" s="3">
        <v>0.51041666666666663</v>
      </c>
      <c r="O116">
        <v>61</v>
      </c>
      <c r="P116">
        <v>22</v>
      </c>
      <c r="Q116">
        <v>22</v>
      </c>
      <c r="R116">
        <v>12</v>
      </c>
      <c r="S116">
        <v>12</v>
      </c>
      <c r="T116" s="2">
        <f>ED_DATA[[#This Row],[REG DATE]] + ED_DATA[[#This Row],[REG TIME]]</f>
        <v>41013.945138888892</v>
      </c>
      <c r="U116" s="2">
        <f>ED_DATA[[#This Row],[TRIAGE DATE]] + ED_DATA[[#This Row],[TRIAGE TIME]]</f>
        <v>41013.939583333333</v>
      </c>
      <c r="V116" s="2">
        <f>ED_DATA[[#This Row],[DISP DATE]] + ED_DATA[[#This Row],[DISP TIME]]</f>
        <v>41014.510416666664</v>
      </c>
      <c r="W116" s="2">
        <f>ED_DATA[[#This Row],[DATE PT LEFT ED]] + ED_DATA[[#This Row],[TIME PT LEFT ED]]</f>
        <v>41014.510416666664</v>
      </c>
      <c r="X116" s="5">
        <f t="shared" si="10"/>
        <v>13.566666666534729</v>
      </c>
      <c r="Y116" s="5">
        <f t="shared" si="11"/>
        <v>13.566666666534729</v>
      </c>
      <c r="Z116" s="7">
        <f t="shared" si="12"/>
        <v>0</v>
      </c>
      <c r="AA116" s="7">
        <f t="shared" si="13"/>
        <v>0</v>
      </c>
      <c r="AB116" s="7">
        <f t="shared" si="16"/>
        <v>0</v>
      </c>
      <c r="AC116" s="7">
        <f t="shared" si="17"/>
        <v>0</v>
      </c>
      <c r="AD116" s="7">
        <f t="shared" si="18"/>
        <v>0</v>
      </c>
      <c r="AE116" s="7">
        <f t="shared" si="14"/>
        <v>0</v>
      </c>
      <c r="AF116" s="7">
        <f t="shared" si="15"/>
        <v>0</v>
      </c>
      <c r="AG116" s="7" t="str">
        <f t="shared" si="19"/>
        <v>Adult</v>
      </c>
    </row>
    <row r="117" spans="1:33">
      <c r="A117">
        <v>4414</v>
      </c>
      <c r="B117" t="s">
        <v>14</v>
      </c>
      <c r="C117" t="s">
        <v>15</v>
      </c>
      <c r="D117" t="s">
        <v>16</v>
      </c>
      <c r="E117" s="1">
        <v>41013</v>
      </c>
      <c r="F117" s="3">
        <v>0.97916666666666663</v>
      </c>
      <c r="G117" s="1">
        <v>41013</v>
      </c>
      <c r="H117" s="3">
        <v>0.97499999999999998</v>
      </c>
      <c r="I117">
        <v>3</v>
      </c>
      <c r="J117">
        <v>1991</v>
      </c>
      <c r="K117" s="1">
        <v>41014</v>
      </c>
      <c r="L117" s="3">
        <v>0.15833333333333333</v>
      </c>
      <c r="M117" s="1">
        <v>41014</v>
      </c>
      <c r="N117" s="3">
        <v>0.15833333333333333</v>
      </c>
      <c r="O117">
        <v>22</v>
      </c>
      <c r="P117">
        <v>23</v>
      </c>
      <c r="Q117">
        <v>23</v>
      </c>
      <c r="R117">
        <v>3</v>
      </c>
      <c r="S117">
        <v>3</v>
      </c>
      <c r="T117" s="2">
        <f>ED_DATA[[#This Row],[REG DATE]] + ED_DATA[[#This Row],[REG TIME]]</f>
        <v>41013.979166666664</v>
      </c>
      <c r="U117" s="2">
        <f>ED_DATA[[#This Row],[TRIAGE DATE]] + ED_DATA[[#This Row],[TRIAGE TIME]]</f>
        <v>41013.974999999999</v>
      </c>
      <c r="V117" s="2">
        <f>ED_DATA[[#This Row],[DISP DATE]] + ED_DATA[[#This Row],[DISP TIME]]</f>
        <v>41014.158333333333</v>
      </c>
      <c r="W117" s="2">
        <f>ED_DATA[[#This Row],[DATE PT LEFT ED]] + ED_DATA[[#This Row],[TIME PT LEFT ED]]</f>
        <v>41014.158333333333</v>
      </c>
      <c r="X117" s="5">
        <f t="shared" si="10"/>
        <v>4.3000000000465661</v>
      </c>
      <c r="Y117" s="5">
        <f t="shared" si="11"/>
        <v>4.3000000000465661</v>
      </c>
      <c r="Z117" s="7">
        <f t="shared" si="12"/>
        <v>1</v>
      </c>
      <c r="AA117" s="7">
        <f t="shared" si="13"/>
        <v>0</v>
      </c>
      <c r="AB117" s="7">
        <f t="shared" si="16"/>
        <v>0</v>
      </c>
      <c r="AC117" s="7">
        <f t="shared" si="17"/>
        <v>0</v>
      </c>
      <c r="AD117" s="7">
        <f t="shared" si="18"/>
        <v>0</v>
      </c>
      <c r="AE117" s="7">
        <f t="shared" si="14"/>
        <v>0</v>
      </c>
      <c r="AF117" s="7">
        <f t="shared" si="15"/>
        <v>0</v>
      </c>
      <c r="AG117" s="7" t="str">
        <f t="shared" si="19"/>
        <v>Adult</v>
      </c>
    </row>
    <row r="118" spans="1:33">
      <c r="A118">
        <v>4414</v>
      </c>
      <c r="B118" t="s">
        <v>14</v>
      </c>
      <c r="C118" t="s">
        <v>15</v>
      </c>
      <c r="D118" t="s">
        <v>16</v>
      </c>
      <c r="E118" s="1">
        <v>41014</v>
      </c>
      <c r="F118" s="3">
        <v>4.1666666666666666E-3</v>
      </c>
      <c r="G118" s="1">
        <v>41013</v>
      </c>
      <c r="H118" s="3">
        <v>0.99930555555555556</v>
      </c>
      <c r="I118">
        <v>3</v>
      </c>
      <c r="J118">
        <v>1954</v>
      </c>
      <c r="K118" s="1">
        <v>41014</v>
      </c>
      <c r="L118" s="3">
        <v>0.38541666666666669</v>
      </c>
      <c r="M118" s="1">
        <v>41014</v>
      </c>
      <c r="N118" s="3">
        <v>0.38611111111111113</v>
      </c>
      <c r="O118">
        <v>59</v>
      </c>
      <c r="P118">
        <v>0</v>
      </c>
      <c r="Q118">
        <v>23</v>
      </c>
      <c r="R118">
        <v>9</v>
      </c>
      <c r="S118">
        <v>9</v>
      </c>
      <c r="T118" s="2">
        <f>ED_DATA[[#This Row],[REG DATE]] + ED_DATA[[#This Row],[REG TIME]]</f>
        <v>41014.004166666666</v>
      </c>
      <c r="U118" s="2">
        <f>ED_DATA[[#This Row],[TRIAGE DATE]] + ED_DATA[[#This Row],[TRIAGE TIME]]</f>
        <v>41013.999305555553</v>
      </c>
      <c r="V118" s="2">
        <f>ED_DATA[[#This Row],[DISP DATE]] + ED_DATA[[#This Row],[DISP TIME]]</f>
        <v>41014.385416666664</v>
      </c>
      <c r="W118" s="2">
        <f>ED_DATA[[#This Row],[DATE PT LEFT ED]] + ED_DATA[[#This Row],[TIME PT LEFT ED]]</f>
        <v>41014.386111111111</v>
      </c>
      <c r="X118" s="5">
        <f t="shared" si="10"/>
        <v>9.1666666666860692</v>
      </c>
      <c r="Y118" s="5">
        <f t="shared" si="11"/>
        <v>9.1499999999650754</v>
      </c>
      <c r="Z118" s="7">
        <f t="shared" si="12"/>
        <v>0</v>
      </c>
      <c r="AA118" s="7">
        <f t="shared" si="13"/>
        <v>0</v>
      </c>
      <c r="AB118" s="7">
        <f t="shared" si="16"/>
        <v>0</v>
      </c>
      <c r="AC118" s="7">
        <f t="shared" si="17"/>
        <v>0</v>
      </c>
      <c r="AD118" s="7">
        <f t="shared" si="18"/>
        <v>0</v>
      </c>
      <c r="AE118" s="7">
        <f t="shared" si="14"/>
        <v>0</v>
      </c>
      <c r="AF118" s="7">
        <f t="shared" si="15"/>
        <v>0</v>
      </c>
      <c r="AG118" s="7" t="str">
        <f t="shared" si="19"/>
        <v>Adult</v>
      </c>
    </row>
    <row r="119" spans="1:33">
      <c r="A119">
        <v>4414</v>
      </c>
      <c r="B119" t="s">
        <v>14</v>
      </c>
      <c r="C119" t="s">
        <v>15</v>
      </c>
      <c r="D119" t="s">
        <v>16</v>
      </c>
      <c r="E119" s="1">
        <v>41014</v>
      </c>
      <c r="F119" s="3">
        <v>4.027777777777778E-2</v>
      </c>
      <c r="G119" s="1">
        <v>41014</v>
      </c>
      <c r="H119" s="3">
        <v>3.4722222222222224E-2</v>
      </c>
      <c r="I119">
        <v>3</v>
      </c>
      <c r="J119">
        <v>1967</v>
      </c>
      <c r="K119" s="1">
        <v>41014</v>
      </c>
      <c r="L119" s="3">
        <v>0.44097222222222221</v>
      </c>
      <c r="M119" s="1">
        <v>41014</v>
      </c>
      <c r="N119" s="3">
        <v>0.44097222222222221</v>
      </c>
      <c r="O119">
        <v>44</v>
      </c>
      <c r="P119">
        <v>0</v>
      </c>
      <c r="Q119">
        <v>0</v>
      </c>
      <c r="R119">
        <v>10</v>
      </c>
      <c r="S119">
        <v>10</v>
      </c>
      <c r="T119" s="2">
        <f>ED_DATA[[#This Row],[REG DATE]] + ED_DATA[[#This Row],[REG TIME]]</f>
        <v>41014.040277777778</v>
      </c>
      <c r="U119" s="2">
        <f>ED_DATA[[#This Row],[TRIAGE DATE]] + ED_DATA[[#This Row],[TRIAGE TIME]]</f>
        <v>41014.034722222219</v>
      </c>
      <c r="V119" s="2">
        <f>ED_DATA[[#This Row],[DISP DATE]] + ED_DATA[[#This Row],[DISP TIME]]</f>
        <v>41014.440972222219</v>
      </c>
      <c r="W119" s="2">
        <f>ED_DATA[[#This Row],[DATE PT LEFT ED]] + ED_DATA[[#This Row],[TIME PT LEFT ED]]</f>
        <v>41014.440972222219</v>
      </c>
      <c r="X119" s="5">
        <f t="shared" si="10"/>
        <v>9.6166666665812954</v>
      </c>
      <c r="Y119" s="5">
        <f t="shared" si="11"/>
        <v>9.6166666665812954</v>
      </c>
      <c r="Z119" s="7">
        <f t="shared" si="12"/>
        <v>0</v>
      </c>
      <c r="AA119" s="7">
        <f t="shared" si="13"/>
        <v>0</v>
      </c>
      <c r="AB119" s="7">
        <f t="shared" si="16"/>
        <v>0</v>
      </c>
      <c r="AC119" s="7">
        <f t="shared" si="17"/>
        <v>0</v>
      </c>
      <c r="AD119" s="7">
        <f t="shared" si="18"/>
        <v>0</v>
      </c>
      <c r="AE119" s="7">
        <f t="shared" si="14"/>
        <v>0</v>
      </c>
      <c r="AF119" s="7">
        <f t="shared" si="15"/>
        <v>0</v>
      </c>
      <c r="AG119" s="7" t="str">
        <f t="shared" si="19"/>
        <v>Adult</v>
      </c>
    </row>
    <row r="120" spans="1:33">
      <c r="A120">
        <v>4414</v>
      </c>
      <c r="B120" t="s">
        <v>14</v>
      </c>
      <c r="C120" t="s">
        <v>15</v>
      </c>
      <c r="D120" t="s">
        <v>16</v>
      </c>
      <c r="E120" s="1">
        <v>41014</v>
      </c>
      <c r="F120" s="3">
        <v>6.3888888888888884E-2</v>
      </c>
      <c r="G120" s="1">
        <v>41014</v>
      </c>
      <c r="H120" s="3">
        <v>5.7638888888888892E-2</v>
      </c>
      <c r="I120">
        <v>3</v>
      </c>
      <c r="J120">
        <v>1963</v>
      </c>
      <c r="K120" s="1">
        <v>41014</v>
      </c>
      <c r="L120" s="3">
        <v>0.2326388888888889</v>
      </c>
      <c r="M120" s="1">
        <v>41014</v>
      </c>
      <c r="N120" s="3">
        <v>0.2361111111111111</v>
      </c>
      <c r="O120">
        <v>50</v>
      </c>
      <c r="P120">
        <v>1</v>
      </c>
      <c r="Q120">
        <v>1</v>
      </c>
      <c r="R120">
        <v>5</v>
      </c>
      <c r="S120">
        <v>5</v>
      </c>
      <c r="T120" s="2">
        <f>ED_DATA[[#This Row],[REG DATE]] + ED_DATA[[#This Row],[REG TIME]]</f>
        <v>41014.063888888886</v>
      </c>
      <c r="U120" s="2">
        <f>ED_DATA[[#This Row],[TRIAGE DATE]] + ED_DATA[[#This Row],[TRIAGE TIME]]</f>
        <v>41014.057638888888</v>
      </c>
      <c r="V120" s="2">
        <f>ED_DATA[[#This Row],[DISP DATE]] + ED_DATA[[#This Row],[DISP TIME]]</f>
        <v>41014.232638888891</v>
      </c>
      <c r="W120" s="2">
        <f>ED_DATA[[#This Row],[DATE PT LEFT ED]] + ED_DATA[[#This Row],[TIME PT LEFT ED]]</f>
        <v>41014.236111111109</v>
      </c>
      <c r="X120" s="5">
        <f t="shared" si="10"/>
        <v>4.1333333333604969</v>
      </c>
      <c r="Y120" s="5">
        <f t="shared" si="11"/>
        <v>4.0500000001047738</v>
      </c>
      <c r="Z120" s="7">
        <f t="shared" si="12"/>
        <v>1</v>
      </c>
      <c r="AA120" s="7">
        <f t="shared" si="13"/>
        <v>0</v>
      </c>
      <c r="AB120" s="7">
        <f t="shared" si="16"/>
        <v>0</v>
      </c>
      <c r="AC120" s="7">
        <f t="shared" si="17"/>
        <v>0</v>
      </c>
      <c r="AD120" s="7">
        <f t="shared" si="18"/>
        <v>0</v>
      </c>
      <c r="AE120" s="7">
        <f t="shared" si="14"/>
        <v>0</v>
      </c>
      <c r="AF120" s="7">
        <f t="shared" si="15"/>
        <v>0</v>
      </c>
      <c r="AG120" s="7" t="str">
        <f t="shared" si="19"/>
        <v>Adult</v>
      </c>
    </row>
    <row r="121" spans="1:33">
      <c r="A121">
        <v>4414</v>
      </c>
      <c r="B121" t="s">
        <v>14</v>
      </c>
      <c r="C121" t="s">
        <v>15</v>
      </c>
      <c r="D121" t="s">
        <v>16</v>
      </c>
      <c r="E121" s="1">
        <v>41014</v>
      </c>
      <c r="F121" s="3">
        <v>6.9444444444444448E-2</v>
      </c>
      <c r="G121" s="1">
        <v>41014</v>
      </c>
      <c r="H121" s="3">
        <v>6.25E-2</v>
      </c>
      <c r="I121">
        <v>3</v>
      </c>
      <c r="J121">
        <v>1970</v>
      </c>
      <c r="K121" s="1">
        <v>41014</v>
      </c>
      <c r="L121" s="3">
        <v>0.3576388888888889</v>
      </c>
      <c r="M121" s="1">
        <v>41014</v>
      </c>
      <c r="N121" s="3">
        <v>0.3576388888888889</v>
      </c>
      <c r="O121">
        <v>44</v>
      </c>
      <c r="P121">
        <v>1</v>
      </c>
      <c r="Q121">
        <v>1</v>
      </c>
      <c r="R121">
        <v>8</v>
      </c>
      <c r="S121">
        <v>8</v>
      </c>
      <c r="T121" s="2">
        <f>ED_DATA[[#This Row],[REG DATE]] + ED_DATA[[#This Row],[REG TIME]]</f>
        <v>41014.069444444445</v>
      </c>
      <c r="U121" s="2">
        <f>ED_DATA[[#This Row],[TRIAGE DATE]] + ED_DATA[[#This Row],[TRIAGE TIME]]</f>
        <v>41014.0625</v>
      </c>
      <c r="V121" s="2">
        <f>ED_DATA[[#This Row],[DISP DATE]] + ED_DATA[[#This Row],[DISP TIME]]</f>
        <v>41014.357638888891</v>
      </c>
      <c r="W121" s="2">
        <f>ED_DATA[[#This Row],[DATE PT LEFT ED]] + ED_DATA[[#This Row],[TIME PT LEFT ED]]</f>
        <v>41014.357638888891</v>
      </c>
      <c r="X121" s="5">
        <f t="shared" si="10"/>
        <v>6.9166666666860692</v>
      </c>
      <c r="Y121" s="5">
        <f t="shared" si="11"/>
        <v>6.9166666666860692</v>
      </c>
      <c r="Z121" s="7">
        <f t="shared" si="12"/>
        <v>1</v>
      </c>
      <c r="AA121" s="7">
        <f t="shared" si="13"/>
        <v>0</v>
      </c>
      <c r="AB121" s="7">
        <f t="shared" si="16"/>
        <v>0</v>
      </c>
      <c r="AC121" s="7">
        <f t="shared" si="17"/>
        <v>0</v>
      </c>
      <c r="AD121" s="7">
        <f t="shared" si="18"/>
        <v>0</v>
      </c>
      <c r="AE121" s="7">
        <f t="shared" si="14"/>
        <v>0</v>
      </c>
      <c r="AF121" s="7">
        <f t="shared" si="15"/>
        <v>0</v>
      </c>
      <c r="AG121" s="7" t="str">
        <f t="shared" si="19"/>
        <v>Adult</v>
      </c>
    </row>
    <row r="122" spans="1:33">
      <c r="A122">
        <v>4414</v>
      </c>
      <c r="B122" t="s">
        <v>14</v>
      </c>
      <c r="C122" t="s">
        <v>15</v>
      </c>
      <c r="D122" t="s">
        <v>16</v>
      </c>
      <c r="E122" s="1">
        <v>41014</v>
      </c>
      <c r="F122" s="3">
        <v>0.11041666666666666</v>
      </c>
      <c r="G122" s="1">
        <v>41014</v>
      </c>
      <c r="H122" s="3">
        <v>0.10416666666666667</v>
      </c>
      <c r="I122">
        <v>3</v>
      </c>
      <c r="J122">
        <v>1959</v>
      </c>
      <c r="K122" s="1">
        <v>41014</v>
      </c>
      <c r="L122" s="3">
        <v>0.2298611111111111</v>
      </c>
      <c r="M122" s="1">
        <v>41014</v>
      </c>
      <c r="N122" s="3">
        <v>0.2298611111111111</v>
      </c>
      <c r="O122">
        <v>55</v>
      </c>
      <c r="P122">
        <v>2</v>
      </c>
      <c r="Q122">
        <v>2</v>
      </c>
      <c r="R122">
        <v>5</v>
      </c>
      <c r="S122">
        <v>5</v>
      </c>
      <c r="T122" s="2">
        <f>ED_DATA[[#This Row],[REG DATE]] + ED_DATA[[#This Row],[REG TIME]]</f>
        <v>41014.11041666667</v>
      </c>
      <c r="U122" s="2">
        <f>ED_DATA[[#This Row],[TRIAGE DATE]] + ED_DATA[[#This Row],[TRIAGE TIME]]</f>
        <v>41014.104166666664</v>
      </c>
      <c r="V122" s="2">
        <f>ED_DATA[[#This Row],[DISP DATE]] + ED_DATA[[#This Row],[DISP TIME]]</f>
        <v>41014.229861111111</v>
      </c>
      <c r="W122" s="2">
        <f>ED_DATA[[#This Row],[DATE PT LEFT ED]] + ED_DATA[[#This Row],[TIME PT LEFT ED]]</f>
        <v>41014.229861111111</v>
      </c>
      <c r="X122" s="5">
        <f t="shared" si="10"/>
        <v>2.8666666665812954</v>
      </c>
      <c r="Y122" s="5">
        <f t="shared" si="11"/>
        <v>2.8666666665812954</v>
      </c>
      <c r="Z122" s="7">
        <f t="shared" si="12"/>
        <v>1</v>
      </c>
      <c r="AA122" s="7">
        <f t="shared" si="13"/>
        <v>1</v>
      </c>
      <c r="AB122" s="7">
        <f t="shared" si="16"/>
        <v>0</v>
      </c>
      <c r="AC122" s="7">
        <f t="shared" si="17"/>
        <v>0</v>
      </c>
      <c r="AD122" s="7">
        <f t="shared" si="18"/>
        <v>0</v>
      </c>
      <c r="AE122" s="7">
        <f t="shared" si="14"/>
        <v>0</v>
      </c>
      <c r="AF122" s="7">
        <f t="shared" si="15"/>
        <v>0</v>
      </c>
      <c r="AG122" s="7" t="str">
        <f t="shared" si="19"/>
        <v>Adult</v>
      </c>
    </row>
    <row r="123" spans="1:33">
      <c r="A123">
        <v>4414</v>
      </c>
      <c r="B123" t="s">
        <v>14</v>
      </c>
      <c r="C123" t="s">
        <v>15</v>
      </c>
      <c r="D123" t="s">
        <v>16</v>
      </c>
      <c r="E123" s="1">
        <v>41014</v>
      </c>
      <c r="F123" s="3">
        <v>0.41736111111111113</v>
      </c>
      <c r="G123" s="1">
        <v>41014</v>
      </c>
      <c r="H123" s="3">
        <v>0.40972222222222221</v>
      </c>
      <c r="I123">
        <v>3</v>
      </c>
      <c r="J123">
        <v>1959</v>
      </c>
      <c r="K123" s="1">
        <v>41014</v>
      </c>
      <c r="L123" s="3">
        <v>0.61944444444444446</v>
      </c>
      <c r="M123" s="1">
        <v>41014</v>
      </c>
      <c r="N123" s="3">
        <v>0.61944444444444446</v>
      </c>
      <c r="O123">
        <v>54</v>
      </c>
      <c r="P123">
        <v>10</v>
      </c>
      <c r="Q123">
        <v>9</v>
      </c>
      <c r="R123">
        <v>14</v>
      </c>
      <c r="S123">
        <v>14</v>
      </c>
      <c r="T123" s="2">
        <f>ED_DATA[[#This Row],[REG DATE]] + ED_DATA[[#This Row],[REG TIME]]</f>
        <v>41014.417361111111</v>
      </c>
      <c r="U123" s="2">
        <f>ED_DATA[[#This Row],[TRIAGE DATE]] + ED_DATA[[#This Row],[TRIAGE TIME]]</f>
        <v>41014.409722222219</v>
      </c>
      <c r="V123" s="2">
        <f>ED_DATA[[#This Row],[DISP DATE]] + ED_DATA[[#This Row],[DISP TIME]]</f>
        <v>41014.619444444441</v>
      </c>
      <c r="W123" s="2">
        <f>ED_DATA[[#This Row],[DATE PT LEFT ED]] + ED_DATA[[#This Row],[TIME PT LEFT ED]]</f>
        <v>41014.619444444441</v>
      </c>
      <c r="X123" s="5">
        <f t="shared" si="10"/>
        <v>4.8499999999185093</v>
      </c>
      <c r="Y123" s="5">
        <f t="shared" si="11"/>
        <v>4.8499999999185093</v>
      </c>
      <c r="Z123" s="7">
        <f t="shared" si="12"/>
        <v>1</v>
      </c>
      <c r="AA123" s="7">
        <f t="shared" si="13"/>
        <v>0</v>
      </c>
      <c r="AB123" s="7">
        <f t="shared" si="16"/>
        <v>0</v>
      </c>
      <c r="AC123" s="7">
        <f t="shared" si="17"/>
        <v>0</v>
      </c>
      <c r="AD123" s="7">
        <f t="shared" si="18"/>
        <v>0</v>
      </c>
      <c r="AE123" s="7">
        <f t="shared" si="14"/>
        <v>0</v>
      </c>
      <c r="AF123" s="7">
        <f t="shared" si="15"/>
        <v>0</v>
      </c>
      <c r="AG123" s="7" t="str">
        <f t="shared" si="19"/>
        <v>Adult</v>
      </c>
    </row>
    <row r="124" spans="1:33">
      <c r="A124">
        <v>4414</v>
      </c>
      <c r="B124" t="s">
        <v>14</v>
      </c>
      <c r="C124" t="s">
        <v>15</v>
      </c>
      <c r="D124" t="s">
        <v>16</v>
      </c>
      <c r="E124" s="1">
        <v>41014</v>
      </c>
      <c r="F124" s="3">
        <v>0.79166666666666663</v>
      </c>
      <c r="G124" s="1">
        <v>41014</v>
      </c>
      <c r="H124" s="3">
        <v>0.78611111111111109</v>
      </c>
      <c r="I124">
        <v>3</v>
      </c>
      <c r="J124">
        <v>1963</v>
      </c>
      <c r="K124" s="1">
        <v>41015</v>
      </c>
      <c r="L124" s="3">
        <v>0.34722222222222221</v>
      </c>
      <c r="M124" s="1">
        <v>41015</v>
      </c>
      <c r="N124" s="3">
        <v>0.34861111111111109</v>
      </c>
      <c r="O124">
        <v>52</v>
      </c>
      <c r="P124">
        <v>19</v>
      </c>
      <c r="Q124">
        <v>18</v>
      </c>
      <c r="R124">
        <v>8</v>
      </c>
      <c r="S124">
        <v>8</v>
      </c>
      <c r="T124" s="2">
        <f>ED_DATA[[#This Row],[REG DATE]] + ED_DATA[[#This Row],[REG TIME]]</f>
        <v>41014.791666666664</v>
      </c>
      <c r="U124" s="2">
        <f>ED_DATA[[#This Row],[TRIAGE DATE]] + ED_DATA[[#This Row],[TRIAGE TIME]]</f>
        <v>41014.786111111112</v>
      </c>
      <c r="V124" s="2">
        <f>ED_DATA[[#This Row],[DISP DATE]] + ED_DATA[[#This Row],[DISP TIME]]</f>
        <v>41015.347222222219</v>
      </c>
      <c r="W124" s="2">
        <f>ED_DATA[[#This Row],[DATE PT LEFT ED]] + ED_DATA[[#This Row],[TIME PT LEFT ED]]</f>
        <v>41015.348611111112</v>
      </c>
      <c r="X124" s="5">
        <f t="shared" si="10"/>
        <v>13.366666666755918</v>
      </c>
      <c r="Y124" s="5">
        <f t="shared" si="11"/>
        <v>13.333333333313931</v>
      </c>
      <c r="Z124" s="7">
        <f t="shared" si="12"/>
        <v>0</v>
      </c>
      <c r="AA124" s="7">
        <f t="shared" si="13"/>
        <v>0</v>
      </c>
      <c r="AB124" s="7">
        <f t="shared" si="16"/>
        <v>0</v>
      </c>
      <c r="AC124" s="7">
        <f t="shared" si="17"/>
        <v>0</v>
      </c>
      <c r="AD124" s="7">
        <f t="shared" si="18"/>
        <v>0</v>
      </c>
      <c r="AE124" s="7">
        <f t="shared" si="14"/>
        <v>0</v>
      </c>
      <c r="AF124" s="7">
        <f t="shared" si="15"/>
        <v>0</v>
      </c>
      <c r="AG124" s="7" t="str">
        <f t="shared" si="19"/>
        <v>Adult</v>
      </c>
    </row>
    <row r="125" spans="1:33">
      <c r="A125">
        <v>4414</v>
      </c>
      <c r="B125" t="s">
        <v>14</v>
      </c>
      <c r="C125" t="s">
        <v>15</v>
      </c>
      <c r="D125" t="s">
        <v>16</v>
      </c>
      <c r="E125" s="1">
        <v>41014</v>
      </c>
      <c r="F125" s="3">
        <v>0.82361111111111107</v>
      </c>
      <c r="G125" s="1">
        <v>41014</v>
      </c>
      <c r="H125" s="3">
        <v>0.82013888888888886</v>
      </c>
      <c r="I125">
        <v>3</v>
      </c>
      <c r="J125">
        <v>1965</v>
      </c>
      <c r="K125" s="1">
        <v>41015</v>
      </c>
      <c r="L125" s="3">
        <v>0.40069444444444446</v>
      </c>
      <c r="M125" s="1">
        <v>41015</v>
      </c>
      <c r="N125" s="3">
        <v>0.40069444444444446</v>
      </c>
      <c r="O125">
        <v>48</v>
      </c>
      <c r="P125">
        <v>19</v>
      </c>
      <c r="Q125">
        <v>19</v>
      </c>
      <c r="R125">
        <v>9</v>
      </c>
      <c r="S125">
        <v>9</v>
      </c>
      <c r="T125" s="2">
        <f>ED_DATA[[#This Row],[REG DATE]] + ED_DATA[[#This Row],[REG TIME]]</f>
        <v>41014.823611111111</v>
      </c>
      <c r="U125" s="2">
        <f>ED_DATA[[#This Row],[TRIAGE DATE]] + ED_DATA[[#This Row],[TRIAGE TIME]]</f>
        <v>41014.820138888892</v>
      </c>
      <c r="V125" s="2">
        <f>ED_DATA[[#This Row],[DISP DATE]] + ED_DATA[[#This Row],[DISP TIME]]</f>
        <v>41015.400694444441</v>
      </c>
      <c r="W125" s="2">
        <f>ED_DATA[[#This Row],[DATE PT LEFT ED]] + ED_DATA[[#This Row],[TIME PT LEFT ED]]</f>
        <v>41015.400694444441</v>
      </c>
      <c r="X125" s="5">
        <f t="shared" si="10"/>
        <v>13.849999999918509</v>
      </c>
      <c r="Y125" s="5">
        <f t="shared" si="11"/>
        <v>13.849999999918509</v>
      </c>
      <c r="Z125" s="7">
        <f t="shared" si="12"/>
        <v>0</v>
      </c>
      <c r="AA125" s="7">
        <f t="shared" si="13"/>
        <v>0</v>
      </c>
      <c r="AB125" s="7">
        <f t="shared" si="16"/>
        <v>0</v>
      </c>
      <c r="AC125" s="7">
        <f t="shared" si="17"/>
        <v>0</v>
      </c>
      <c r="AD125" s="7">
        <f t="shared" si="18"/>
        <v>0</v>
      </c>
      <c r="AE125" s="7">
        <f t="shared" si="14"/>
        <v>0</v>
      </c>
      <c r="AF125" s="7">
        <f t="shared" si="15"/>
        <v>0</v>
      </c>
      <c r="AG125" s="7" t="str">
        <f t="shared" si="19"/>
        <v>Adult</v>
      </c>
    </row>
    <row r="126" spans="1:33">
      <c r="A126">
        <v>4414</v>
      </c>
      <c r="B126" t="s">
        <v>14</v>
      </c>
      <c r="C126" t="s">
        <v>15</v>
      </c>
      <c r="D126" t="s">
        <v>16</v>
      </c>
      <c r="E126" s="1">
        <v>41014</v>
      </c>
      <c r="F126" s="3">
        <v>0.84236111111111112</v>
      </c>
      <c r="G126" s="1">
        <v>41014</v>
      </c>
      <c r="H126" s="3">
        <v>0.83750000000000002</v>
      </c>
      <c r="I126">
        <v>3</v>
      </c>
      <c r="J126">
        <v>1957</v>
      </c>
      <c r="K126" s="1">
        <v>41015</v>
      </c>
      <c r="L126" s="3">
        <v>0.15625</v>
      </c>
      <c r="M126" s="1">
        <v>41015</v>
      </c>
      <c r="N126" s="3">
        <v>0.15625</v>
      </c>
      <c r="O126">
        <v>54</v>
      </c>
      <c r="P126">
        <v>20</v>
      </c>
      <c r="Q126">
        <v>20</v>
      </c>
      <c r="R126">
        <v>3</v>
      </c>
      <c r="S126">
        <v>3</v>
      </c>
      <c r="T126" s="2">
        <f>ED_DATA[[#This Row],[REG DATE]] + ED_DATA[[#This Row],[REG TIME]]</f>
        <v>41014.842361111114</v>
      </c>
      <c r="U126" s="2">
        <f>ED_DATA[[#This Row],[TRIAGE DATE]] + ED_DATA[[#This Row],[TRIAGE TIME]]</f>
        <v>41014.837500000001</v>
      </c>
      <c r="V126" s="2">
        <f>ED_DATA[[#This Row],[DISP DATE]] + ED_DATA[[#This Row],[DISP TIME]]</f>
        <v>41015.15625</v>
      </c>
      <c r="W126" s="2">
        <f>ED_DATA[[#This Row],[DATE PT LEFT ED]] + ED_DATA[[#This Row],[TIME PT LEFT ED]]</f>
        <v>41015.15625</v>
      </c>
      <c r="X126" s="5">
        <f t="shared" si="10"/>
        <v>7.5333333332673647</v>
      </c>
      <c r="Y126" s="5">
        <f t="shared" si="11"/>
        <v>7.5333333332673647</v>
      </c>
      <c r="Z126" s="7">
        <f t="shared" si="12"/>
        <v>0</v>
      </c>
      <c r="AA126" s="7">
        <f t="shared" si="13"/>
        <v>0</v>
      </c>
      <c r="AB126" s="7">
        <f t="shared" si="16"/>
        <v>0</v>
      </c>
      <c r="AC126" s="7">
        <f t="shared" si="17"/>
        <v>0</v>
      </c>
      <c r="AD126" s="7">
        <f t="shared" si="18"/>
        <v>0</v>
      </c>
      <c r="AE126" s="7">
        <f t="shared" si="14"/>
        <v>0</v>
      </c>
      <c r="AF126" s="7">
        <f t="shared" si="15"/>
        <v>0</v>
      </c>
      <c r="AG126" s="7" t="str">
        <f t="shared" si="19"/>
        <v>Adult</v>
      </c>
    </row>
    <row r="127" spans="1:33">
      <c r="A127">
        <v>4414</v>
      </c>
      <c r="B127" t="s">
        <v>14</v>
      </c>
      <c r="C127" t="s">
        <v>15</v>
      </c>
      <c r="D127" t="s">
        <v>16</v>
      </c>
      <c r="E127" s="1">
        <v>41014</v>
      </c>
      <c r="F127" s="3">
        <v>0.85138888888888886</v>
      </c>
      <c r="G127" s="1">
        <v>41014</v>
      </c>
      <c r="H127" s="3">
        <v>0.84652777777777777</v>
      </c>
      <c r="I127">
        <v>3</v>
      </c>
      <c r="J127">
        <v>1988</v>
      </c>
      <c r="K127" s="1">
        <v>41015</v>
      </c>
      <c r="L127" s="3">
        <v>0.3888888888888889</v>
      </c>
      <c r="M127" s="1">
        <v>41015</v>
      </c>
      <c r="N127" s="3">
        <v>0.3888888888888889</v>
      </c>
      <c r="O127">
        <v>24</v>
      </c>
      <c r="P127">
        <v>20</v>
      </c>
      <c r="Q127">
        <v>20</v>
      </c>
      <c r="R127">
        <v>9</v>
      </c>
      <c r="S127">
        <v>9</v>
      </c>
      <c r="T127" s="2">
        <f>ED_DATA[[#This Row],[REG DATE]] + ED_DATA[[#This Row],[REG TIME]]</f>
        <v>41014.851388888892</v>
      </c>
      <c r="U127" s="2">
        <f>ED_DATA[[#This Row],[TRIAGE DATE]] + ED_DATA[[#This Row],[TRIAGE TIME]]</f>
        <v>41014.84652777778</v>
      </c>
      <c r="V127" s="2">
        <f>ED_DATA[[#This Row],[DISP DATE]] + ED_DATA[[#This Row],[DISP TIME]]</f>
        <v>41015.388888888891</v>
      </c>
      <c r="W127" s="2">
        <f>ED_DATA[[#This Row],[DATE PT LEFT ED]] + ED_DATA[[#This Row],[TIME PT LEFT ED]]</f>
        <v>41015.388888888891</v>
      </c>
      <c r="X127" s="5">
        <f t="shared" si="10"/>
        <v>12.899999999965075</v>
      </c>
      <c r="Y127" s="5">
        <f t="shared" si="11"/>
        <v>12.899999999965075</v>
      </c>
      <c r="Z127" s="7">
        <f t="shared" si="12"/>
        <v>0</v>
      </c>
      <c r="AA127" s="7">
        <f t="shared" si="13"/>
        <v>0</v>
      </c>
      <c r="AB127" s="7">
        <f t="shared" si="16"/>
        <v>0</v>
      </c>
      <c r="AC127" s="7">
        <f t="shared" si="17"/>
        <v>0</v>
      </c>
      <c r="AD127" s="7">
        <f t="shared" si="18"/>
        <v>0</v>
      </c>
      <c r="AE127" s="7">
        <f t="shared" si="14"/>
        <v>0</v>
      </c>
      <c r="AF127" s="7">
        <f t="shared" si="15"/>
        <v>0</v>
      </c>
      <c r="AG127" s="7" t="str">
        <f t="shared" si="19"/>
        <v>Adult</v>
      </c>
    </row>
    <row r="128" spans="1:33">
      <c r="A128">
        <v>4414</v>
      </c>
      <c r="B128" t="s">
        <v>14</v>
      </c>
      <c r="C128" t="s">
        <v>15</v>
      </c>
      <c r="D128" t="s">
        <v>16</v>
      </c>
      <c r="E128" s="1">
        <v>41014</v>
      </c>
      <c r="F128" s="3">
        <v>0.87152777777777779</v>
      </c>
      <c r="G128" s="1">
        <v>41014</v>
      </c>
      <c r="H128" s="3">
        <v>0.86597222222222225</v>
      </c>
      <c r="I128">
        <v>3</v>
      </c>
      <c r="J128">
        <v>1951</v>
      </c>
      <c r="K128" s="1">
        <v>41015</v>
      </c>
      <c r="L128" s="3">
        <v>0.37013888888888891</v>
      </c>
      <c r="M128" s="1">
        <v>41015</v>
      </c>
      <c r="N128" s="3">
        <v>0.37013888888888891</v>
      </c>
      <c r="O128">
        <v>63</v>
      </c>
      <c r="P128">
        <v>20</v>
      </c>
      <c r="Q128">
        <v>20</v>
      </c>
      <c r="R128">
        <v>8</v>
      </c>
      <c r="S128">
        <v>8</v>
      </c>
      <c r="T128" s="2">
        <f>ED_DATA[[#This Row],[REG DATE]] + ED_DATA[[#This Row],[REG TIME]]</f>
        <v>41014.871527777781</v>
      </c>
      <c r="U128" s="2">
        <f>ED_DATA[[#This Row],[TRIAGE DATE]] + ED_DATA[[#This Row],[TRIAGE TIME]]</f>
        <v>41014.865972222222</v>
      </c>
      <c r="V128" s="2">
        <f>ED_DATA[[#This Row],[DISP DATE]] + ED_DATA[[#This Row],[DISP TIME]]</f>
        <v>41015.370138888888</v>
      </c>
      <c r="W128" s="2">
        <f>ED_DATA[[#This Row],[DATE PT LEFT ED]] + ED_DATA[[#This Row],[TIME PT LEFT ED]]</f>
        <v>41015.370138888888</v>
      </c>
      <c r="X128" s="5">
        <f t="shared" ref="X128:X191" si="20">(W128-T128)*24</f>
        <v>11.966666666558012</v>
      </c>
      <c r="Y128" s="5">
        <f t="shared" ref="Y128:Y191" si="21">(V128-T128)*24</f>
        <v>11.966666666558012</v>
      </c>
      <c r="Z128" s="7">
        <f t="shared" ref="Z128:Z191" si="22">IF(Y128&lt;7,1,0)</f>
        <v>0</v>
      </c>
      <c r="AA128" s="7">
        <f t="shared" ref="AA128:AA191" si="23">IF(Y128&lt;4,1,0)</f>
        <v>0</v>
      </c>
      <c r="AB128" s="7">
        <f t="shared" si="16"/>
        <v>0</v>
      </c>
      <c r="AC128" s="7">
        <f t="shared" si="17"/>
        <v>0</v>
      </c>
      <c r="AD128" s="7">
        <f t="shared" si="18"/>
        <v>0</v>
      </c>
      <c r="AE128" s="7">
        <f t="shared" ref="AE128:AE191" si="24">IF(AND(AC128=1,Z128=1),1,0)</f>
        <v>0</v>
      </c>
      <c r="AF128" s="7">
        <f t="shared" ref="AF128:AF191" si="25">IF(AND(AD128=1,AA128=1),1,0)</f>
        <v>0</v>
      </c>
      <c r="AG128" s="7" t="str">
        <f t="shared" si="19"/>
        <v>Adult</v>
      </c>
    </row>
    <row r="129" spans="1:33">
      <c r="A129">
        <v>4414</v>
      </c>
      <c r="B129" t="s">
        <v>14</v>
      </c>
      <c r="C129" t="s">
        <v>15</v>
      </c>
      <c r="D129" t="s">
        <v>16</v>
      </c>
      <c r="E129" s="1">
        <v>41014</v>
      </c>
      <c r="F129" s="3">
        <v>0.95347222222222228</v>
      </c>
      <c r="G129" s="1">
        <v>41014</v>
      </c>
      <c r="H129" s="3">
        <v>0.94791666666666663</v>
      </c>
      <c r="I129">
        <v>3</v>
      </c>
      <c r="J129">
        <v>1969</v>
      </c>
      <c r="K129" s="1">
        <v>41015</v>
      </c>
      <c r="L129" s="3">
        <v>0.2013888888888889</v>
      </c>
      <c r="M129" s="1">
        <v>41015</v>
      </c>
      <c r="N129" s="3">
        <v>0.20277777777777778</v>
      </c>
      <c r="O129">
        <v>44</v>
      </c>
      <c r="P129">
        <v>22</v>
      </c>
      <c r="Q129">
        <v>22</v>
      </c>
      <c r="R129">
        <v>4</v>
      </c>
      <c r="S129">
        <v>4</v>
      </c>
      <c r="T129" s="2">
        <f>ED_DATA[[#This Row],[REG DATE]] + ED_DATA[[#This Row],[REG TIME]]</f>
        <v>41014.953472222223</v>
      </c>
      <c r="U129" s="2">
        <f>ED_DATA[[#This Row],[TRIAGE DATE]] + ED_DATA[[#This Row],[TRIAGE TIME]]</f>
        <v>41014.947916666664</v>
      </c>
      <c r="V129" s="2">
        <f>ED_DATA[[#This Row],[DISP DATE]] + ED_DATA[[#This Row],[DISP TIME]]</f>
        <v>41015.201388888891</v>
      </c>
      <c r="W129" s="2">
        <f>ED_DATA[[#This Row],[DATE PT LEFT ED]] + ED_DATA[[#This Row],[TIME PT LEFT ED]]</f>
        <v>41015.202777777777</v>
      </c>
      <c r="X129" s="5">
        <f t="shared" si="20"/>
        <v>5.9833333332790062</v>
      </c>
      <c r="Y129" s="5">
        <f t="shared" si="21"/>
        <v>5.9500000000116415</v>
      </c>
      <c r="Z129" s="7">
        <f t="shared" si="22"/>
        <v>1</v>
      </c>
      <c r="AA129" s="7">
        <f t="shared" si="23"/>
        <v>0</v>
      </c>
      <c r="AB129" s="7">
        <f t="shared" si="16"/>
        <v>0</v>
      </c>
      <c r="AC129" s="7">
        <f t="shared" si="17"/>
        <v>0</v>
      </c>
      <c r="AD129" s="7">
        <f t="shared" si="18"/>
        <v>0</v>
      </c>
      <c r="AE129" s="7">
        <f t="shared" si="24"/>
        <v>0</v>
      </c>
      <c r="AF129" s="7">
        <f t="shared" si="25"/>
        <v>0</v>
      </c>
      <c r="AG129" s="7" t="str">
        <f t="shared" si="19"/>
        <v>Adult</v>
      </c>
    </row>
    <row r="130" spans="1:33">
      <c r="A130">
        <v>4414</v>
      </c>
      <c r="B130" t="s">
        <v>14</v>
      </c>
      <c r="C130" t="s">
        <v>15</v>
      </c>
      <c r="D130" t="s">
        <v>16</v>
      </c>
      <c r="E130" s="1">
        <v>41015</v>
      </c>
      <c r="F130" s="3">
        <v>5.2777777777777778E-2</v>
      </c>
      <c r="G130" s="1">
        <v>41015</v>
      </c>
      <c r="H130" s="3">
        <v>4.7222222222222221E-2</v>
      </c>
      <c r="I130">
        <v>3</v>
      </c>
      <c r="J130">
        <v>1985</v>
      </c>
      <c r="K130" s="1">
        <v>41015</v>
      </c>
      <c r="L130" s="3">
        <v>0.17569444444444443</v>
      </c>
      <c r="M130" s="1">
        <v>41015</v>
      </c>
      <c r="N130" s="3">
        <v>0.17569444444444443</v>
      </c>
      <c r="O130">
        <v>27</v>
      </c>
      <c r="P130">
        <v>1</v>
      </c>
      <c r="Q130">
        <v>1</v>
      </c>
      <c r="R130">
        <v>4</v>
      </c>
      <c r="S130">
        <v>4</v>
      </c>
      <c r="T130" s="2">
        <f>ED_DATA[[#This Row],[REG DATE]] + ED_DATA[[#This Row],[REG TIME]]</f>
        <v>41015.052777777775</v>
      </c>
      <c r="U130" s="2">
        <f>ED_DATA[[#This Row],[TRIAGE DATE]] + ED_DATA[[#This Row],[TRIAGE TIME]]</f>
        <v>41015.047222222223</v>
      </c>
      <c r="V130" s="2">
        <f>ED_DATA[[#This Row],[DISP DATE]] + ED_DATA[[#This Row],[DISP TIME]]</f>
        <v>41015.175694444442</v>
      </c>
      <c r="W130" s="2">
        <f>ED_DATA[[#This Row],[DATE PT LEFT ED]] + ED_DATA[[#This Row],[TIME PT LEFT ED]]</f>
        <v>41015.175694444442</v>
      </c>
      <c r="X130" s="5">
        <f t="shared" si="20"/>
        <v>2.9500000000116415</v>
      </c>
      <c r="Y130" s="5">
        <f t="shared" si="21"/>
        <v>2.9500000000116415</v>
      </c>
      <c r="Z130" s="7">
        <f t="shared" si="22"/>
        <v>1</v>
      </c>
      <c r="AA130" s="7">
        <f t="shared" si="23"/>
        <v>1</v>
      </c>
      <c r="AB130" s="7">
        <f t="shared" ref="AB130:AB193" si="26">IF(C130="Nurse Practitioner",1,0)</f>
        <v>0</v>
      </c>
      <c r="AC130" s="7">
        <f t="shared" ref="AC130:AC193" si="27">IF(AND(I130&lt;4,AB130=1),1,0)</f>
        <v>0</v>
      </c>
      <c r="AD130" s="7">
        <f t="shared" ref="AD130:AD193" si="28">IF(AND(I130&gt;3,AB130=1),1,0)</f>
        <v>0</v>
      </c>
      <c r="AE130" s="7">
        <f t="shared" si="24"/>
        <v>0</v>
      </c>
      <c r="AF130" s="7">
        <f t="shared" si="25"/>
        <v>0</v>
      </c>
      <c r="AG130" s="7" t="str">
        <f t="shared" ref="AG130:AG193" si="29">IF(O130&lt;=17, "Pediatric", IF(O130&lt;=64, "Adult", "Senior"))</f>
        <v>Adult</v>
      </c>
    </row>
    <row r="131" spans="1:33">
      <c r="A131">
        <v>4414</v>
      </c>
      <c r="B131" t="s">
        <v>14</v>
      </c>
      <c r="C131" t="s">
        <v>15</v>
      </c>
      <c r="D131" t="s">
        <v>16</v>
      </c>
      <c r="E131" s="1">
        <v>41015</v>
      </c>
      <c r="F131" s="3">
        <v>6.9444444444444448E-2</v>
      </c>
      <c r="G131" s="1">
        <v>41015</v>
      </c>
      <c r="H131" s="3">
        <v>6.1111111111111109E-2</v>
      </c>
      <c r="I131">
        <v>3</v>
      </c>
      <c r="J131">
        <v>1972</v>
      </c>
      <c r="K131" s="1">
        <v>41015</v>
      </c>
      <c r="L131" s="3">
        <v>0.25694444444444442</v>
      </c>
      <c r="M131" s="1">
        <v>41015</v>
      </c>
      <c r="N131" s="3">
        <v>0.25694444444444442</v>
      </c>
      <c r="O131">
        <v>41</v>
      </c>
      <c r="P131">
        <v>1</v>
      </c>
      <c r="Q131">
        <v>1</v>
      </c>
      <c r="R131">
        <v>6</v>
      </c>
      <c r="S131">
        <v>6</v>
      </c>
      <c r="T131" s="2">
        <f>ED_DATA[[#This Row],[REG DATE]] + ED_DATA[[#This Row],[REG TIME]]</f>
        <v>41015.069444444445</v>
      </c>
      <c r="U131" s="2">
        <f>ED_DATA[[#This Row],[TRIAGE DATE]] + ED_DATA[[#This Row],[TRIAGE TIME]]</f>
        <v>41015.061111111114</v>
      </c>
      <c r="V131" s="2">
        <f>ED_DATA[[#This Row],[DISP DATE]] + ED_DATA[[#This Row],[DISP TIME]]</f>
        <v>41015.256944444445</v>
      </c>
      <c r="W131" s="2">
        <f>ED_DATA[[#This Row],[DATE PT LEFT ED]] + ED_DATA[[#This Row],[TIME PT LEFT ED]]</f>
        <v>41015.256944444445</v>
      </c>
      <c r="X131" s="5">
        <f t="shared" si="20"/>
        <v>4.5</v>
      </c>
      <c r="Y131" s="5">
        <f t="shared" si="21"/>
        <v>4.5</v>
      </c>
      <c r="Z131" s="7">
        <f t="shared" si="22"/>
        <v>1</v>
      </c>
      <c r="AA131" s="7">
        <f t="shared" si="23"/>
        <v>0</v>
      </c>
      <c r="AB131" s="7">
        <f t="shared" si="26"/>
        <v>0</v>
      </c>
      <c r="AC131" s="7">
        <f t="shared" si="27"/>
        <v>0</v>
      </c>
      <c r="AD131" s="7">
        <f t="shared" si="28"/>
        <v>0</v>
      </c>
      <c r="AE131" s="7">
        <f t="shared" si="24"/>
        <v>0</v>
      </c>
      <c r="AF131" s="7">
        <f t="shared" si="25"/>
        <v>0</v>
      </c>
      <c r="AG131" s="7" t="str">
        <f t="shared" si="29"/>
        <v>Adult</v>
      </c>
    </row>
    <row r="132" spans="1:33">
      <c r="A132">
        <v>4414</v>
      </c>
      <c r="B132" t="s">
        <v>14</v>
      </c>
      <c r="C132" t="s">
        <v>15</v>
      </c>
      <c r="D132" t="s">
        <v>16</v>
      </c>
      <c r="E132" s="1">
        <v>41015</v>
      </c>
      <c r="F132" s="3">
        <v>0.24722222222222223</v>
      </c>
      <c r="G132" s="1">
        <v>41015</v>
      </c>
      <c r="H132" s="3">
        <v>0.23749999999999999</v>
      </c>
      <c r="I132">
        <v>3</v>
      </c>
      <c r="J132">
        <v>1984</v>
      </c>
      <c r="K132" s="1">
        <v>41015</v>
      </c>
      <c r="L132" s="3">
        <v>0.4152777777777778</v>
      </c>
      <c r="M132" s="1">
        <v>41015</v>
      </c>
      <c r="N132" s="3">
        <v>0.4152777777777778</v>
      </c>
      <c r="O132">
        <v>30</v>
      </c>
      <c r="P132">
        <v>5</v>
      </c>
      <c r="Q132">
        <v>5</v>
      </c>
      <c r="R132">
        <v>9</v>
      </c>
      <c r="S132">
        <v>9</v>
      </c>
      <c r="T132" s="2">
        <f>ED_DATA[[#This Row],[REG DATE]] + ED_DATA[[#This Row],[REG TIME]]</f>
        <v>41015.24722222222</v>
      </c>
      <c r="U132" s="2">
        <f>ED_DATA[[#This Row],[TRIAGE DATE]] + ED_DATA[[#This Row],[TRIAGE TIME]]</f>
        <v>41015.237500000003</v>
      </c>
      <c r="V132" s="2">
        <f>ED_DATA[[#This Row],[DISP DATE]] + ED_DATA[[#This Row],[DISP TIME]]</f>
        <v>41015.415277777778</v>
      </c>
      <c r="W132" s="2">
        <f>ED_DATA[[#This Row],[DATE PT LEFT ED]] + ED_DATA[[#This Row],[TIME PT LEFT ED]]</f>
        <v>41015.415277777778</v>
      </c>
      <c r="X132" s="5">
        <f t="shared" si="20"/>
        <v>4.03333333338378</v>
      </c>
      <c r="Y132" s="5">
        <f t="shared" si="21"/>
        <v>4.03333333338378</v>
      </c>
      <c r="Z132" s="7">
        <f t="shared" si="22"/>
        <v>1</v>
      </c>
      <c r="AA132" s="7">
        <f t="shared" si="23"/>
        <v>0</v>
      </c>
      <c r="AB132" s="7">
        <f t="shared" si="26"/>
        <v>0</v>
      </c>
      <c r="AC132" s="7">
        <f t="shared" si="27"/>
        <v>0</v>
      </c>
      <c r="AD132" s="7">
        <f t="shared" si="28"/>
        <v>0</v>
      </c>
      <c r="AE132" s="7">
        <f t="shared" si="24"/>
        <v>0</v>
      </c>
      <c r="AF132" s="7">
        <f t="shared" si="25"/>
        <v>0</v>
      </c>
      <c r="AG132" s="7" t="str">
        <f t="shared" si="29"/>
        <v>Adult</v>
      </c>
    </row>
    <row r="133" spans="1:33">
      <c r="A133">
        <v>4414</v>
      </c>
      <c r="B133" t="s">
        <v>14</v>
      </c>
      <c r="C133" t="s">
        <v>15</v>
      </c>
      <c r="D133" t="s">
        <v>16</v>
      </c>
      <c r="E133" s="1">
        <v>41011</v>
      </c>
      <c r="F133" s="3">
        <v>0.62152777777777779</v>
      </c>
      <c r="G133" s="1">
        <v>41011</v>
      </c>
      <c r="H133" s="3">
        <v>0.61597222222222225</v>
      </c>
      <c r="I133">
        <v>3</v>
      </c>
      <c r="J133">
        <v>1966</v>
      </c>
      <c r="K133" s="1">
        <v>41011</v>
      </c>
      <c r="L133" s="3">
        <v>0.98611111111111116</v>
      </c>
      <c r="M133" s="1">
        <v>41011</v>
      </c>
      <c r="N133" s="3">
        <v>0.98611111111111116</v>
      </c>
      <c r="O133">
        <v>47</v>
      </c>
      <c r="P133">
        <v>14</v>
      </c>
      <c r="Q133">
        <v>14</v>
      </c>
      <c r="R133">
        <v>23</v>
      </c>
      <c r="S133">
        <v>23</v>
      </c>
      <c r="T133" s="2">
        <f>ED_DATA[[#This Row],[REG DATE]] + ED_DATA[[#This Row],[REG TIME]]</f>
        <v>41011.621527777781</v>
      </c>
      <c r="U133" s="2">
        <f>ED_DATA[[#This Row],[TRIAGE DATE]] + ED_DATA[[#This Row],[TRIAGE TIME]]</f>
        <v>41011.615972222222</v>
      </c>
      <c r="V133" s="2">
        <f>ED_DATA[[#This Row],[DISP DATE]] + ED_DATA[[#This Row],[DISP TIME]]</f>
        <v>41011.986111111109</v>
      </c>
      <c r="W133" s="2">
        <f>ED_DATA[[#This Row],[DATE PT LEFT ED]] + ED_DATA[[#This Row],[TIME PT LEFT ED]]</f>
        <v>41011.986111111109</v>
      </c>
      <c r="X133" s="5">
        <f t="shared" si="20"/>
        <v>8.7499999998835847</v>
      </c>
      <c r="Y133" s="5">
        <f t="shared" si="21"/>
        <v>8.7499999998835847</v>
      </c>
      <c r="Z133" s="7">
        <f t="shared" si="22"/>
        <v>0</v>
      </c>
      <c r="AA133" s="7">
        <f t="shared" si="23"/>
        <v>0</v>
      </c>
      <c r="AB133" s="7">
        <f t="shared" si="26"/>
        <v>0</v>
      </c>
      <c r="AC133" s="7">
        <f t="shared" si="27"/>
        <v>0</v>
      </c>
      <c r="AD133" s="7">
        <f t="shared" si="28"/>
        <v>0</v>
      </c>
      <c r="AE133" s="7">
        <f t="shared" si="24"/>
        <v>0</v>
      </c>
      <c r="AF133" s="7">
        <f t="shared" si="25"/>
        <v>0</v>
      </c>
      <c r="AG133" s="7" t="str">
        <f t="shared" si="29"/>
        <v>Adult</v>
      </c>
    </row>
    <row r="134" spans="1:33">
      <c r="A134">
        <v>4414</v>
      </c>
      <c r="B134" t="s">
        <v>14</v>
      </c>
      <c r="C134" t="s">
        <v>15</v>
      </c>
      <c r="D134" t="s">
        <v>16</v>
      </c>
      <c r="E134" s="1">
        <v>41011</v>
      </c>
      <c r="F134" s="3">
        <v>0.75069444444444444</v>
      </c>
      <c r="G134" s="1">
        <v>41011</v>
      </c>
      <c r="H134" s="3">
        <v>0.74791666666666667</v>
      </c>
      <c r="I134">
        <v>3</v>
      </c>
      <c r="J134">
        <v>1988</v>
      </c>
      <c r="K134" s="1">
        <v>41012</v>
      </c>
      <c r="L134" s="3">
        <v>0.1111111111111111</v>
      </c>
      <c r="M134" s="1">
        <v>41012</v>
      </c>
      <c r="N134" s="3">
        <v>0.1111111111111111</v>
      </c>
      <c r="O134">
        <v>27</v>
      </c>
      <c r="P134">
        <v>18</v>
      </c>
      <c r="Q134">
        <v>17</v>
      </c>
      <c r="R134">
        <v>2</v>
      </c>
      <c r="S134">
        <v>2</v>
      </c>
      <c r="T134" s="2">
        <f>ED_DATA[[#This Row],[REG DATE]] + ED_DATA[[#This Row],[REG TIME]]</f>
        <v>41011.750694444447</v>
      </c>
      <c r="U134" s="2">
        <f>ED_DATA[[#This Row],[TRIAGE DATE]] + ED_DATA[[#This Row],[TRIAGE TIME]]</f>
        <v>41011.747916666667</v>
      </c>
      <c r="V134" s="2">
        <f>ED_DATA[[#This Row],[DISP DATE]] + ED_DATA[[#This Row],[DISP TIME]]</f>
        <v>41012.111111111109</v>
      </c>
      <c r="W134" s="2">
        <f>ED_DATA[[#This Row],[DATE PT LEFT ED]] + ED_DATA[[#This Row],[TIME PT LEFT ED]]</f>
        <v>41012.111111111109</v>
      </c>
      <c r="X134" s="5">
        <f t="shared" si="20"/>
        <v>8.6499999999068677</v>
      </c>
      <c r="Y134" s="5">
        <f t="shared" si="21"/>
        <v>8.6499999999068677</v>
      </c>
      <c r="Z134" s="7">
        <f t="shared" si="22"/>
        <v>0</v>
      </c>
      <c r="AA134" s="7">
        <f t="shared" si="23"/>
        <v>0</v>
      </c>
      <c r="AB134" s="7">
        <f t="shared" si="26"/>
        <v>0</v>
      </c>
      <c r="AC134" s="7">
        <f t="shared" si="27"/>
        <v>0</v>
      </c>
      <c r="AD134" s="7">
        <f t="shared" si="28"/>
        <v>0</v>
      </c>
      <c r="AE134" s="7">
        <f t="shared" si="24"/>
        <v>0</v>
      </c>
      <c r="AF134" s="7">
        <f t="shared" si="25"/>
        <v>0</v>
      </c>
      <c r="AG134" s="7" t="str">
        <f t="shared" si="29"/>
        <v>Adult</v>
      </c>
    </row>
    <row r="135" spans="1:33">
      <c r="A135">
        <v>4414</v>
      </c>
      <c r="B135" t="s">
        <v>14</v>
      </c>
      <c r="C135" t="s">
        <v>15</v>
      </c>
      <c r="D135" t="s">
        <v>16</v>
      </c>
      <c r="E135" s="1">
        <v>41011</v>
      </c>
      <c r="F135" s="3">
        <v>0.78888888888888886</v>
      </c>
      <c r="G135" s="1">
        <v>41011</v>
      </c>
      <c r="H135" s="3">
        <v>0.78263888888888888</v>
      </c>
      <c r="I135">
        <v>3</v>
      </c>
      <c r="J135">
        <v>1984</v>
      </c>
      <c r="K135" s="1">
        <v>41012</v>
      </c>
      <c r="L135" s="3">
        <v>0.16319444444444445</v>
      </c>
      <c r="M135" s="1">
        <v>41012</v>
      </c>
      <c r="N135" s="3">
        <v>0.16666666666666666</v>
      </c>
      <c r="O135">
        <v>29</v>
      </c>
      <c r="P135">
        <v>18</v>
      </c>
      <c r="Q135">
        <v>18</v>
      </c>
      <c r="R135">
        <v>3</v>
      </c>
      <c r="S135">
        <v>4</v>
      </c>
      <c r="T135" s="2">
        <f>ED_DATA[[#This Row],[REG DATE]] + ED_DATA[[#This Row],[REG TIME]]</f>
        <v>41011.788888888892</v>
      </c>
      <c r="U135" s="2">
        <f>ED_DATA[[#This Row],[TRIAGE DATE]] + ED_DATA[[#This Row],[TRIAGE TIME]]</f>
        <v>41011.782638888886</v>
      </c>
      <c r="V135" s="2">
        <f>ED_DATA[[#This Row],[DISP DATE]] + ED_DATA[[#This Row],[DISP TIME]]</f>
        <v>41012.163194444445</v>
      </c>
      <c r="W135" s="2">
        <f>ED_DATA[[#This Row],[DATE PT LEFT ED]] + ED_DATA[[#This Row],[TIME PT LEFT ED]]</f>
        <v>41012.166666666664</v>
      </c>
      <c r="X135" s="5">
        <f t="shared" si="20"/>
        <v>9.0666666665347293</v>
      </c>
      <c r="Y135" s="5">
        <f t="shared" si="21"/>
        <v>8.9833333332790062</v>
      </c>
      <c r="Z135" s="7">
        <f t="shared" si="22"/>
        <v>0</v>
      </c>
      <c r="AA135" s="7">
        <f t="shared" si="23"/>
        <v>0</v>
      </c>
      <c r="AB135" s="7">
        <f t="shared" si="26"/>
        <v>0</v>
      </c>
      <c r="AC135" s="7">
        <f t="shared" si="27"/>
        <v>0</v>
      </c>
      <c r="AD135" s="7">
        <f t="shared" si="28"/>
        <v>0</v>
      </c>
      <c r="AE135" s="7">
        <f t="shared" si="24"/>
        <v>0</v>
      </c>
      <c r="AF135" s="7">
        <f t="shared" si="25"/>
        <v>0</v>
      </c>
      <c r="AG135" s="7" t="str">
        <f t="shared" si="29"/>
        <v>Adult</v>
      </c>
    </row>
    <row r="136" spans="1:33">
      <c r="A136">
        <v>4414</v>
      </c>
      <c r="B136" t="s">
        <v>14</v>
      </c>
      <c r="C136" t="s">
        <v>15</v>
      </c>
      <c r="D136" t="s">
        <v>16</v>
      </c>
      <c r="E136" s="1">
        <v>41011</v>
      </c>
      <c r="F136" s="3">
        <v>0.79305555555555551</v>
      </c>
      <c r="G136" s="1">
        <v>41011</v>
      </c>
      <c r="H136" s="3">
        <v>0.78819444444444442</v>
      </c>
      <c r="I136">
        <v>3</v>
      </c>
      <c r="J136">
        <v>1965</v>
      </c>
      <c r="K136" s="1">
        <v>41012</v>
      </c>
      <c r="L136" s="3">
        <v>0.20069444444444445</v>
      </c>
      <c r="M136" s="1">
        <v>41012</v>
      </c>
      <c r="N136" s="3">
        <v>0.20069444444444445</v>
      </c>
      <c r="O136">
        <v>47</v>
      </c>
      <c r="P136">
        <v>19</v>
      </c>
      <c r="Q136">
        <v>18</v>
      </c>
      <c r="R136">
        <v>4</v>
      </c>
      <c r="S136">
        <v>4</v>
      </c>
      <c r="T136" s="2">
        <f>ED_DATA[[#This Row],[REG DATE]] + ED_DATA[[#This Row],[REG TIME]]</f>
        <v>41011.793055555558</v>
      </c>
      <c r="U136" s="2">
        <f>ED_DATA[[#This Row],[TRIAGE DATE]] + ED_DATA[[#This Row],[TRIAGE TIME]]</f>
        <v>41011.788194444445</v>
      </c>
      <c r="V136" s="2">
        <f>ED_DATA[[#This Row],[DISP DATE]] + ED_DATA[[#This Row],[DISP TIME]]</f>
        <v>41012.200694444444</v>
      </c>
      <c r="W136" s="2">
        <f>ED_DATA[[#This Row],[DATE PT LEFT ED]] + ED_DATA[[#This Row],[TIME PT LEFT ED]]</f>
        <v>41012.200694444444</v>
      </c>
      <c r="X136" s="5">
        <f t="shared" si="20"/>
        <v>9.7833333332673647</v>
      </c>
      <c r="Y136" s="5">
        <f t="shared" si="21"/>
        <v>9.7833333332673647</v>
      </c>
      <c r="Z136" s="7">
        <f t="shared" si="22"/>
        <v>0</v>
      </c>
      <c r="AA136" s="7">
        <f t="shared" si="23"/>
        <v>0</v>
      </c>
      <c r="AB136" s="7">
        <f t="shared" si="26"/>
        <v>0</v>
      </c>
      <c r="AC136" s="7">
        <f t="shared" si="27"/>
        <v>0</v>
      </c>
      <c r="AD136" s="7">
        <f t="shared" si="28"/>
        <v>0</v>
      </c>
      <c r="AE136" s="7">
        <f t="shared" si="24"/>
        <v>0</v>
      </c>
      <c r="AF136" s="7">
        <f t="shared" si="25"/>
        <v>0</v>
      </c>
      <c r="AG136" s="7" t="str">
        <f t="shared" si="29"/>
        <v>Adult</v>
      </c>
    </row>
    <row r="137" spans="1:33">
      <c r="A137">
        <v>4414</v>
      </c>
      <c r="B137" t="s">
        <v>14</v>
      </c>
      <c r="C137" t="s">
        <v>15</v>
      </c>
      <c r="D137" t="s">
        <v>16</v>
      </c>
      <c r="E137" s="1">
        <v>41011</v>
      </c>
      <c r="F137" s="3">
        <v>0.8041666666666667</v>
      </c>
      <c r="G137" s="1">
        <v>41011</v>
      </c>
      <c r="H137" s="3">
        <v>0.79791666666666672</v>
      </c>
      <c r="I137">
        <v>3</v>
      </c>
      <c r="J137">
        <v>1978</v>
      </c>
      <c r="K137" s="1">
        <v>41012</v>
      </c>
      <c r="L137" s="3">
        <v>0.20347222222222222</v>
      </c>
      <c r="M137" s="1">
        <v>41012</v>
      </c>
      <c r="N137" s="3">
        <v>0.21527777777777779</v>
      </c>
      <c r="O137">
        <v>37</v>
      </c>
      <c r="P137">
        <v>19</v>
      </c>
      <c r="Q137">
        <v>19</v>
      </c>
      <c r="R137">
        <v>4</v>
      </c>
      <c r="S137">
        <v>5</v>
      </c>
      <c r="T137" s="2">
        <f>ED_DATA[[#This Row],[REG DATE]] + ED_DATA[[#This Row],[REG TIME]]</f>
        <v>41011.804166666669</v>
      </c>
      <c r="U137" s="2">
        <f>ED_DATA[[#This Row],[TRIAGE DATE]] + ED_DATA[[#This Row],[TRIAGE TIME]]</f>
        <v>41011.79791666667</v>
      </c>
      <c r="V137" s="2">
        <f>ED_DATA[[#This Row],[DISP DATE]] + ED_DATA[[#This Row],[DISP TIME]]</f>
        <v>41012.203472222223</v>
      </c>
      <c r="W137" s="2">
        <f>ED_DATA[[#This Row],[DATE PT LEFT ED]] + ED_DATA[[#This Row],[TIME PT LEFT ED]]</f>
        <v>41012.215277777781</v>
      </c>
      <c r="X137" s="5">
        <f t="shared" si="20"/>
        <v>9.8666666666977108</v>
      </c>
      <c r="Y137" s="5">
        <f t="shared" si="21"/>
        <v>9.5833333333139308</v>
      </c>
      <c r="Z137" s="7">
        <f t="shared" si="22"/>
        <v>0</v>
      </c>
      <c r="AA137" s="7">
        <f t="shared" si="23"/>
        <v>0</v>
      </c>
      <c r="AB137" s="7">
        <f t="shared" si="26"/>
        <v>0</v>
      </c>
      <c r="AC137" s="7">
        <f t="shared" si="27"/>
        <v>0</v>
      </c>
      <c r="AD137" s="7">
        <f t="shared" si="28"/>
        <v>0</v>
      </c>
      <c r="AE137" s="7">
        <f t="shared" si="24"/>
        <v>0</v>
      </c>
      <c r="AF137" s="7">
        <f t="shared" si="25"/>
        <v>0</v>
      </c>
      <c r="AG137" s="7" t="str">
        <f t="shared" si="29"/>
        <v>Adult</v>
      </c>
    </row>
    <row r="138" spans="1:33">
      <c r="A138">
        <v>4414</v>
      </c>
      <c r="B138" t="s">
        <v>14</v>
      </c>
      <c r="C138" t="s">
        <v>15</v>
      </c>
      <c r="D138" t="s">
        <v>16</v>
      </c>
      <c r="E138" s="1">
        <v>41011</v>
      </c>
      <c r="F138" s="3">
        <v>0.91180555555555554</v>
      </c>
      <c r="G138" s="1">
        <v>41011</v>
      </c>
      <c r="H138" s="3">
        <v>0.90694444444444444</v>
      </c>
      <c r="I138">
        <v>3</v>
      </c>
      <c r="J138">
        <v>1969</v>
      </c>
      <c r="K138" s="1">
        <v>41012</v>
      </c>
      <c r="L138" s="3">
        <v>0.52083333333333337</v>
      </c>
      <c r="M138" s="1">
        <v>41012</v>
      </c>
      <c r="N138" s="3">
        <v>0.52430555555555558</v>
      </c>
      <c r="O138">
        <v>43</v>
      </c>
      <c r="P138">
        <v>21</v>
      </c>
      <c r="Q138">
        <v>21</v>
      </c>
      <c r="R138">
        <v>12</v>
      </c>
      <c r="S138">
        <v>12</v>
      </c>
      <c r="T138" s="2">
        <f>ED_DATA[[#This Row],[REG DATE]] + ED_DATA[[#This Row],[REG TIME]]</f>
        <v>41011.911805555559</v>
      </c>
      <c r="U138" s="2">
        <f>ED_DATA[[#This Row],[TRIAGE DATE]] + ED_DATA[[#This Row],[TRIAGE TIME]]</f>
        <v>41011.906944444447</v>
      </c>
      <c r="V138" s="2">
        <f>ED_DATA[[#This Row],[DISP DATE]] + ED_DATA[[#This Row],[DISP TIME]]</f>
        <v>41012.520833333336</v>
      </c>
      <c r="W138" s="2">
        <f>ED_DATA[[#This Row],[DATE PT LEFT ED]] + ED_DATA[[#This Row],[TIME PT LEFT ED]]</f>
        <v>41012.524305555555</v>
      </c>
      <c r="X138" s="5">
        <f t="shared" si="20"/>
        <v>14.699999999895226</v>
      </c>
      <c r="Y138" s="5">
        <f t="shared" si="21"/>
        <v>14.616666666639503</v>
      </c>
      <c r="Z138" s="7">
        <f t="shared" si="22"/>
        <v>0</v>
      </c>
      <c r="AA138" s="7">
        <f t="shared" si="23"/>
        <v>0</v>
      </c>
      <c r="AB138" s="7">
        <f t="shared" si="26"/>
        <v>0</v>
      </c>
      <c r="AC138" s="7">
        <f t="shared" si="27"/>
        <v>0</v>
      </c>
      <c r="AD138" s="7">
        <f t="shared" si="28"/>
        <v>0</v>
      </c>
      <c r="AE138" s="7">
        <f t="shared" si="24"/>
        <v>0</v>
      </c>
      <c r="AF138" s="7">
        <f t="shared" si="25"/>
        <v>0</v>
      </c>
      <c r="AG138" s="7" t="str">
        <f t="shared" si="29"/>
        <v>Adult</v>
      </c>
    </row>
    <row r="139" spans="1:33">
      <c r="A139">
        <v>4414</v>
      </c>
      <c r="B139" t="s">
        <v>14</v>
      </c>
      <c r="C139" t="s">
        <v>15</v>
      </c>
      <c r="D139" t="s">
        <v>16</v>
      </c>
      <c r="E139" s="1">
        <v>41011</v>
      </c>
      <c r="F139" s="3">
        <v>0.95972222222222225</v>
      </c>
      <c r="G139" s="1">
        <v>41011</v>
      </c>
      <c r="H139" s="3">
        <v>0.95486111111111116</v>
      </c>
      <c r="I139">
        <v>3</v>
      </c>
      <c r="J139">
        <v>1979</v>
      </c>
      <c r="K139" s="1">
        <v>41012</v>
      </c>
      <c r="L139" s="3">
        <v>0.22222222222222221</v>
      </c>
      <c r="M139" s="1">
        <v>41012</v>
      </c>
      <c r="N139" s="3">
        <v>0.22222222222222221</v>
      </c>
      <c r="O139">
        <v>32</v>
      </c>
      <c r="P139">
        <v>23</v>
      </c>
      <c r="Q139">
        <v>22</v>
      </c>
      <c r="R139">
        <v>5</v>
      </c>
      <c r="S139">
        <v>5</v>
      </c>
      <c r="T139" s="2">
        <f>ED_DATA[[#This Row],[REG DATE]] + ED_DATA[[#This Row],[REG TIME]]</f>
        <v>41011.959722222222</v>
      </c>
      <c r="U139" s="2">
        <f>ED_DATA[[#This Row],[TRIAGE DATE]] + ED_DATA[[#This Row],[TRIAGE TIME]]</f>
        <v>41011.954861111109</v>
      </c>
      <c r="V139" s="2">
        <f>ED_DATA[[#This Row],[DISP DATE]] + ED_DATA[[#This Row],[DISP TIME]]</f>
        <v>41012.222222222219</v>
      </c>
      <c r="W139" s="2">
        <f>ED_DATA[[#This Row],[DATE PT LEFT ED]] + ED_DATA[[#This Row],[TIME PT LEFT ED]]</f>
        <v>41012.222222222219</v>
      </c>
      <c r="X139" s="5">
        <f t="shared" si="20"/>
        <v>6.2999999999301508</v>
      </c>
      <c r="Y139" s="5">
        <f t="shared" si="21"/>
        <v>6.2999999999301508</v>
      </c>
      <c r="Z139" s="7">
        <f t="shared" si="22"/>
        <v>1</v>
      </c>
      <c r="AA139" s="7">
        <f t="shared" si="23"/>
        <v>0</v>
      </c>
      <c r="AB139" s="7">
        <f t="shared" si="26"/>
        <v>0</v>
      </c>
      <c r="AC139" s="7">
        <f t="shared" si="27"/>
        <v>0</v>
      </c>
      <c r="AD139" s="7">
        <f t="shared" si="28"/>
        <v>0</v>
      </c>
      <c r="AE139" s="7">
        <f t="shared" si="24"/>
        <v>0</v>
      </c>
      <c r="AF139" s="7">
        <f t="shared" si="25"/>
        <v>0</v>
      </c>
      <c r="AG139" s="7" t="str">
        <f t="shared" si="29"/>
        <v>Adult</v>
      </c>
    </row>
    <row r="140" spans="1:33">
      <c r="A140">
        <v>4414</v>
      </c>
      <c r="B140" t="s">
        <v>14</v>
      </c>
      <c r="C140" t="s">
        <v>15</v>
      </c>
      <c r="D140" t="s">
        <v>16</v>
      </c>
      <c r="E140" s="1">
        <v>41012</v>
      </c>
      <c r="F140" s="3">
        <v>0.13333333333333333</v>
      </c>
      <c r="G140" s="1">
        <v>41012</v>
      </c>
      <c r="H140" s="3">
        <v>0.12708333333333333</v>
      </c>
      <c r="I140">
        <v>3</v>
      </c>
      <c r="J140">
        <v>1985</v>
      </c>
      <c r="K140" s="1">
        <v>41012</v>
      </c>
      <c r="L140" s="3">
        <v>0.2326388888888889</v>
      </c>
      <c r="M140" s="1">
        <v>41012</v>
      </c>
      <c r="N140" s="3">
        <v>0.2326388888888889</v>
      </c>
      <c r="O140">
        <v>28</v>
      </c>
      <c r="P140">
        <v>3</v>
      </c>
      <c r="Q140">
        <v>3</v>
      </c>
      <c r="R140">
        <v>5</v>
      </c>
      <c r="S140">
        <v>5</v>
      </c>
      <c r="T140" s="2">
        <f>ED_DATA[[#This Row],[REG DATE]] + ED_DATA[[#This Row],[REG TIME]]</f>
        <v>41012.133333333331</v>
      </c>
      <c r="U140" s="2">
        <f>ED_DATA[[#This Row],[TRIAGE DATE]] + ED_DATA[[#This Row],[TRIAGE TIME]]</f>
        <v>41012.127083333333</v>
      </c>
      <c r="V140" s="2">
        <f>ED_DATA[[#This Row],[DISP DATE]] + ED_DATA[[#This Row],[DISP TIME]]</f>
        <v>41012.232638888891</v>
      </c>
      <c r="W140" s="2">
        <f>ED_DATA[[#This Row],[DATE PT LEFT ED]] + ED_DATA[[#This Row],[TIME PT LEFT ED]]</f>
        <v>41012.232638888891</v>
      </c>
      <c r="X140" s="5">
        <f t="shared" si="20"/>
        <v>2.3833333334187046</v>
      </c>
      <c r="Y140" s="5">
        <f t="shared" si="21"/>
        <v>2.3833333334187046</v>
      </c>
      <c r="Z140" s="7">
        <f t="shared" si="22"/>
        <v>1</v>
      </c>
      <c r="AA140" s="7">
        <f t="shared" si="23"/>
        <v>1</v>
      </c>
      <c r="AB140" s="7">
        <f t="shared" si="26"/>
        <v>0</v>
      </c>
      <c r="AC140" s="7">
        <f t="shared" si="27"/>
        <v>0</v>
      </c>
      <c r="AD140" s="7">
        <f t="shared" si="28"/>
        <v>0</v>
      </c>
      <c r="AE140" s="7">
        <f t="shared" si="24"/>
        <v>0</v>
      </c>
      <c r="AF140" s="7">
        <f t="shared" si="25"/>
        <v>0</v>
      </c>
      <c r="AG140" s="7" t="str">
        <f t="shared" si="29"/>
        <v>Adult</v>
      </c>
    </row>
    <row r="141" spans="1:33">
      <c r="A141">
        <v>4414</v>
      </c>
      <c r="B141" t="s">
        <v>14</v>
      </c>
      <c r="C141" t="s">
        <v>15</v>
      </c>
      <c r="D141" t="s">
        <v>16</v>
      </c>
      <c r="E141" s="1">
        <v>41012</v>
      </c>
      <c r="F141" s="3">
        <v>0.61388888888888893</v>
      </c>
      <c r="G141" s="1">
        <v>41012</v>
      </c>
      <c r="H141" s="3">
        <v>0.60763888888888884</v>
      </c>
      <c r="I141">
        <v>3</v>
      </c>
      <c r="J141">
        <v>1966</v>
      </c>
      <c r="K141" s="1">
        <v>41013</v>
      </c>
      <c r="L141" s="3">
        <v>3.472222222222222E-3</v>
      </c>
      <c r="M141" s="1">
        <v>41013</v>
      </c>
      <c r="N141" s="3">
        <v>3.472222222222222E-3</v>
      </c>
      <c r="O141">
        <v>48</v>
      </c>
      <c r="P141">
        <v>14</v>
      </c>
      <c r="Q141">
        <v>14</v>
      </c>
      <c r="R141">
        <v>0</v>
      </c>
      <c r="S141">
        <v>0</v>
      </c>
      <c r="T141" s="2">
        <f>ED_DATA[[#This Row],[REG DATE]] + ED_DATA[[#This Row],[REG TIME]]</f>
        <v>41012.613888888889</v>
      </c>
      <c r="U141" s="2">
        <f>ED_DATA[[#This Row],[TRIAGE DATE]] + ED_DATA[[#This Row],[TRIAGE TIME]]</f>
        <v>41012.607638888891</v>
      </c>
      <c r="V141" s="2">
        <f>ED_DATA[[#This Row],[DISP DATE]] + ED_DATA[[#This Row],[DISP TIME]]</f>
        <v>41013.003472222219</v>
      </c>
      <c r="W141" s="2">
        <f>ED_DATA[[#This Row],[DATE PT LEFT ED]] + ED_DATA[[#This Row],[TIME PT LEFT ED]]</f>
        <v>41013.003472222219</v>
      </c>
      <c r="X141" s="5">
        <f t="shared" si="20"/>
        <v>9.3499999999185093</v>
      </c>
      <c r="Y141" s="5">
        <f t="shared" si="21"/>
        <v>9.3499999999185093</v>
      </c>
      <c r="Z141" s="7">
        <f t="shared" si="22"/>
        <v>0</v>
      </c>
      <c r="AA141" s="7">
        <f t="shared" si="23"/>
        <v>0</v>
      </c>
      <c r="AB141" s="7">
        <f t="shared" si="26"/>
        <v>0</v>
      </c>
      <c r="AC141" s="7">
        <f t="shared" si="27"/>
        <v>0</v>
      </c>
      <c r="AD141" s="7">
        <f t="shared" si="28"/>
        <v>0</v>
      </c>
      <c r="AE141" s="7">
        <f t="shared" si="24"/>
        <v>0</v>
      </c>
      <c r="AF141" s="7">
        <f t="shared" si="25"/>
        <v>0</v>
      </c>
      <c r="AG141" s="7" t="str">
        <f t="shared" si="29"/>
        <v>Adult</v>
      </c>
    </row>
    <row r="142" spans="1:33">
      <c r="A142">
        <v>4414</v>
      </c>
      <c r="B142" t="s">
        <v>14</v>
      </c>
      <c r="C142" t="s">
        <v>15</v>
      </c>
      <c r="D142" t="s">
        <v>16</v>
      </c>
      <c r="E142" s="1">
        <v>41012</v>
      </c>
      <c r="F142" s="3">
        <v>0.80347222222222225</v>
      </c>
      <c r="G142" s="1">
        <v>41012</v>
      </c>
      <c r="H142" s="3">
        <v>0.79861111111111116</v>
      </c>
      <c r="I142">
        <v>3</v>
      </c>
      <c r="J142">
        <v>1985</v>
      </c>
      <c r="K142" s="1">
        <v>41013</v>
      </c>
      <c r="L142" s="3">
        <v>0.59722222222222221</v>
      </c>
      <c r="M142" s="1">
        <v>41013</v>
      </c>
      <c r="N142" s="3">
        <v>0.59722222222222221</v>
      </c>
      <c r="O142">
        <v>28</v>
      </c>
      <c r="P142">
        <v>19</v>
      </c>
      <c r="Q142">
        <v>19</v>
      </c>
      <c r="R142">
        <v>14</v>
      </c>
      <c r="S142">
        <v>14</v>
      </c>
      <c r="T142" s="2">
        <f>ED_DATA[[#This Row],[REG DATE]] + ED_DATA[[#This Row],[REG TIME]]</f>
        <v>41012.803472222222</v>
      </c>
      <c r="U142" s="2">
        <f>ED_DATA[[#This Row],[TRIAGE DATE]] + ED_DATA[[#This Row],[TRIAGE TIME]]</f>
        <v>41012.798611111109</v>
      </c>
      <c r="V142" s="2">
        <f>ED_DATA[[#This Row],[DISP DATE]] + ED_DATA[[#This Row],[DISP TIME]]</f>
        <v>41013.597222222219</v>
      </c>
      <c r="W142" s="2">
        <f>ED_DATA[[#This Row],[DATE PT LEFT ED]] + ED_DATA[[#This Row],[TIME PT LEFT ED]]</f>
        <v>41013.597222222219</v>
      </c>
      <c r="X142" s="5">
        <f t="shared" si="20"/>
        <v>19.049999999930151</v>
      </c>
      <c r="Y142" s="5">
        <f t="shared" si="21"/>
        <v>19.049999999930151</v>
      </c>
      <c r="Z142" s="7">
        <f t="shared" si="22"/>
        <v>0</v>
      </c>
      <c r="AA142" s="7">
        <f t="shared" si="23"/>
        <v>0</v>
      </c>
      <c r="AB142" s="7">
        <f t="shared" si="26"/>
        <v>0</v>
      </c>
      <c r="AC142" s="7">
        <f t="shared" si="27"/>
        <v>0</v>
      </c>
      <c r="AD142" s="7">
        <f t="shared" si="28"/>
        <v>0</v>
      </c>
      <c r="AE142" s="7">
        <f t="shared" si="24"/>
        <v>0</v>
      </c>
      <c r="AF142" s="7">
        <f t="shared" si="25"/>
        <v>0</v>
      </c>
      <c r="AG142" s="7" t="str">
        <f t="shared" si="29"/>
        <v>Adult</v>
      </c>
    </row>
    <row r="143" spans="1:33">
      <c r="A143">
        <v>4414</v>
      </c>
      <c r="B143" t="s">
        <v>14</v>
      </c>
      <c r="C143" t="s">
        <v>15</v>
      </c>
      <c r="D143" t="s">
        <v>16</v>
      </c>
      <c r="E143" s="1">
        <v>41012</v>
      </c>
      <c r="F143" s="3">
        <v>0.95347222222222228</v>
      </c>
      <c r="G143" s="1">
        <v>41012</v>
      </c>
      <c r="H143" s="3">
        <v>0.94722222222222219</v>
      </c>
      <c r="I143">
        <v>3</v>
      </c>
      <c r="J143">
        <v>1968</v>
      </c>
      <c r="K143" s="1">
        <v>41013</v>
      </c>
      <c r="L143" s="3">
        <v>0.60416666666666663</v>
      </c>
      <c r="M143" s="1">
        <v>41013</v>
      </c>
      <c r="N143" s="3">
        <v>0.75902777777777775</v>
      </c>
      <c r="O143">
        <v>48</v>
      </c>
      <c r="P143">
        <v>22</v>
      </c>
      <c r="Q143">
        <v>22</v>
      </c>
      <c r="R143">
        <v>14</v>
      </c>
      <c r="S143">
        <v>18</v>
      </c>
      <c r="T143" s="2">
        <f>ED_DATA[[#This Row],[REG DATE]] + ED_DATA[[#This Row],[REG TIME]]</f>
        <v>41012.953472222223</v>
      </c>
      <c r="U143" s="2">
        <f>ED_DATA[[#This Row],[TRIAGE DATE]] + ED_DATA[[#This Row],[TRIAGE TIME]]</f>
        <v>41012.947222222225</v>
      </c>
      <c r="V143" s="2">
        <f>ED_DATA[[#This Row],[DISP DATE]] + ED_DATA[[#This Row],[DISP TIME]]</f>
        <v>41013.604166666664</v>
      </c>
      <c r="W143" s="2">
        <f>ED_DATA[[#This Row],[DATE PT LEFT ED]] + ED_DATA[[#This Row],[TIME PT LEFT ED]]</f>
        <v>41013.759027777778</v>
      </c>
      <c r="X143" s="5">
        <f t="shared" si="20"/>
        <v>19.333333333313931</v>
      </c>
      <c r="Y143" s="5">
        <f t="shared" si="21"/>
        <v>15.616666666581295</v>
      </c>
      <c r="Z143" s="7">
        <f t="shared" si="22"/>
        <v>0</v>
      </c>
      <c r="AA143" s="7">
        <f t="shared" si="23"/>
        <v>0</v>
      </c>
      <c r="AB143" s="7">
        <f t="shared" si="26"/>
        <v>0</v>
      </c>
      <c r="AC143" s="7">
        <f t="shared" si="27"/>
        <v>0</v>
      </c>
      <c r="AD143" s="7">
        <f t="shared" si="28"/>
        <v>0</v>
      </c>
      <c r="AE143" s="7">
        <f t="shared" si="24"/>
        <v>0</v>
      </c>
      <c r="AF143" s="7">
        <f t="shared" si="25"/>
        <v>0</v>
      </c>
      <c r="AG143" s="7" t="str">
        <f t="shared" si="29"/>
        <v>Adult</v>
      </c>
    </row>
    <row r="144" spans="1:33">
      <c r="A144">
        <v>4414</v>
      </c>
      <c r="B144" t="s">
        <v>14</v>
      </c>
      <c r="C144" t="s">
        <v>15</v>
      </c>
      <c r="D144" t="s">
        <v>16</v>
      </c>
      <c r="E144" s="1">
        <v>41013</v>
      </c>
      <c r="F144" s="3">
        <v>4.1666666666666666E-3</v>
      </c>
      <c r="G144" s="1">
        <v>41012</v>
      </c>
      <c r="H144" s="3">
        <v>0.99861111111111112</v>
      </c>
      <c r="I144">
        <v>3</v>
      </c>
      <c r="J144">
        <v>1971</v>
      </c>
      <c r="K144" s="1">
        <v>41013</v>
      </c>
      <c r="L144" s="3">
        <v>0.59791666666666665</v>
      </c>
      <c r="M144" s="1">
        <v>41013</v>
      </c>
      <c r="N144" s="3">
        <v>0.80902777777777779</v>
      </c>
      <c r="O144">
        <v>41</v>
      </c>
      <c r="P144">
        <v>0</v>
      </c>
      <c r="Q144">
        <v>23</v>
      </c>
      <c r="R144">
        <v>14</v>
      </c>
      <c r="S144">
        <v>19</v>
      </c>
      <c r="T144" s="2">
        <f>ED_DATA[[#This Row],[REG DATE]] + ED_DATA[[#This Row],[REG TIME]]</f>
        <v>41013.004166666666</v>
      </c>
      <c r="U144" s="2">
        <f>ED_DATA[[#This Row],[TRIAGE DATE]] + ED_DATA[[#This Row],[TRIAGE TIME]]</f>
        <v>41012.998611111114</v>
      </c>
      <c r="V144" s="2">
        <f>ED_DATA[[#This Row],[DISP DATE]] + ED_DATA[[#This Row],[DISP TIME]]</f>
        <v>41013.597916666666</v>
      </c>
      <c r="W144" s="2">
        <f>ED_DATA[[#This Row],[DATE PT LEFT ED]] + ED_DATA[[#This Row],[TIME PT LEFT ED]]</f>
        <v>41013.809027777781</v>
      </c>
      <c r="X144" s="5">
        <f t="shared" si="20"/>
        <v>19.31666666676756</v>
      </c>
      <c r="Y144" s="5">
        <f t="shared" si="21"/>
        <v>14.25</v>
      </c>
      <c r="Z144" s="7">
        <f t="shared" si="22"/>
        <v>0</v>
      </c>
      <c r="AA144" s="7">
        <f t="shared" si="23"/>
        <v>0</v>
      </c>
      <c r="AB144" s="7">
        <f t="shared" si="26"/>
        <v>0</v>
      </c>
      <c r="AC144" s="7">
        <f t="shared" si="27"/>
        <v>0</v>
      </c>
      <c r="AD144" s="7">
        <f t="shared" si="28"/>
        <v>0</v>
      </c>
      <c r="AE144" s="7">
        <f t="shared" si="24"/>
        <v>0</v>
      </c>
      <c r="AF144" s="7">
        <f t="shared" si="25"/>
        <v>0</v>
      </c>
      <c r="AG144" s="7" t="str">
        <f t="shared" si="29"/>
        <v>Adult</v>
      </c>
    </row>
    <row r="145" spans="1:33">
      <c r="A145">
        <v>4414</v>
      </c>
      <c r="B145" t="s">
        <v>14</v>
      </c>
      <c r="C145" t="s">
        <v>15</v>
      </c>
      <c r="D145" t="s">
        <v>16</v>
      </c>
      <c r="E145" s="1">
        <v>41013</v>
      </c>
      <c r="F145" s="3">
        <v>5.6250000000000001E-2</v>
      </c>
      <c r="G145" s="1">
        <v>41013</v>
      </c>
      <c r="H145" s="3">
        <v>5.1388888888888887E-2</v>
      </c>
      <c r="I145">
        <v>3</v>
      </c>
      <c r="J145">
        <v>1981</v>
      </c>
      <c r="K145" s="1">
        <v>41013</v>
      </c>
      <c r="L145" s="3">
        <v>0.57986111111111116</v>
      </c>
      <c r="M145" s="1">
        <v>41013</v>
      </c>
      <c r="N145" s="3">
        <v>0.74305555555555558</v>
      </c>
      <c r="O145">
        <v>30</v>
      </c>
      <c r="P145">
        <v>1</v>
      </c>
      <c r="Q145">
        <v>1</v>
      </c>
      <c r="R145">
        <v>13</v>
      </c>
      <c r="S145">
        <v>17</v>
      </c>
      <c r="T145" s="2">
        <f>ED_DATA[[#This Row],[REG DATE]] + ED_DATA[[#This Row],[REG TIME]]</f>
        <v>41013.056250000001</v>
      </c>
      <c r="U145" s="2">
        <f>ED_DATA[[#This Row],[TRIAGE DATE]] + ED_DATA[[#This Row],[TRIAGE TIME]]</f>
        <v>41013.051388888889</v>
      </c>
      <c r="V145" s="2">
        <f>ED_DATA[[#This Row],[DISP DATE]] + ED_DATA[[#This Row],[DISP TIME]]</f>
        <v>41013.579861111109</v>
      </c>
      <c r="W145" s="2">
        <f>ED_DATA[[#This Row],[DATE PT LEFT ED]] + ED_DATA[[#This Row],[TIME PT LEFT ED]]</f>
        <v>41013.743055555555</v>
      </c>
      <c r="X145" s="5">
        <f t="shared" si="20"/>
        <v>16.483333333279006</v>
      </c>
      <c r="Y145" s="5">
        <f t="shared" si="21"/>
        <v>12.566666666592937</v>
      </c>
      <c r="Z145" s="7">
        <f t="shared" si="22"/>
        <v>0</v>
      </c>
      <c r="AA145" s="7">
        <f t="shared" si="23"/>
        <v>0</v>
      </c>
      <c r="AB145" s="7">
        <f t="shared" si="26"/>
        <v>0</v>
      </c>
      <c r="AC145" s="7">
        <f t="shared" si="27"/>
        <v>0</v>
      </c>
      <c r="AD145" s="7">
        <f t="shared" si="28"/>
        <v>0</v>
      </c>
      <c r="AE145" s="7">
        <f t="shared" si="24"/>
        <v>0</v>
      </c>
      <c r="AF145" s="7">
        <f t="shared" si="25"/>
        <v>0</v>
      </c>
      <c r="AG145" s="7" t="str">
        <f t="shared" si="29"/>
        <v>Adult</v>
      </c>
    </row>
    <row r="146" spans="1:33">
      <c r="A146">
        <v>4414</v>
      </c>
      <c r="B146" t="s">
        <v>14</v>
      </c>
      <c r="C146" t="s">
        <v>15</v>
      </c>
      <c r="D146" t="s">
        <v>16</v>
      </c>
      <c r="E146" s="1">
        <v>41013</v>
      </c>
      <c r="F146" s="3">
        <v>8.3333333333333329E-2</v>
      </c>
      <c r="G146" s="1">
        <v>41013</v>
      </c>
      <c r="H146" s="3">
        <v>7.4999999999999997E-2</v>
      </c>
      <c r="I146">
        <v>3</v>
      </c>
      <c r="J146">
        <v>1965</v>
      </c>
      <c r="K146" s="1">
        <v>41013</v>
      </c>
      <c r="L146" s="3">
        <v>0.16180555555555556</v>
      </c>
      <c r="M146" s="1">
        <v>41013</v>
      </c>
      <c r="N146" s="3">
        <v>0.16458333333333333</v>
      </c>
      <c r="O146">
        <v>47</v>
      </c>
      <c r="P146">
        <v>2</v>
      </c>
      <c r="Q146">
        <v>1</v>
      </c>
      <c r="R146">
        <v>3</v>
      </c>
      <c r="S146">
        <v>3</v>
      </c>
      <c r="T146" s="2">
        <f>ED_DATA[[#This Row],[REG DATE]] + ED_DATA[[#This Row],[REG TIME]]</f>
        <v>41013.083333333336</v>
      </c>
      <c r="U146" s="2">
        <f>ED_DATA[[#This Row],[TRIAGE DATE]] + ED_DATA[[#This Row],[TRIAGE TIME]]</f>
        <v>41013.074999999997</v>
      </c>
      <c r="V146" s="2">
        <f>ED_DATA[[#This Row],[DISP DATE]] + ED_DATA[[#This Row],[DISP TIME]]</f>
        <v>41013.161805555559</v>
      </c>
      <c r="W146" s="2">
        <f>ED_DATA[[#This Row],[DATE PT LEFT ED]] + ED_DATA[[#This Row],[TIME PT LEFT ED]]</f>
        <v>41013.164583333331</v>
      </c>
      <c r="X146" s="5">
        <f t="shared" si="20"/>
        <v>1.9499999998952262</v>
      </c>
      <c r="Y146" s="5">
        <f t="shared" si="21"/>
        <v>1.8833333333604969</v>
      </c>
      <c r="Z146" s="7">
        <f t="shared" si="22"/>
        <v>1</v>
      </c>
      <c r="AA146" s="7">
        <f t="shared" si="23"/>
        <v>1</v>
      </c>
      <c r="AB146" s="7">
        <f t="shared" si="26"/>
        <v>0</v>
      </c>
      <c r="AC146" s="7">
        <f t="shared" si="27"/>
        <v>0</v>
      </c>
      <c r="AD146" s="7">
        <f t="shared" si="28"/>
        <v>0</v>
      </c>
      <c r="AE146" s="7">
        <f t="shared" si="24"/>
        <v>0</v>
      </c>
      <c r="AF146" s="7">
        <f t="shared" si="25"/>
        <v>0</v>
      </c>
      <c r="AG146" s="7" t="str">
        <f t="shared" si="29"/>
        <v>Adult</v>
      </c>
    </row>
    <row r="147" spans="1:33">
      <c r="A147">
        <v>4414</v>
      </c>
      <c r="B147" t="s">
        <v>14</v>
      </c>
      <c r="C147" t="s">
        <v>15</v>
      </c>
      <c r="D147" t="s">
        <v>16</v>
      </c>
      <c r="E147" s="1">
        <v>41014</v>
      </c>
      <c r="F147" s="3">
        <v>0.30763888888888891</v>
      </c>
      <c r="G147" s="1">
        <v>41014</v>
      </c>
      <c r="H147" s="3">
        <v>0.29722222222222222</v>
      </c>
      <c r="I147">
        <v>3</v>
      </c>
      <c r="J147">
        <v>1983</v>
      </c>
      <c r="K147" s="1">
        <v>41014</v>
      </c>
      <c r="L147" s="3">
        <v>0.69513888888888886</v>
      </c>
      <c r="M147" s="1">
        <v>41014</v>
      </c>
      <c r="N147" s="3">
        <v>0.69513888888888886</v>
      </c>
      <c r="O147">
        <v>31</v>
      </c>
      <c r="P147">
        <v>7</v>
      </c>
      <c r="Q147">
        <v>7</v>
      </c>
      <c r="R147">
        <v>16</v>
      </c>
      <c r="S147">
        <v>16</v>
      </c>
      <c r="T147" s="2">
        <f>ED_DATA[[#This Row],[REG DATE]] + ED_DATA[[#This Row],[REG TIME]]</f>
        <v>41014.307638888888</v>
      </c>
      <c r="U147" s="2">
        <f>ED_DATA[[#This Row],[TRIAGE DATE]] + ED_DATA[[#This Row],[TRIAGE TIME]]</f>
        <v>41014.297222222223</v>
      </c>
      <c r="V147" s="2">
        <f>ED_DATA[[#This Row],[DISP DATE]] + ED_DATA[[#This Row],[DISP TIME]]</f>
        <v>41014.695138888892</v>
      </c>
      <c r="W147" s="2">
        <f>ED_DATA[[#This Row],[DATE PT LEFT ED]] + ED_DATA[[#This Row],[TIME PT LEFT ED]]</f>
        <v>41014.695138888892</v>
      </c>
      <c r="X147" s="5">
        <f t="shared" si="20"/>
        <v>9.3000000001047738</v>
      </c>
      <c r="Y147" s="5">
        <f t="shared" si="21"/>
        <v>9.3000000001047738</v>
      </c>
      <c r="Z147" s="7">
        <f t="shared" si="22"/>
        <v>0</v>
      </c>
      <c r="AA147" s="7">
        <f t="shared" si="23"/>
        <v>0</v>
      </c>
      <c r="AB147" s="7">
        <f t="shared" si="26"/>
        <v>0</v>
      </c>
      <c r="AC147" s="7">
        <f t="shared" si="27"/>
        <v>0</v>
      </c>
      <c r="AD147" s="7">
        <f t="shared" si="28"/>
        <v>0</v>
      </c>
      <c r="AE147" s="7">
        <f t="shared" si="24"/>
        <v>0</v>
      </c>
      <c r="AF147" s="7">
        <f t="shared" si="25"/>
        <v>0</v>
      </c>
      <c r="AG147" s="7" t="str">
        <f t="shared" si="29"/>
        <v>Adult</v>
      </c>
    </row>
    <row r="148" spans="1:33">
      <c r="A148">
        <v>4414</v>
      </c>
      <c r="B148" t="s">
        <v>14</v>
      </c>
      <c r="C148" t="s">
        <v>15</v>
      </c>
      <c r="D148" t="s">
        <v>16</v>
      </c>
      <c r="E148" s="1">
        <v>41014</v>
      </c>
      <c r="F148" s="3">
        <v>0.32013888888888886</v>
      </c>
      <c r="G148" s="1">
        <v>41014</v>
      </c>
      <c r="H148" s="3">
        <v>0.31527777777777777</v>
      </c>
      <c r="I148">
        <v>3</v>
      </c>
      <c r="J148">
        <v>1994</v>
      </c>
      <c r="K148" s="1">
        <v>41014</v>
      </c>
      <c r="L148" s="3">
        <v>0.50486111111111109</v>
      </c>
      <c r="M148" s="1">
        <v>41014</v>
      </c>
      <c r="N148" s="3">
        <v>0.50486111111111109</v>
      </c>
      <c r="O148">
        <v>20</v>
      </c>
      <c r="P148">
        <v>7</v>
      </c>
      <c r="Q148">
        <v>7</v>
      </c>
      <c r="R148">
        <v>12</v>
      </c>
      <c r="S148">
        <v>12</v>
      </c>
      <c r="T148" s="2">
        <f>ED_DATA[[#This Row],[REG DATE]] + ED_DATA[[#This Row],[REG TIME]]</f>
        <v>41014.320138888892</v>
      </c>
      <c r="U148" s="2">
        <f>ED_DATA[[#This Row],[TRIAGE DATE]] + ED_DATA[[#This Row],[TRIAGE TIME]]</f>
        <v>41014.31527777778</v>
      </c>
      <c r="V148" s="2">
        <f>ED_DATA[[#This Row],[DISP DATE]] + ED_DATA[[#This Row],[DISP TIME]]</f>
        <v>41014.504861111112</v>
      </c>
      <c r="W148" s="2">
        <f>ED_DATA[[#This Row],[DATE PT LEFT ED]] + ED_DATA[[#This Row],[TIME PT LEFT ED]]</f>
        <v>41014.504861111112</v>
      </c>
      <c r="X148" s="5">
        <f t="shared" si="20"/>
        <v>4.4333333332906477</v>
      </c>
      <c r="Y148" s="5">
        <f t="shared" si="21"/>
        <v>4.4333333332906477</v>
      </c>
      <c r="Z148" s="7">
        <f t="shared" si="22"/>
        <v>1</v>
      </c>
      <c r="AA148" s="7">
        <f t="shared" si="23"/>
        <v>0</v>
      </c>
      <c r="AB148" s="7">
        <f t="shared" si="26"/>
        <v>0</v>
      </c>
      <c r="AC148" s="7">
        <f t="shared" si="27"/>
        <v>0</v>
      </c>
      <c r="AD148" s="7">
        <f t="shared" si="28"/>
        <v>0</v>
      </c>
      <c r="AE148" s="7">
        <f t="shared" si="24"/>
        <v>0</v>
      </c>
      <c r="AF148" s="7">
        <f t="shared" si="25"/>
        <v>0</v>
      </c>
      <c r="AG148" s="7" t="str">
        <f t="shared" si="29"/>
        <v>Adult</v>
      </c>
    </row>
    <row r="149" spans="1:33">
      <c r="A149">
        <v>4414</v>
      </c>
      <c r="B149" t="s">
        <v>14</v>
      </c>
      <c r="C149" t="s">
        <v>15</v>
      </c>
      <c r="D149" t="s">
        <v>16</v>
      </c>
      <c r="E149" s="1">
        <v>41015</v>
      </c>
      <c r="F149" s="3">
        <v>0.39305555555555555</v>
      </c>
      <c r="G149" s="1">
        <v>41015</v>
      </c>
      <c r="H149" s="3">
        <v>0.38819444444444445</v>
      </c>
      <c r="I149">
        <v>3</v>
      </c>
      <c r="J149">
        <v>1992</v>
      </c>
      <c r="K149" s="1">
        <v>41015</v>
      </c>
      <c r="L149" s="3">
        <v>0.49930555555555556</v>
      </c>
      <c r="M149" s="1">
        <v>41015</v>
      </c>
      <c r="N149" s="3">
        <v>0.50069444444444444</v>
      </c>
      <c r="O149">
        <v>22</v>
      </c>
      <c r="P149">
        <v>9</v>
      </c>
      <c r="Q149">
        <v>9</v>
      </c>
      <c r="R149">
        <v>11</v>
      </c>
      <c r="S149">
        <v>12</v>
      </c>
      <c r="T149" s="2">
        <f>ED_DATA[[#This Row],[REG DATE]] + ED_DATA[[#This Row],[REG TIME]]</f>
        <v>41015.393055555556</v>
      </c>
      <c r="U149" s="2">
        <f>ED_DATA[[#This Row],[TRIAGE DATE]] + ED_DATA[[#This Row],[TRIAGE TIME]]</f>
        <v>41015.388194444444</v>
      </c>
      <c r="V149" s="2">
        <f>ED_DATA[[#This Row],[DISP DATE]] + ED_DATA[[#This Row],[DISP TIME]]</f>
        <v>41015.499305555553</v>
      </c>
      <c r="W149" s="2">
        <f>ED_DATA[[#This Row],[DATE PT LEFT ED]] + ED_DATA[[#This Row],[TIME PT LEFT ED]]</f>
        <v>41015.500694444447</v>
      </c>
      <c r="X149" s="5">
        <f t="shared" si="20"/>
        <v>2.5833333333721384</v>
      </c>
      <c r="Y149" s="5">
        <f t="shared" si="21"/>
        <v>2.5499999999301508</v>
      </c>
      <c r="Z149" s="7">
        <f t="shared" si="22"/>
        <v>1</v>
      </c>
      <c r="AA149" s="7">
        <f t="shared" si="23"/>
        <v>1</v>
      </c>
      <c r="AB149" s="7">
        <f t="shared" si="26"/>
        <v>0</v>
      </c>
      <c r="AC149" s="7">
        <f t="shared" si="27"/>
        <v>0</v>
      </c>
      <c r="AD149" s="7">
        <f t="shared" si="28"/>
        <v>0</v>
      </c>
      <c r="AE149" s="7">
        <f t="shared" si="24"/>
        <v>0</v>
      </c>
      <c r="AF149" s="7">
        <f t="shared" si="25"/>
        <v>0</v>
      </c>
      <c r="AG149" s="7" t="str">
        <f t="shared" si="29"/>
        <v>Adult</v>
      </c>
    </row>
    <row r="150" spans="1:33">
      <c r="A150">
        <v>4414</v>
      </c>
      <c r="B150" t="s">
        <v>14</v>
      </c>
      <c r="C150" t="s">
        <v>15</v>
      </c>
      <c r="D150" t="s">
        <v>16</v>
      </c>
      <c r="E150" s="1">
        <v>41015</v>
      </c>
      <c r="F150" s="3">
        <v>0.39652777777777776</v>
      </c>
      <c r="G150" s="1">
        <v>41015</v>
      </c>
      <c r="H150" s="3">
        <v>0.39097222222222222</v>
      </c>
      <c r="I150">
        <v>3</v>
      </c>
      <c r="J150">
        <v>1979</v>
      </c>
      <c r="K150" s="1">
        <v>41015</v>
      </c>
      <c r="L150" s="3">
        <v>0.54166666666666663</v>
      </c>
      <c r="M150" s="1">
        <v>41015</v>
      </c>
      <c r="N150" s="3">
        <v>0.54166666666666663</v>
      </c>
      <c r="O150">
        <v>35</v>
      </c>
      <c r="P150">
        <v>9</v>
      </c>
      <c r="Q150">
        <v>9</v>
      </c>
      <c r="R150">
        <v>13</v>
      </c>
      <c r="S150">
        <v>13</v>
      </c>
      <c r="T150" s="2">
        <f>ED_DATA[[#This Row],[REG DATE]] + ED_DATA[[#This Row],[REG TIME]]</f>
        <v>41015.396527777775</v>
      </c>
      <c r="U150" s="2">
        <f>ED_DATA[[#This Row],[TRIAGE DATE]] + ED_DATA[[#This Row],[TRIAGE TIME]]</f>
        <v>41015.390972222223</v>
      </c>
      <c r="V150" s="2">
        <f>ED_DATA[[#This Row],[DISP DATE]] + ED_DATA[[#This Row],[DISP TIME]]</f>
        <v>41015.541666666664</v>
      </c>
      <c r="W150" s="2">
        <f>ED_DATA[[#This Row],[DATE PT LEFT ED]] + ED_DATA[[#This Row],[TIME PT LEFT ED]]</f>
        <v>41015.541666666664</v>
      </c>
      <c r="X150" s="5">
        <f t="shared" si="20"/>
        <v>3.4833333333372138</v>
      </c>
      <c r="Y150" s="5">
        <f t="shared" si="21"/>
        <v>3.4833333333372138</v>
      </c>
      <c r="Z150" s="7">
        <f t="shared" si="22"/>
        <v>1</v>
      </c>
      <c r="AA150" s="7">
        <f t="shared" si="23"/>
        <v>1</v>
      </c>
      <c r="AB150" s="7">
        <f t="shared" si="26"/>
        <v>0</v>
      </c>
      <c r="AC150" s="7">
        <f t="shared" si="27"/>
        <v>0</v>
      </c>
      <c r="AD150" s="7">
        <f t="shared" si="28"/>
        <v>0</v>
      </c>
      <c r="AE150" s="7">
        <f t="shared" si="24"/>
        <v>0</v>
      </c>
      <c r="AF150" s="7">
        <f t="shared" si="25"/>
        <v>0</v>
      </c>
      <c r="AG150" s="7" t="str">
        <f t="shared" si="29"/>
        <v>Adult</v>
      </c>
    </row>
    <row r="151" spans="1:33">
      <c r="A151">
        <v>4414</v>
      </c>
      <c r="B151" t="s">
        <v>14</v>
      </c>
      <c r="C151" t="s">
        <v>15</v>
      </c>
      <c r="D151" t="s">
        <v>16</v>
      </c>
      <c r="E151" s="1">
        <v>41015</v>
      </c>
      <c r="F151" s="3">
        <v>0.41805555555555557</v>
      </c>
      <c r="G151" s="1">
        <v>41015</v>
      </c>
      <c r="H151" s="3">
        <v>0.40694444444444444</v>
      </c>
      <c r="I151">
        <v>3</v>
      </c>
      <c r="J151">
        <v>1974</v>
      </c>
      <c r="K151" s="1">
        <v>41015</v>
      </c>
      <c r="L151" s="3">
        <v>0.65972222222222221</v>
      </c>
      <c r="M151" s="1">
        <v>41015</v>
      </c>
      <c r="N151" s="3">
        <v>0.69652777777777775</v>
      </c>
      <c r="O151">
        <v>38</v>
      </c>
      <c r="P151">
        <v>10</v>
      </c>
      <c r="Q151">
        <v>9</v>
      </c>
      <c r="R151">
        <v>15</v>
      </c>
      <c r="S151">
        <v>16</v>
      </c>
      <c r="T151" s="2">
        <f>ED_DATA[[#This Row],[REG DATE]] + ED_DATA[[#This Row],[REG TIME]]</f>
        <v>41015.418055555558</v>
      </c>
      <c r="U151" s="2">
        <f>ED_DATA[[#This Row],[TRIAGE DATE]] + ED_DATA[[#This Row],[TRIAGE TIME]]</f>
        <v>41015.406944444447</v>
      </c>
      <c r="V151" s="2">
        <f>ED_DATA[[#This Row],[DISP DATE]] + ED_DATA[[#This Row],[DISP TIME]]</f>
        <v>41015.659722222219</v>
      </c>
      <c r="W151" s="2">
        <f>ED_DATA[[#This Row],[DATE PT LEFT ED]] + ED_DATA[[#This Row],[TIME PT LEFT ED]]</f>
        <v>41015.696527777778</v>
      </c>
      <c r="X151" s="5">
        <f t="shared" si="20"/>
        <v>6.6833333332906477</v>
      </c>
      <c r="Y151" s="5">
        <f t="shared" si="21"/>
        <v>5.7999999998719431</v>
      </c>
      <c r="Z151" s="7">
        <f t="shared" si="22"/>
        <v>1</v>
      </c>
      <c r="AA151" s="7">
        <f t="shared" si="23"/>
        <v>0</v>
      </c>
      <c r="AB151" s="7">
        <f t="shared" si="26"/>
        <v>0</v>
      </c>
      <c r="AC151" s="7">
        <f t="shared" si="27"/>
        <v>0</v>
      </c>
      <c r="AD151" s="7">
        <f t="shared" si="28"/>
        <v>0</v>
      </c>
      <c r="AE151" s="7">
        <f t="shared" si="24"/>
        <v>0</v>
      </c>
      <c r="AF151" s="7">
        <f t="shared" si="25"/>
        <v>0</v>
      </c>
      <c r="AG151" s="7" t="str">
        <f t="shared" si="29"/>
        <v>Adult</v>
      </c>
    </row>
    <row r="152" spans="1:33">
      <c r="A152">
        <v>4414</v>
      </c>
      <c r="B152" t="s">
        <v>14</v>
      </c>
      <c r="C152" t="s">
        <v>15</v>
      </c>
      <c r="D152" t="s">
        <v>16</v>
      </c>
      <c r="E152" s="1">
        <v>41015</v>
      </c>
      <c r="F152" s="3">
        <v>0.4201388888888889</v>
      </c>
      <c r="G152" s="1">
        <v>41015</v>
      </c>
      <c r="H152" s="3">
        <v>0.41666666666666669</v>
      </c>
      <c r="I152">
        <v>3</v>
      </c>
      <c r="J152">
        <v>1956</v>
      </c>
      <c r="K152" s="1">
        <v>41015</v>
      </c>
      <c r="L152" s="3">
        <v>0.47916666666666669</v>
      </c>
      <c r="M152" s="1">
        <v>41015</v>
      </c>
      <c r="N152" s="3">
        <v>0.52916666666666667</v>
      </c>
      <c r="O152">
        <v>57</v>
      </c>
      <c r="P152">
        <v>10</v>
      </c>
      <c r="Q152">
        <v>10</v>
      </c>
      <c r="R152">
        <v>11</v>
      </c>
      <c r="S152">
        <v>12</v>
      </c>
      <c r="T152" s="2">
        <f>ED_DATA[[#This Row],[REG DATE]] + ED_DATA[[#This Row],[REG TIME]]</f>
        <v>41015.420138888891</v>
      </c>
      <c r="U152" s="2">
        <f>ED_DATA[[#This Row],[TRIAGE DATE]] + ED_DATA[[#This Row],[TRIAGE TIME]]</f>
        <v>41015.416666666664</v>
      </c>
      <c r="V152" s="2">
        <f>ED_DATA[[#This Row],[DISP DATE]] + ED_DATA[[#This Row],[DISP TIME]]</f>
        <v>41015.479166666664</v>
      </c>
      <c r="W152" s="2">
        <f>ED_DATA[[#This Row],[DATE PT LEFT ED]] + ED_DATA[[#This Row],[TIME PT LEFT ED]]</f>
        <v>41015.529166666667</v>
      </c>
      <c r="X152" s="5">
        <f t="shared" si="20"/>
        <v>2.6166666666395031</v>
      </c>
      <c r="Y152" s="5">
        <f t="shared" si="21"/>
        <v>1.4166666665696539</v>
      </c>
      <c r="Z152" s="7">
        <f t="shared" si="22"/>
        <v>1</v>
      </c>
      <c r="AA152" s="7">
        <f t="shared" si="23"/>
        <v>1</v>
      </c>
      <c r="AB152" s="7">
        <f t="shared" si="26"/>
        <v>0</v>
      </c>
      <c r="AC152" s="7">
        <f t="shared" si="27"/>
        <v>0</v>
      </c>
      <c r="AD152" s="7">
        <f t="shared" si="28"/>
        <v>0</v>
      </c>
      <c r="AE152" s="7">
        <f t="shared" si="24"/>
        <v>0</v>
      </c>
      <c r="AF152" s="7">
        <f t="shared" si="25"/>
        <v>0</v>
      </c>
      <c r="AG152" s="7" t="str">
        <f t="shared" si="29"/>
        <v>Adult</v>
      </c>
    </row>
    <row r="153" spans="1:33">
      <c r="A153">
        <v>4414</v>
      </c>
      <c r="B153" t="s">
        <v>14</v>
      </c>
      <c r="C153" t="s">
        <v>15</v>
      </c>
      <c r="D153" t="s">
        <v>16</v>
      </c>
      <c r="E153" s="1">
        <v>41015</v>
      </c>
      <c r="F153" s="3">
        <v>0.53611111111111109</v>
      </c>
      <c r="G153" s="1">
        <v>41015</v>
      </c>
      <c r="H153" s="3">
        <v>0.52986111111111112</v>
      </c>
      <c r="I153">
        <v>3</v>
      </c>
      <c r="J153">
        <v>1991</v>
      </c>
      <c r="K153" s="1">
        <v>41015</v>
      </c>
      <c r="L153" s="3">
        <v>0.66666666666666663</v>
      </c>
      <c r="M153" s="1">
        <v>41015</v>
      </c>
      <c r="N153" s="3">
        <v>0.67569444444444449</v>
      </c>
      <c r="O153">
        <v>24</v>
      </c>
      <c r="P153">
        <v>12</v>
      </c>
      <c r="Q153">
        <v>12</v>
      </c>
      <c r="R153">
        <v>16</v>
      </c>
      <c r="S153">
        <v>16</v>
      </c>
      <c r="T153" s="2">
        <f>ED_DATA[[#This Row],[REG DATE]] + ED_DATA[[#This Row],[REG TIME]]</f>
        <v>41015.536111111112</v>
      </c>
      <c r="U153" s="2">
        <f>ED_DATA[[#This Row],[TRIAGE DATE]] + ED_DATA[[#This Row],[TRIAGE TIME]]</f>
        <v>41015.529861111114</v>
      </c>
      <c r="V153" s="2">
        <f>ED_DATA[[#This Row],[DISP DATE]] + ED_DATA[[#This Row],[DISP TIME]]</f>
        <v>41015.666666666664</v>
      </c>
      <c r="W153" s="2">
        <f>ED_DATA[[#This Row],[DATE PT LEFT ED]] + ED_DATA[[#This Row],[TIME PT LEFT ED]]</f>
        <v>41015.675694444442</v>
      </c>
      <c r="X153" s="5">
        <f t="shared" si="20"/>
        <v>3.3499999999185093</v>
      </c>
      <c r="Y153" s="5">
        <f t="shared" si="21"/>
        <v>3.1333333332440816</v>
      </c>
      <c r="Z153" s="7">
        <f t="shared" si="22"/>
        <v>1</v>
      </c>
      <c r="AA153" s="7">
        <f t="shared" si="23"/>
        <v>1</v>
      </c>
      <c r="AB153" s="7">
        <f t="shared" si="26"/>
        <v>0</v>
      </c>
      <c r="AC153" s="7">
        <f t="shared" si="27"/>
        <v>0</v>
      </c>
      <c r="AD153" s="7">
        <f t="shared" si="28"/>
        <v>0</v>
      </c>
      <c r="AE153" s="7">
        <f t="shared" si="24"/>
        <v>0</v>
      </c>
      <c r="AF153" s="7">
        <f t="shared" si="25"/>
        <v>0</v>
      </c>
      <c r="AG153" s="7" t="str">
        <f t="shared" si="29"/>
        <v>Adult</v>
      </c>
    </row>
    <row r="154" spans="1:33">
      <c r="A154">
        <v>4414</v>
      </c>
      <c r="B154" t="s">
        <v>14</v>
      </c>
      <c r="C154" t="s">
        <v>15</v>
      </c>
      <c r="D154" t="s">
        <v>16</v>
      </c>
      <c r="E154" s="1">
        <v>41011</v>
      </c>
      <c r="F154" s="3">
        <v>0.55902777777777779</v>
      </c>
      <c r="G154" s="1">
        <v>41011</v>
      </c>
      <c r="H154" s="3">
        <v>0.55277777777777781</v>
      </c>
      <c r="I154">
        <v>3</v>
      </c>
      <c r="J154">
        <v>1984</v>
      </c>
      <c r="K154" s="1">
        <v>41011</v>
      </c>
      <c r="L154" s="3">
        <v>0.72222222222222221</v>
      </c>
      <c r="M154" s="1">
        <v>41011</v>
      </c>
      <c r="N154" s="3">
        <v>0.8881944444444444</v>
      </c>
      <c r="O154">
        <v>28</v>
      </c>
      <c r="P154">
        <v>13</v>
      </c>
      <c r="Q154">
        <v>13</v>
      </c>
      <c r="R154">
        <v>17</v>
      </c>
      <c r="S154">
        <v>21</v>
      </c>
      <c r="T154" s="2">
        <f>ED_DATA[[#This Row],[REG DATE]] + ED_DATA[[#This Row],[REG TIME]]</f>
        <v>41011.559027777781</v>
      </c>
      <c r="U154" s="2">
        <f>ED_DATA[[#This Row],[TRIAGE DATE]] + ED_DATA[[#This Row],[TRIAGE TIME]]</f>
        <v>41011.552777777775</v>
      </c>
      <c r="V154" s="2">
        <f>ED_DATA[[#This Row],[DISP DATE]] + ED_DATA[[#This Row],[DISP TIME]]</f>
        <v>41011.722222222219</v>
      </c>
      <c r="W154" s="2">
        <f>ED_DATA[[#This Row],[DATE PT LEFT ED]] + ED_DATA[[#This Row],[TIME PT LEFT ED]]</f>
        <v>41011.888194444444</v>
      </c>
      <c r="X154" s="5">
        <f t="shared" si="20"/>
        <v>7.8999999999068677</v>
      </c>
      <c r="Y154" s="5">
        <f t="shared" si="21"/>
        <v>3.9166666665114462</v>
      </c>
      <c r="Z154" s="7">
        <f t="shared" si="22"/>
        <v>1</v>
      </c>
      <c r="AA154" s="7">
        <f t="shared" si="23"/>
        <v>1</v>
      </c>
      <c r="AB154" s="7">
        <f t="shared" si="26"/>
        <v>0</v>
      </c>
      <c r="AC154" s="7">
        <f t="shared" si="27"/>
        <v>0</v>
      </c>
      <c r="AD154" s="7">
        <f t="shared" si="28"/>
        <v>0</v>
      </c>
      <c r="AE154" s="7">
        <f t="shared" si="24"/>
        <v>0</v>
      </c>
      <c r="AF154" s="7">
        <f t="shared" si="25"/>
        <v>0</v>
      </c>
      <c r="AG154" s="7" t="str">
        <f t="shared" si="29"/>
        <v>Adult</v>
      </c>
    </row>
    <row r="155" spans="1:33">
      <c r="A155">
        <v>4414</v>
      </c>
      <c r="B155" t="s">
        <v>14</v>
      </c>
      <c r="C155" t="s">
        <v>15</v>
      </c>
      <c r="D155" t="s">
        <v>16</v>
      </c>
      <c r="E155" s="1">
        <v>41011</v>
      </c>
      <c r="F155" s="3">
        <v>0.625</v>
      </c>
      <c r="G155" s="1">
        <v>41011</v>
      </c>
      <c r="H155" s="3">
        <v>0.62083333333333335</v>
      </c>
      <c r="I155">
        <v>3</v>
      </c>
      <c r="J155">
        <v>1976</v>
      </c>
      <c r="K155" s="1">
        <v>41011</v>
      </c>
      <c r="L155" s="3">
        <v>0.70625000000000004</v>
      </c>
      <c r="M155" s="1">
        <v>41011</v>
      </c>
      <c r="N155" s="3">
        <v>0.70625000000000004</v>
      </c>
      <c r="O155">
        <v>38</v>
      </c>
      <c r="P155">
        <v>15</v>
      </c>
      <c r="Q155">
        <v>14</v>
      </c>
      <c r="R155">
        <v>16</v>
      </c>
      <c r="S155">
        <v>16</v>
      </c>
      <c r="T155" s="2">
        <f>ED_DATA[[#This Row],[REG DATE]] + ED_DATA[[#This Row],[REG TIME]]</f>
        <v>41011.625</v>
      </c>
      <c r="U155" s="2">
        <f>ED_DATA[[#This Row],[TRIAGE DATE]] + ED_DATA[[#This Row],[TRIAGE TIME]]</f>
        <v>41011.620833333334</v>
      </c>
      <c r="V155" s="2">
        <f>ED_DATA[[#This Row],[DISP DATE]] + ED_DATA[[#This Row],[DISP TIME]]</f>
        <v>41011.706250000003</v>
      </c>
      <c r="W155" s="2">
        <f>ED_DATA[[#This Row],[DATE PT LEFT ED]] + ED_DATA[[#This Row],[TIME PT LEFT ED]]</f>
        <v>41011.706250000003</v>
      </c>
      <c r="X155" s="5">
        <f t="shared" si="20"/>
        <v>1.9500000000698492</v>
      </c>
      <c r="Y155" s="5">
        <f t="shared" si="21"/>
        <v>1.9500000000698492</v>
      </c>
      <c r="Z155" s="7">
        <f t="shared" si="22"/>
        <v>1</v>
      </c>
      <c r="AA155" s="7">
        <f t="shared" si="23"/>
        <v>1</v>
      </c>
      <c r="AB155" s="7">
        <f t="shared" si="26"/>
        <v>0</v>
      </c>
      <c r="AC155" s="7">
        <f t="shared" si="27"/>
        <v>0</v>
      </c>
      <c r="AD155" s="7">
        <f t="shared" si="28"/>
        <v>0</v>
      </c>
      <c r="AE155" s="7">
        <f t="shared" si="24"/>
        <v>0</v>
      </c>
      <c r="AF155" s="7">
        <f t="shared" si="25"/>
        <v>0</v>
      </c>
      <c r="AG155" s="7" t="str">
        <f t="shared" si="29"/>
        <v>Adult</v>
      </c>
    </row>
    <row r="156" spans="1:33">
      <c r="A156">
        <v>4414</v>
      </c>
      <c r="B156" t="s">
        <v>14</v>
      </c>
      <c r="C156" t="s">
        <v>15</v>
      </c>
      <c r="D156" t="s">
        <v>16</v>
      </c>
      <c r="E156" s="1">
        <v>41011</v>
      </c>
      <c r="F156" s="3">
        <v>0.64027777777777772</v>
      </c>
      <c r="G156" s="1">
        <v>41011</v>
      </c>
      <c r="H156" s="3">
        <v>0.63611111111111107</v>
      </c>
      <c r="I156">
        <v>3</v>
      </c>
      <c r="J156">
        <v>1974</v>
      </c>
      <c r="K156" s="1">
        <v>41011</v>
      </c>
      <c r="L156" s="3">
        <v>0.8208333333333333</v>
      </c>
      <c r="M156" s="1">
        <v>41011</v>
      </c>
      <c r="N156" s="3">
        <v>0.8208333333333333</v>
      </c>
      <c r="O156">
        <v>37</v>
      </c>
      <c r="P156">
        <v>15</v>
      </c>
      <c r="Q156">
        <v>15</v>
      </c>
      <c r="R156">
        <v>19</v>
      </c>
      <c r="S156">
        <v>19</v>
      </c>
      <c r="T156" s="2">
        <f>ED_DATA[[#This Row],[REG DATE]] + ED_DATA[[#This Row],[REG TIME]]</f>
        <v>41011.640277777777</v>
      </c>
      <c r="U156" s="2">
        <f>ED_DATA[[#This Row],[TRIAGE DATE]] + ED_DATA[[#This Row],[TRIAGE TIME]]</f>
        <v>41011.636111111111</v>
      </c>
      <c r="V156" s="2">
        <f>ED_DATA[[#This Row],[DISP DATE]] + ED_DATA[[#This Row],[DISP TIME]]</f>
        <v>41011.820833333331</v>
      </c>
      <c r="W156" s="2">
        <f>ED_DATA[[#This Row],[DATE PT LEFT ED]] + ED_DATA[[#This Row],[TIME PT LEFT ED]]</f>
        <v>41011.820833333331</v>
      </c>
      <c r="X156" s="5">
        <f t="shared" si="20"/>
        <v>4.3333333333139308</v>
      </c>
      <c r="Y156" s="5">
        <f t="shared" si="21"/>
        <v>4.3333333333139308</v>
      </c>
      <c r="Z156" s="7">
        <f t="shared" si="22"/>
        <v>1</v>
      </c>
      <c r="AA156" s="7">
        <f t="shared" si="23"/>
        <v>0</v>
      </c>
      <c r="AB156" s="7">
        <f t="shared" si="26"/>
        <v>0</v>
      </c>
      <c r="AC156" s="7">
        <f t="shared" si="27"/>
        <v>0</v>
      </c>
      <c r="AD156" s="7">
        <f t="shared" si="28"/>
        <v>0</v>
      </c>
      <c r="AE156" s="7">
        <f t="shared" si="24"/>
        <v>0</v>
      </c>
      <c r="AF156" s="7">
        <f t="shared" si="25"/>
        <v>0</v>
      </c>
      <c r="AG156" s="7" t="str">
        <f t="shared" si="29"/>
        <v>Adult</v>
      </c>
    </row>
    <row r="157" spans="1:33">
      <c r="A157">
        <v>4414</v>
      </c>
      <c r="B157" t="s">
        <v>14</v>
      </c>
      <c r="C157" t="s">
        <v>15</v>
      </c>
      <c r="D157" t="s">
        <v>16</v>
      </c>
      <c r="E157" s="1">
        <v>41011</v>
      </c>
      <c r="F157" s="3">
        <v>0.88749999999999996</v>
      </c>
      <c r="G157" s="1">
        <v>41011</v>
      </c>
      <c r="H157" s="3">
        <v>0.88402777777777775</v>
      </c>
      <c r="I157">
        <v>3</v>
      </c>
      <c r="J157">
        <v>1998</v>
      </c>
      <c r="K157" s="1">
        <v>41012</v>
      </c>
      <c r="L157" s="3">
        <v>2.2916666666666665E-2</v>
      </c>
      <c r="M157" s="1">
        <v>41012</v>
      </c>
      <c r="N157" s="3">
        <v>2.2916666666666665E-2</v>
      </c>
      <c r="O157">
        <v>18</v>
      </c>
      <c r="P157">
        <v>21</v>
      </c>
      <c r="Q157">
        <v>21</v>
      </c>
      <c r="R157">
        <v>0</v>
      </c>
      <c r="S157">
        <v>0</v>
      </c>
      <c r="T157" s="2">
        <f>ED_DATA[[#This Row],[REG DATE]] + ED_DATA[[#This Row],[REG TIME]]</f>
        <v>41011.887499999997</v>
      </c>
      <c r="U157" s="2">
        <f>ED_DATA[[#This Row],[TRIAGE DATE]] + ED_DATA[[#This Row],[TRIAGE TIME]]</f>
        <v>41011.884027777778</v>
      </c>
      <c r="V157" s="2">
        <f>ED_DATA[[#This Row],[DISP DATE]] + ED_DATA[[#This Row],[DISP TIME]]</f>
        <v>41012.022916666669</v>
      </c>
      <c r="W157" s="2">
        <f>ED_DATA[[#This Row],[DATE PT LEFT ED]] + ED_DATA[[#This Row],[TIME PT LEFT ED]]</f>
        <v>41012.022916666669</v>
      </c>
      <c r="X157" s="5">
        <f t="shared" si="20"/>
        <v>3.2500000001164153</v>
      </c>
      <c r="Y157" s="5">
        <f t="shared" si="21"/>
        <v>3.2500000001164153</v>
      </c>
      <c r="Z157" s="7">
        <f t="shared" si="22"/>
        <v>1</v>
      </c>
      <c r="AA157" s="7">
        <f t="shared" si="23"/>
        <v>1</v>
      </c>
      <c r="AB157" s="7">
        <f t="shared" si="26"/>
        <v>0</v>
      </c>
      <c r="AC157" s="7">
        <f t="shared" si="27"/>
        <v>0</v>
      </c>
      <c r="AD157" s="7">
        <f t="shared" si="28"/>
        <v>0</v>
      </c>
      <c r="AE157" s="7">
        <f t="shared" si="24"/>
        <v>0</v>
      </c>
      <c r="AF157" s="7">
        <f t="shared" si="25"/>
        <v>0</v>
      </c>
      <c r="AG157" s="7" t="str">
        <f t="shared" si="29"/>
        <v>Adult</v>
      </c>
    </row>
    <row r="158" spans="1:33">
      <c r="A158">
        <v>4414</v>
      </c>
      <c r="B158" t="s">
        <v>14</v>
      </c>
      <c r="C158" t="s">
        <v>15</v>
      </c>
      <c r="D158" t="s">
        <v>16</v>
      </c>
      <c r="E158" s="1">
        <v>41011</v>
      </c>
      <c r="F158" s="3">
        <v>0.90833333333333333</v>
      </c>
      <c r="G158" s="1">
        <v>41011</v>
      </c>
      <c r="H158" s="3">
        <v>0.90486111111111112</v>
      </c>
      <c r="I158">
        <v>3</v>
      </c>
      <c r="J158">
        <v>1964</v>
      </c>
      <c r="K158" s="1">
        <v>41012</v>
      </c>
      <c r="L158" s="3">
        <v>2.4305555555555556E-2</v>
      </c>
      <c r="M158" s="1">
        <v>41012</v>
      </c>
      <c r="N158" s="3">
        <v>4.0972222222222222E-2</v>
      </c>
      <c r="O158">
        <v>51</v>
      </c>
      <c r="P158">
        <v>21</v>
      </c>
      <c r="Q158">
        <v>21</v>
      </c>
      <c r="R158">
        <v>0</v>
      </c>
      <c r="S158">
        <v>0</v>
      </c>
      <c r="T158" s="2">
        <f>ED_DATA[[#This Row],[REG DATE]] + ED_DATA[[#This Row],[REG TIME]]</f>
        <v>41011.908333333333</v>
      </c>
      <c r="U158" s="2">
        <f>ED_DATA[[#This Row],[TRIAGE DATE]] + ED_DATA[[#This Row],[TRIAGE TIME]]</f>
        <v>41011.904861111114</v>
      </c>
      <c r="V158" s="2">
        <f>ED_DATA[[#This Row],[DISP DATE]] + ED_DATA[[#This Row],[DISP TIME]]</f>
        <v>41012.024305555555</v>
      </c>
      <c r="W158" s="2">
        <f>ED_DATA[[#This Row],[DATE PT LEFT ED]] + ED_DATA[[#This Row],[TIME PT LEFT ED]]</f>
        <v>41012.040972222225</v>
      </c>
      <c r="X158" s="5">
        <f t="shared" si="20"/>
        <v>3.183333333407063</v>
      </c>
      <c r="Y158" s="5">
        <f t="shared" si="21"/>
        <v>2.7833333333255723</v>
      </c>
      <c r="Z158" s="7">
        <f t="shared" si="22"/>
        <v>1</v>
      </c>
      <c r="AA158" s="7">
        <f t="shared" si="23"/>
        <v>1</v>
      </c>
      <c r="AB158" s="7">
        <f t="shared" si="26"/>
        <v>0</v>
      </c>
      <c r="AC158" s="7">
        <f t="shared" si="27"/>
        <v>0</v>
      </c>
      <c r="AD158" s="7">
        <f t="shared" si="28"/>
        <v>0</v>
      </c>
      <c r="AE158" s="7">
        <f t="shared" si="24"/>
        <v>0</v>
      </c>
      <c r="AF158" s="7">
        <f t="shared" si="25"/>
        <v>0</v>
      </c>
      <c r="AG158" s="7" t="str">
        <f t="shared" si="29"/>
        <v>Adult</v>
      </c>
    </row>
    <row r="159" spans="1:33">
      <c r="A159">
        <v>4414</v>
      </c>
      <c r="B159" t="s">
        <v>14</v>
      </c>
      <c r="C159" t="s">
        <v>15</v>
      </c>
      <c r="D159" t="s">
        <v>16</v>
      </c>
      <c r="E159" s="1">
        <v>41012</v>
      </c>
      <c r="F159" s="3">
        <v>2.9166666666666667E-2</v>
      </c>
      <c r="G159" s="1">
        <v>41012</v>
      </c>
      <c r="H159" s="3">
        <v>1.7361111111111112E-2</v>
      </c>
      <c r="I159">
        <v>3</v>
      </c>
      <c r="J159">
        <v>1981</v>
      </c>
      <c r="K159" s="1">
        <v>41012</v>
      </c>
      <c r="L159" s="3">
        <v>7.1527777777777773E-2</v>
      </c>
      <c r="M159" s="1">
        <v>41012</v>
      </c>
      <c r="N159" s="3">
        <v>7.1527777777777773E-2</v>
      </c>
      <c r="O159">
        <v>33</v>
      </c>
      <c r="P159">
        <v>0</v>
      </c>
      <c r="Q159">
        <v>0</v>
      </c>
      <c r="R159">
        <v>1</v>
      </c>
      <c r="S159">
        <v>1</v>
      </c>
      <c r="T159" s="2">
        <f>ED_DATA[[#This Row],[REG DATE]] + ED_DATA[[#This Row],[REG TIME]]</f>
        <v>41012.029166666667</v>
      </c>
      <c r="U159" s="2">
        <f>ED_DATA[[#This Row],[TRIAGE DATE]] + ED_DATA[[#This Row],[TRIAGE TIME]]</f>
        <v>41012.017361111109</v>
      </c>
      <c r="V159" s="2">
        <f>ED_DATA[[#This Row],[DISP DATE]] + ED_DATA[[#This Row],[DISP TIME]]</f>
        <v>41012.071527777778</v>
      </c>
      <c r="W159" s="2">
        <f>ED_DATA[[#This Row],[DATE PT LEFT ED]] + ED_DATA[[#This Row],[TIME PT LEFT ED]]</f>
        <v>41012.071527777778</v>
      </c>
      <c r="X159" s="5">
        <f t="shared" si="20"/>
        <v>1.0166666666627862</v>
      </c>
      <c r="Y159" s="5">
        <f t="shared" si="21"/>
        <v>1.0166666666627862</v>
      </c>
      <c r="Z159" s="7">
        <f t="shared" si="22"/>
        <v>1</v>
      </c>
      <c r="AA159" s="7">
        <f t="shared" si="23"/>
        <v>1</v>
      </c>
      <c r="AB159" s="7">
        <f t="shared" si="26"/>
        <v>0</v>
      </c>
      <c r="AC159" s="7">
        <f t="shared" si="27"/>
        <v>0</v>
      </c>
      <c r="AD159" s="7">
        <f t="shared" si="28"/>
        <v>0</v>
      </c>
      <c r="AE159" s="7">
        <f t="shared" si="24"/>
        <v>0</v>
      </c>
      <c r="AF159" s="7">
        <f t="shared" si="25"/>
        <v>0</v>
      </c>
      <c r="AG159" s="7" t="str">
        <f t="shared" si="29"/>
        <v>Adult</v>
      </c>
    </row>
    <row r="160" spans="1:33">
      <c r="A160">
        <v>4414</v>
      </c>
      <c r="B160" t="s">
        <v>14</v>
      </c>
      <c r="C160" t="s">
        <v>15</v>
      </c>
      <c r="D160" t="s">
        <v>16</v>
      </c>
      <c r="E160" s="1">
        <v>41014</v>
      </c>
      <c r="F160" s="3">
        <v>0.26250000000000001</v>
      </c>
      <c r="G160" s="1">
        <v>41014</v>
      </c>
      <c r="H160" s="3">
        <v>0.25486111111111109</v>
      </c>
      <c r="I160">
        <v>3</v>
      </c>
      <c r="J160">
        <v>1987</v>
      </c>
      <c r="K160" s="1">
        <v>41014</v>
      </c>
      <c r="L160" s="3">
        <v>0.40763888888888888</v>
      </c>
      <c r="M160" s="1">
        <v>41014</v>
      </c>
      <c r="N160" s="3">
        <v>0.40763888888888888</v>
      </c>
      <c r="O160">
        <v>26</v>
      </c>
      <c r="P160">
        <v>6</v>
      </c>
      <c r="Q160">
        <v>6</v>
      </c>
      <c r="R160">
        <v>9</v>
      </c>
      <c r="S160">
        <v>9</v>
      </c>
      <c r="T160" s="2">
        <f>ED_DATA[[#This Row],[REG DATE]] + ED_DATA[[#This Row],[REG TIME]]</f>
        <v>41014.262499999997</v>
      </c>
      <c r="U160" s="2">
        <f>ED_DATA[[#This Row],[TRIAGE DATE]] + ED_DATA[[#This Row],[TRIAGE TIME]]</f>
        <v>41014.254861111112</v>
      </c>
      <c r="V160" s="2">
        <f>ED_DATA[[#This Row],[DISP DATE]] + ED_DATA[[#This Row],[DISP TIME]]</f>
        <v>41014.407638888886</v>
      </c>
      <c r="W160" s="2">
        <f>ED_DATA[[#This Row],[DATE PT LEFT ED]] + ED_DATA[[#This Row],[TIME PT LEFT ED]]</f>
        <v>41014.407638888886</v>
      </c>
      <c r="X160" s="5">
        <f t="shared" si="20"/>
        <v>3.4833333333372138</v>
      </c>
      <c r="Y160" s="5">
        <f t="shared" si="21"/>
        <v>3.4833333333372138</v>
      </c>
      <c r="Z160" s="7">
        <f t="shared" si="22"/>
        <v>1</v>
      </c>
      <c r="AA160" s="7">
        <f t="shared" si="23"/>
        <v>1</v>
      </c>
      <c r="AB160" s="7">
        <f t="shared" si="26"/>
        <v>0</v>
      </c>
      <c r="AC160" s="7">
        <f t="shared" si="27"/>
        <v>0</v>
      </c>
      <c r="AD160" s="7">
        <f t="shared" si="28"/>
        <v>0</v>
      </c>
      <c r="AE160" s="7">
        <f t="shared" si="24"/>
        <v>0</v>
      </c>
      <c r="AF160" s="7">
        <f t="shared" si="25"/>
        <v>0</v>
      </c>
      <c r="AG160" s="7" t="str">
        <f t="shared" si="29"/>
        <v>Adult</v>
      </c>
    </row>
    <row r="161" spans="1:33">
      <c r="A161">
        <v>4414</v>
      </c>
      <c r="B161" t="s">
        <v>14</v>
      </c>
      <c r="C161" t="s">
        <v>15</v>
      </c>
      <c r="D161" t="s">
        <v>16</v>
      </c>
      <c r="E161" s="1">
        <v>41014</v>
      </c>
      <c r="F161" s="3">
        <v>0.42499999999999999</v>
      </c>
      <c r="G161" s="1">
        <v>41014</v>
      </c>
      <c r="H161" s="3">
        <v>0.4201388888888889</v>
      </c>
      <c r="I161">
        <v>3</v>
      </c>
      <c r="J161">
        <v>1972</v>
      </c>
      <c r="K161" s="1">
        <v>41014</v>
      </c>
      <c r="L161" s="3">
        <v>0.64583333333333337</v>
      </c>
      <c r="M161" s="1">
        <v>41014</v>
      </c>
      <c r="N161" s="3">
        <v>0.66597222222222219</v>
      </c>
      <c r="O161">
        <v>42</v>
      </c>
      <c r="P161">
        <v>10</v>
      </c>
      <c r="Q161">
        <v>10</v>
      </c>
      <c r="R161">
        <v>15</v>
      </c>
      <c r="S161">
        <v>15</v>
      </c>
      <c r="T161" s="2">
        <f>ED_DATA[[#This Row],[REG DATE]] + ED_DATA[[#This Row],[REG TIME]]</f>
        <v>41014.425000000003</v>
      </c>
      <c r="U161" s="2">
        <f>ED_DATA[[#This Row],[TRIAGE DATE]] + ED_DATA[[#This Row],[TRIAGE TIME]]</f>
        <v>41014.420138888891</v>
      </c>
      <c r="V161" s="2">
        <f>ED_DATA[[#This Row],[DISP DATE]] + ED_DATA[[#This Row],[DISP TIME]]</f>
        <v>41014.645833333336</v>
      </c>
      <c r="W161" s="2">
        <f>ED_DATA[[#This Row],[DATE PT LEFT ED]] + ED_DATA[[#This Row],[TIME PT LEFT ED]]</f>
        <v>41014.665972222225</v>
      </c>
      <c r="X161" s="5">
        <f t="shared" si="20"/>
        <v>5.7833333333255723</v>
      </c>
      <c r="Y161" s="5">
        <f t="shared" si="21"/>
        <v>5.2999999999883585</v>
      </c>
      <c r="Z161" s="7">
        <f t="shared" si="22"/>
        <v>1</v>
      </c>
      <c r="AA161" s="7">
        <f t="shared" si="23"/>
        <v>0</v>
      </c>
      <c r="AB161" s="7">
        <f t="shared" si="26"/>
        <v>0</v>
      </c>
      <c r="AC161" s="7">
        <f t="shared" si="27"/>
        <v>0</v>
      </c>
      <c r="AD161" s="7">
        <f t="shared" si="28"/>
        <v>0</v>
      </c>
      <c r="AE161" s="7">
        <f t="shared" si="24"/>
        <v>0</v>
      </c>
      <c r="AF161" s="7">
        <f t="shared" si="25"/>
        <v>0</v>
      </c>
      <c r="AG161" s="7" t="str">
        <f t="shared" si="29"/>
        <v>Adult</v>
      </c>
    </row>
    <row r="162" spans="1:33">
      <c r="A162">
        <v>4414</v>
      </c>
      <c r="B162" t="s">
        <v>14</v>
      </c>
      <c r="C162" t="s">
        <v>15</v>
      </c>
      <c r="D162" t="s">
        <v>16</v>
      </c>
      <c r="E162" s="1">
        <v>41014</v>
      </c>
      <c r="F162" s="3">
        <v>0.68472222222222223</v>
      </c>
      <c r="G162" s="1">
        <v>41014</v>
      </c>
      <c r="H162" s="3">
        <v>0.67986111111111114</v>
      </c>
      <c r="I162">
        <v>3</v>
      </c>
      <c r="J162">
        <v>1989</v>
      </c>
      <c r="K162" s="1">
        <v>41014</v>
      </c>
      <c r="L162" s="3">
        <v>0.71527777777777779</v>
      </c>
      <c r="M162" s="1">
        <v>41014</v>
      </c>
      <c r="N162" s="3">
        <v>0.72152777777777777</v>
      </c>
      <c r="O162">
        <v>23</v>
      </c>
      <c r="P162">
        <v>16</v>
      </c>
      <c r="Q162">
        <v>16</v>
      </c>
      <c r="R162">
        <v>17</v>
      </c>
      <c r="S162">
        <v>17</v>
      </c>
      <c r="T162" s="2">
        <f>ED_DATA[[#This Row],[REG DATE]] + ED_DATA[[#This Row],[REG TIME]]</f>
        <v>41014.68472222222</v>
      </c>
      <c r="U162" s="2">
        <f>ED_DATA[[#This Row],[TRIAGE DATE]] + ED_DATA[[#This Row],[TRIAGE TIME]]</f>
        <v>41014.679861111108</v>
      </c>
      <c r="V162" s="2">
        <f>ED_DATA[[#This Row],[DISP DATE]] + ED_DATA[[#This Row],[DISP TIME]]</f>
        <v>41014.715277777781</v>
      </c>
      <c r="W162" s="2">
        <f>ED_DATA[[#This Row],[DATE PT LEFT ED]] + ED_DATA[[#This Row],[TIME PT LEFT ED]]</f>
        <v>41014.72152777778</v>
      </c>
      <c r="X162" s="5">
        <f t="shared" si="20"/>
        <v>0.88333333341870457</v>
      </c>
      <c r="Y162" s="5">
        <f t="shared" si="21"/>
        <v>0.73333333345362917</v>
      </c>
      <c r="Z162" s="7">
        <f t="shared" si="22"/>
        <v>1</v>
      </c>
      <c r="AA162" s="7">
        <f t="shared" si="23"/>
        <v>1</v>
      </c>
      <c r="AB162" s="7">
        <f t="shared" si="26"/>
        <v>0</v>
      </c>
      <c r="AC162" s="7">
        <f t="shared" si="27"/>
        <v>0</v>
      </c>
      <c r="AD162" s="7">
        <f t="shared" si="28"/>
        <v>0</v>
      </c>
      <c r="AE162" s="7">
        <f t="shared" si="24"/>
        <v>0</v>
      </c>
      <c r="AF162" s="7">
        <f t="shared" si="25"/>
        <v>0</v>
      </c>
      <c r="AG162" s="7" t="str">
        <f t="shared" si="29"/>
        <v>Adult</v>
      </c>
    </row>
    <row r="163" spans="1:33">
      <c r="A163">
        <v>4414</v>
      </c>
      <c r="B163" t="s">
        <v>14</v>
      </c>
      <c r="C163" t="s">
        <v>15</v>
      </c>
      <c r="D163" t="s">
        <v>16</v>
      </c>
      <c r="E163" s="1">
        <v>41015</v>
      </c>
      <c r="F163" s="3">
        <v>0.48472222222222222</v>
      </c>
      <c r="G163" s="1">
        <v>41015</v>
      </c>
      <c r="H163" s="3">
        <v>0.47916666666666669</v>
      </c>
      <c r="I163">
        <v>3</v>
      </c>
      <c r="J163">
        <v>1957</v>
      </c>
      <c r="K163" s="1">
        <v>41015</v>
      </c>
      <c r="L163" s="3">
        <v>0.79513888888888884</v>
      </c>
      <c r="M163" s="1">
        <v>41015</v>
      </c>
      <c r="N163" s="3">
        <v>0.80555555555555558</v>
      </c>
      <c r="O163">
        <v>55</v>
      </c>
      <c r="P163">
        <v>11</v>
      </c>
      <c r="Q163">
        <v>11</v>
      </c>
      <c r="R163">
        <v>19</v>
      </c>
      <c r="S163">
        <v>19</v>
      </c>
      <c r="T163" s="2">
        <f>ED_DATA[[#This Row],[REG DATE]] + ED_DATA[[#This Row],[REG TIME]]</f>
        <v>41015.484722222223</v>
      </c>
      <c r="U163" s="2">
        <f>ED_DATA[[#This Row],[TRIAGE DATE]] + ED_DATA[[#This Row],[TRIAGE TIME]]</f>
        <v>41015.479166666664</v>
      </c>
      <c r="V163" s="2">
        <f>ED_DATA[[#This Row],[DISP DATE]] + ED_DATA[[#This Row],[DISP TIME]]</f>
        <v>41015.795138888891</v>
      </c>
      <c r="W163" s="2">
        <f>ED_DATA[[#This Row],[DATE PT LEFT ED]] + ED_DATA[[#This Row],[TIME PT LEFT ED]]</f>
        <v>41015.805555555555</v>
      </c>
      <c r="X163" s="5">
        <f t="shared" si="20"/>
        <v>7.6999999999534339</v>
      </c>
      <c r="Y163" s="5">
        <f t="shared" si="21"/>
        <v>7.4500000000116415</v>
      </c>
      <c r="Z163" s="7">
        <f t="shared" si="22"/>
        <v>0</v>
      </c>
      <c r="AA163" s="7">
        <f t="shared" si="23"/>
        <v>0</v>
      </c>
      <c r="AB163" s="7">
        <f t="shared" si="26"/>
        <v>0</v>
      </c>
      <c r="AC163" s="7">
        <f t="shared" si="27"/>
        <v>0</v>
      </c>
      <c r="AD163" s="7">
        <f t="shared" si="28"/>
        <v>0</v>
      </c>
      <c r="AE163" s="7">
        <f t="shared" si="24"/>
        <v>0</v>
      </c>
      <c r="AF163" s="7">
        <f t="shared" si="25"/>
        <v>0</v>
      </c>
      <c r="AG163" s="7" t="str">
        <f t="shared" si="29"/>
        <v>Adult</v>
      </c>
    </row>
    <row r="164" spans="1:33">
      <c r="A164">
        <v>4414</v>
      </c>
      <c r="B164" t="s">
        <v>14</v>
      </c>
      <c r="C164" t="s">
        <v>15</v>
      </c>
      <c r="D164" t="s">
        <v>16</v>
      </c>
      <c r="E164" s="1">
        <v>41015</v>
      </c>
      <c r="F164" s="3">
        <v>0.56041666666666667</v>
      </c>
      <c r="G164" s="1">
        <v>41015</v>
      </c>
      <c r="H164" s="3">
        <v>0.55555555555555558</v>
      </c>
      <c r="I164">
        <v>3</v>
      </c>
      <c r="J164">
        <v>1950</v>
      </c>
      <c r="K164" s="1">
        <v>41015</v>
      </c>
      <c r="L164" s="3">
        <v>0.91666666666666663</v>
      </c>
      <c r="M164" s="1">
        <v>41015</v>
      </c>
      <c r="N164" s="3">
        <v>0.91736111111111107</v>
      </c>
      <c r="O164">
        <v>62</v>
      </c>
      <c r="P164">
        <v>13</v>
      </c>
      <c r="Q164">
        <v>13</v>
      </c>
      <c r="R164">
        <v>22</v>
      </c>
      <c r="S164">
        <v>22</v>
      </c>
      <c r="T164" s="2">
        <f>ED_DATA[[#This Row],[REG DATE]] + ED_DATA[[#This Row],[REG TIME]]</f>
        <v>41015.560416666667</v>
      </c>
      <c r="U164" s="2">
        <f>ED_DATA[[#This Row],[TRIAGE DATE]] + ED_DATA[[#This Row],[TRIAGE TIME]]</f>
        <v>41015.555555555555</v>
      </c>
      <c r="V164" s="2">
        <f>ED_DATA[[#This Row],[DISP DATE]] + ED_DATA[[#This Row],[DISP TIME]]</f>
        <v>41015.916666666664</v>
      </c>
      <c r="W164" s="2">
        <f>ED_DATA[[#This Row],[DATE PT LEFT ED]] + ED_DATA[[#This Row],[TIME PT LEFT ED]]</f>
        <v>41015.917361111111</v>
      </c>
      <c r="X164" s="5">
        <f t="shared" si="20"/>
        <v>8.5666666666511446</v>
      </c>
      <c r="Y164" s="5">
        <f t="shared" si="21"/>
        <v>8.5499999999301508</v>
      </c>
      <c r="Z164" s="7">
        <f t="shared" si="22"/>
        <v>0</v>
      </c>
      <c r="AA164" s="7">
        <f t="shared" si="23"/>
        <v>0</v>
      </c>
      <c r="AB164" s="7">
        <f t="shared" si="26"/>
        <v>0</v>
      </c>
      <c r="AC164" s="7">
        <f t="shared" si="27"/>
        <v>0</v>
      </c>
      <c r="AD164" s="7">
        <f t="shared" si="28"/>
        <v>0</v>
      </c>
      <c r="AE164" s="7">
        <f t="shared" si="24"/>
        <v>0</v>
      </c>
      <c r="AF164" s="7">
        <f t="shared" si="25"/>
        <v>0</v>
      </c>
      <c r="AG164" s="7" t="str">
        <f t="shared" si="29"/>
        <v>Adult</v>
      </c>
    </row>
    <row r="165" spans="1:33">
      <c r="A165">
        <v>4414</v>
      </c>
      <c r="B165" t="s">
        <v>14</v>
      </c>
      <c r="C165" t="s">
        <v>15</v>
      </c>
      <c r="D165" t="s">
        <v>16</v>
      </c>
      <c r="E165" s="1">
        <v>41015</v>
      </c>
      <c r="F165" s="3">
        <v>0.57361111111111107</v>
      </c>
      <c r="G165" s="1">
        <v>41015</v>
      </c>
      <c r="H165" s="3">
        <v>0.56944444444444442</v>
      </c>
      <c r="I165">
        <v>3</v>
      </c>
      <c r="J165">
        <v>1985</v>
      </c>
      <c r="K165" s="1">
        <v>41015</v>
      </c>
      <c r="L165" s="3">
        <v>0.75</v>
      </c>
      <c r="M165" s="1">
        <v>41015</v>
      </c>
      <c r="N165" s="3">
        <v>0.7729166666666667</v>
      </c>
      <c r="O165">
        <v>26</v>
      </c>
      <c r="P165">
        <v>13</v>
      </c>
      <c r="Q165">
        <v>13</v>
      </c>
      <c r="R165">
        <v>18</v>
      </c>
      <c r="S165">
        <v>18</v>
      </c>
      <c r="T165" s="2">
        <f>ED_DATA[[#This Row],[REG DATE]] + ED_DATA[[#This Row],[REG TIME]]</f>
        <v>41015.573611111111</v>
      </c>
      <c r="U165" s="2">
        <f>ED_DATA[[#This Row],[TRIAGE DATE]] + ED_DATA[[#This Row],[TRIAGE TIME]]</f>
        <v>41015.569444444445</v>
      </c>
      <c r="V165" s="2">
        <f>ED_DATA[[#This Row],[DISP DATE]] + ED_DATA[[#This Row],[DISP TIME]]</f>
        <v>41015.75</v>
      </c>
      <c r="W165" s="2">
        <f>ED_DATA[[#This Row],[DATE PT LEFT ED]] + ED_DATA[[#This Row],[TIME PT LEFT ED]]</f>
        <v>41015.772916666669</v>
      </c>
      <c r="X165" s="5">
        <f t="shared" si="20"/>
        <v>4.78333333338378</v>
      </c>
      <c r="Y165" s="5">
        <f t="shared" si="21"/>
        <v>4.2333333333372138</v>
      </c>
      <c r="Z165" s="7">
        <f t="shared" si="22"/>
        <v>1</v>
      </c>
      <c r="AA165" s="7">
        <f t="shared" si="23"/>
        <v>0</v>
      </c>
      <c r="AB165" s="7">
        <f t="shared" si="26"/>
        <v>0</v>
      </c>
      <c r="AC165" s="7">
        <f t="shared" si="27"/>
        <v>0</v>
      </c>
      <c r="AD165" s="7">
        <f t="shared" si="28"/>
        <v>0</v>
      </c>
      <c r="AE165" s="7">
        <f t="shared" si="24"/>
        <v>0</v>
      </c>
      <c r="AF165" s="7">
        <f t="shared" si="25"/>
        <v>0</v>
      </c>
      <c r="AG165" s="7" t="str">
        <f t="shared" si="29"/>
        <v>Adult</v>
      </c>
    </row>
    <row r="166" spans="1:33">
      <c r="A166">
        <v>4414</v>
      </c>
      <c r="B166" t="s">
        <v>14</v>
      </c>
      <c r="C166" t="s">
        <v>15</v>
      </c>
      <c r="D166" t="s">
        <v>16</v>
      </c>
      <c r="E166" s="1">
        <v>41015</v>
      </c>
      <c r="F166" s="3">
        <v>0.61458333333333337</v>
      </c>
      <c r="G166" s="1">
        <v>41015</v>
      </c>
      <c r="H166" s="3">
        <v>0.60972222222222228</v>
      </c>
      <c r="I166">
        <v>3</v>
      </c>
      <c r="J166">
        <v>1989</v>
      </c>
      <c r="K166" s="1">
        <v>41015</v>
      </c>
      <c r="L166" s="3">
        <v>0.67708333333333337</v>
      </c>
      <c r="M166" s="1">
        <v>41015</v>
      </c>
      <c r="N166" s="3">
        <v>0.67708333333333337</v>
      </c>
      <c r="O166">
        <v>22</v>
      </c>
      <c r="P166">
        <v>14</v>
      </c>
      <c r="Q166">
        <v>14</v>
      </c>
      <c r="R166">
        <v>16</v>
      </c>
      <c r="S166">
        <v>16</v>
      </c>
      <c r="T166" s="2">
        <f>ED_DATA[[#This Row],[REG DATE]] + ED_DATA[[#This Row],[REG TIME]]</f>
        <v>41015.614583333336</v>
      </c>
      <c r="U166" s="2">
        <f>ED_DATA[[#This Row],[TRIAGE DATE]] + ED_DATA[[#This Row],[TRIAGE TIME]]</f>
        <v>41015.609722222223</v>
      </c>
      <c r="V166" s="2">
        <f>ED_DATA[[#This Row],[DISP DATE]] + ED_DATA[[#This Row],[DISP TIME]]</f>
        <v>41015.677083333336</v>
      </c>
      <c r="W166" s="2">
        <f>ED_DATA[[#This Row],[DATE PT LEFT ED]] + ED_DATA[[#This Row],[TIME PT LEFT ED]]</f>
        <v>41015.677083333336</v>
      </c>
      <c r="X166" s="5">
        <f t="shared" si="20"/>
        <v>1.5</v>
      </c>
      <c r="Y166" s="5">
        <f t="shared" si="21"/>
        <v>1.5</v>
      </c>
      <c r="Z166" s="7">
        <f t="shared" si="22"/>
        <v>1</v>
      </c>
      <c r="AA166" s="7">
        <f t="shared" si="23"/>
        <v>1</v>
      </c>
      <c r="AB166" s="7">
        <f t="shared" si="26"/>
        <v>0</v>
      </c>
      <c r="AC166" s="7">
        <f t="shared" si="27"/>
        <v>0</v>
      </c>
      <c r="AD166" s="7">
        <f t="shared" si="28"/>
        <v>0</v>
      </c>
      <c r="AE166" s="7">
        <f t="shared" si="24"/>
        <v>0</v>
      </c>
      <c r="AF166" s="7">
        <f t="shared" si="25"/>
        <v>0</v>
      </c>
      <c r="AG166" s="7" t="str">
        <f t="shared" si="29"/>
        <v>Adult</v>
      </c>
    </row>
    <row r="167" spans="1:33">
      <c r="A167">
        <v>4414</v>
      </c>
      <c r="B167" t="s">
        <v>14</v>
      </c>
      <c r="C167" t="s">
        <v>15</v>
      </c>
      <c r="D167" t="s">
        <v>16</v>
      </c>
      <c r="E167" s="1">
        <v>41015</v>
      </c>
      <c r="F167" s="3">
        <v>0.63680555555555551</v>
      </c>
      <c r="G167" s="1">
        <v>41015</v>
      </c>
      <c r="H167" s="3">
        <v>0.6333333333333333</v>
      </c>
      <c r="I167">
        <v>3</v>
      </c>
      <c r="J167">
        <v>1975</v>
      </c>
      <c r="K167" s="1">
        <v>41015</v>
      </c>
      <c r="L167" s="3">
        <v>0.71875</v>
      </c>
      <c r="M167" s="1">
        <v>41015</v>
      </c>
      <c r="N167" s="3">
        <v>0.72291666666666665</v>
      </c>
      <c r="O167">
        <v>36</v>
      </c>
      <c r="P167">
        <v>15</v>
      </c>
      <c r="Q167">
        <v>15</v>
      </c>
      <c r="R167">
        <v>17</v>
      </c>
      <c r="S167">
        <v>17</v>
      </c>
      <c r="T167" s="2">
        <f>ED_DATA[[#This Row],[REG DATE]] + ED_DATA[[#This Row],[REG TIME]]</f>
        <v>41015.636805555558</v>
      </c>
      <c r="U167" s="2">
        <f>ED_DATA[[#This Row],[TRIAGE DATE]] + ED_DATA[[#This Row],[TRIAGE TIME]]</f>
        <v>41015.633333333331</v>
      </c>
      <c r="V167" s="2">
        <f>ED_DATA[[#This Row],[DISP DATE]] + ED_DATA[[#This Row],[DISP TIME]]</f>
        <v>41015.71875</v>
      </c>
      <c r="W167" s="2">
        <f>ED_DATA[[#This Row],[DATE PT LEFT ED]] + ED_DATA[[#This Row],[TIME PT LEFT ED]]</f>
        <v>41015.722916666666</v>
      </c>
      <c r="X167" s="5">
        <f t="shared" si="20"/>
        <v>2.066666666592937</v>
      </c>
      <c r="Y167" s="5">
        <f t="shared" si="21"/>
        <v>1.96666666661622</v>
      </c>
      <c r="Z167" s="7">
        <f t="shared" si="22"/>
        <v>1</v>
      </c>
      <c r="AA167" s="7">
        <f t="shared" si="23"/>
        <v>1</v>
      </c>
      <c r="AB167" s="7">
        <f t="shared" si="26"/>
        <v>0</v>
      </c>
      <c r="AC167" s="7">
        <f t="shared" si="27"/>
        <v>0</v>
      </c>
      <c r="AD167" s="7">
        <f t="shared" si="28"/>
        <v>0</v>
      </c>
      <c r="AE167" s="7">
        <f t="shared" si="24"/>
        <v>0</v>
      </c>
      <c r="AF167" s="7">
        <f t="shared" si="25"/>
        <v>0</v>
      </c>
      <c r="AG167" s="7" t="str">
        <f t="shared" si="29"/>
        <v>Adult</v>
      </c>
    </row>
    <row r="168" spans="1:33">
      <c r="A168">
        <v>4414</v>
      </c>
      <c r="B168" t="s">
        <v>14</v>
      </c>
      <c r="C168" t="s">
        <v>15</v>
      </c>
      <c r="D168" t="s">
        <v>16</v>
      </c>
      <c r="E168" s="1">
        <v>41015</v>
      </c>
      <c r="F168" s="3">
        <v>0.71111111111111114</v>
      </c>
      <c r="G168" s="1">
        <v>41015</v>
      </c>
      <c r="H168" s="3">
        <v>0.70625000000000004</v>
      </c>
      <c r="I168">
        <v>3</v>
      </c>
      <c r="J168">
        <v>1957</v>
      </c>
      <c r="K168" s="1">
        <v>41015</v>
      </c>
      <c r="L168" s="3">
        <v>0.95833333333333337</v>
      </c>
      <c r="M168" s="1">
        <v>41015</v>
      </c>
      <c r="N168" s="3">
        <v>0.98750000000000004</v>
      </c>
      <c r="O168">
        <v>58</v>
      </c>
      <c r="P168">
        <v>17</v>
      </c>
      <c r="Q168">
        <v>16</v>
      </c>
      <c r="R168">
        <v>23</v>
      </c>
      <c r="S168">
        <v>23</v>
      </c>
      <c r="T168" s="2">
        <f>ED_DATA[[#This Row],[REG DATE]] + ED_DATA[[#This Row],[REG TIME]]</f>
        <v>41015.711111111108</v>
      </c>
      <c r="U168" s="2">
        <f>ED_DATA[[#This Row],[TRIAGE DATE]] + ED_DATA[[#This Row],[TRIAGE TIME]]</f>
        <v>41015.706250000003</v>
      </c>
      <c r="V168" s="2">
        <f>ED_DATA[[#This Row],[DISP DATE]] + ED_DATA[[#This Row],[DISP TIME]]</f>
        <v>41015.958333333336</v>
      </c>
      <c r="W168" s="2">
        <f>ED_DATA[[#This Row],[DATE PT LEFT ED]] + ED_DATA[[#This Row],[TIME PT LEFT ED]]</f>
        <v>41015.987500000003</v>
      </c>
      <c r="X168" s="5">
        <f t="shared" si="20"/>
        <v>6.6333333334769122</v>
      </c>
      <c r="Y168" s="5">
        <f t="shared" si="21"/>
        <v>5.9333333334652707</v>
      </c>
      <c r="Z168" s="7">
        <f t="shared" si="22"/>
        <v>1</v>
      </c>
      <c r="AA168" s="7">
        <f t="shared" si="23"/>
        <v>0</v>
      </c>
      <c r="AB168" s="7">
        <f t="shared" si="26"/>
        <v>0</v>
      </c>
      <c r="AC168" s="7">
        <f t="shared" si="27"/>
        <v>0</v>
      </c>
      <c r="AD168" s="7">
        <f t="shared" si="28"/>
        <v>0</v>
      </c>
      <c r="AE168" s="7">
        <f t="shared" si="24"/>
        <v>0</v>
      </c>
      <c r="AF168" s="7">
        <f t="shared" si="25"/>
        <v>0</v>
      </c>
      <c r="AG168" s="7" t="str">
        <f t="shared" si="29"/>
        <v>Adult</v>
      </c>
    </row>
    <row r="169" spans="1:33">
      <c r="A169">
        <v>4414</v>
      </c>
      <c r="B169" t="s">
        <v>14</v>
      </c>
      <c r="C169" t="s">
        <v>15</v>
      </c>
      <c r="D169" t="s">
        <v>16</v>
      </c>
      <c r="E169" s="1">
        <v>41015</v>
      </c>
      <c r="F169" s="3">
        <v>0.79861111111111116</v>
      </c>
      <c r="G169" s="1">
        <v>41015</v>
      </c>
      <c r="H169" s="3">
        <v>0.7944444444444444</v>
      </c>
      <c r="I169">
        <v>3</v>
      </c>
      <c r="J169">
        <v>1970</v>
      </c>
      <c r="K169" s="1">
        <v>41015</v>
      </c>
      <c r="L169" s="3">
        <v>0.8354166666666667</v>
      </c>
      <c r="M169" s="1">
        <v>41015</v>
      </c>
      <c r="N169" s="3">
        <v>0.84652777777777777</v>
      </c>
      <c r="O169">
        <v>42</v>
      </c>
      <c r="P169">
        <v>19</v>
      </c>
      <c r="Q169">
        <v>19</v>
      </c>
      <c r="R169">
        <v>20</v>
      </c>
      <c r="S169">
        <v>20</v>
      </c>
      <c r="T169" s="2">
        <f>ED_DATA[[#This Row],[REG DATE]] + ED_DATA[[#This Row],[REG TIME]]</f>
        <v>41015.798611111109</v>
      </c>
      <c r="U169" s="2">
        <f>ED_DATA[[#This Row],[TRIAGE DATE]] + ED_DATA[[#This Row],[TRIAGE TIME]]</f>
        <v>41015.794444444444</v>
      </c>
      <c r="V169" s="2">
        <f>ED_DATA[[#This Row],[DISP DATE]] + ED_DATA[[#This Row],[DISP TIME]]</f>
        <v>41015.835416666669</v>
      </c>
      <c r="W169" s="2">
        <f>ED_DATA[[#This Row],[DATE PT LEFT ED]] + ED_DATA[[#This Row],[TIME PT LEFT ED]]</f>
        <v>41015.84652777778</v>
      </c>
      <c r="X169" s="5">
        <f t="shared" si="20"/>
        <v>1.1500000000814907</v>
      </c>
      <c r="Y169" s="5">
        <f t="shared" si="21"/>
        <v>0.88333333341870457</v>
      </c>
      <c r="Z169" s="7">
        <f t="shared" si="22"/>
        <v>1</v>
      </c>
      <c r="AA169" s="7">
        <f t="shared" si="23"/>
        <v>1</v>
      </c>
      <c r="AB169" s="7">
        <f t="shared" si="26"/>
        <v>0</v>
      </c>
      <c r="AC169" s="7">
        <f t="shared" si="27"/>
        <v>0</v>
      </c>
      <c r="AD169" s="7">
        <f t="shared" si="28"/>
        <v>0</v>
      </c>
      <c r="AE169" s="7">
        <f t="shared" si="24"/>
        <v>0</v>
      </c>
      <c r="AF169" s="7">
        <f t="shared" si="25"/>
        <v>0</v>
      </c>
      <c r="AG169" s="7" t="str">
        <f t="shared" si="29"/>
        <v>Adult</v>
      </c>
    </row>
    <row r="170" spans="1:33">
      <c r="A170">
        <v>4414</v>
      </c>
      <c r="B170" t="s">
        <v>14</v>
      </c>
      <c r="C170" t="s">
        <v>15</v>
      </c>
      <c r="D170" t="s">
        <v>16</v>
      </c>
      <c r="E170" s="1">
        <v>41015</v>
      </c>
      <c r="F170" s="3">
        <v>0.94166666666666665</v>
      </c>
      <c r="G170" s="1">
        <v>41015</v>
      </c>
      <c r="H170" s="3">
        <v>0.93819444444444444</v>
      </c>
      <c r="I170">
        <v>3</v>
      </c>
      <c r="J170">
        <v>1990</v>
      </c>
      <c r="K170" s="1">
        <v>41016</v>
      </c>
      <c r="L170" s="3">
        <v>2.7777777777777776E-2</v>
      </c>
      <c r="M170" s="1">
        <v>41016</v>
      </c>
      <c r="N170" s="3">
        <v>2.7777777777777776E-2</v>
      </c>
      <c r="O170">
        <v>22</v>
      </c>
      <c r="P170">
        <v>22</v>
      </c>
      <c r="Q170">
        <v>22</v>
      </c>
      <c r="R170">
        <v>0</v>
      </c>
      <c r="S170">
        <v>0</v>
      </c>
      <c r="T170" s="2">
        <f>ED_DATA[[#This Row],[REG DATE]] + ED_DATA[[#This Row],[REG TIME]]</f>
        <v>41015.941666666666</v>
      </c>
      <c r="U170" s="2">
        <f>ED_DATA[[#This Row],[TRIAGE DATE]] + ED_DATA[[#This Row],[TRIAGE TIME]]</f>
        <v>41015.938194444447</v>
      </c>
      <c r="V170" s="2">
        <f>ED_DATA[[#This Row],[DISP DATE]] + ED_DATA[[#This Row],[DISP TIME]]</f>
        <v>41016.027777777781</v>
      </c>
      <c r="W170" s="2">
        <f>ED_DATA[[#This Row],[DATE PT LEFT ED]] + ED_DATA[[#This Row],[TIME PT LEFT ED]]</f>
        <v>41016.027777777781</v>
      </c>
      <c r="X170" s="5">
        <f t="shared" si="20"/>
        <v>2.0666666667675599</v>
      </c>
      <c r="Y170" s="5">
        <f t="shared" si="21"/>
        <v>2.0666666667675599</v>
      </c>
      <c r="Z170" s="7">
        <f t="shared" si="22"/>
        <v>1</v>
      </c>
      <c r="AA170" s="7">
        <f t="shared" si="23"/>
        <v>1</v>
      </c>
      <c r="AB170" s="7">
        <f t="shared" si="26"/>
        <v>0</v>
      </c>
      <c r="AC170" s="7">
        <f t="shared" si="27"/>
        <v>0</v>
      </c>
      <c r="AD170" s="7">
        <f t="shared" si="28"/>
        <v>0</v>
      </c>
      <c r="AE170" s="7">
        <f t="shared" si="24"/>
        <v>0</v>
      </c>
      <c r="AF170" s="7">
        <f t="shared" si="25"/>
        <v>0</v>
      </c>
      <c r="AG170" s="7" t="str">
        <f t="shared" si="29"/>
        <v>Adult</v>
      </c>
    </row>
    <row r="171" spans="1:33">
      <c r="A171">
        <v>4414</v>
      </c>
      <c r="B171" t="s">
        <v>14</v>
      </c>
      <c r="C171" t="s">
        <v>15</v>
      </c>
      <c r="D171" t="s">
        <v>16</v>
      </c>
      <c r="E171" s="1">
        <v>41016</v>
      </c>
      <c r="F171" s="3">
        <v>0.52638888888888891</v>
      </c>
      <c r="G171" s="1">
        <v>41016</v>
      </c>
      <c r="H171" s="3">
        <v>0.52013888888888893</v>
      </c>
      <c r="I171">
        <v>3</v>
      </c>
      <c r="J171">
        <v>1972</v>
      </c>
      <c r="K171" s="1">
        <v>41016</v>
      </c>
      <c r="L171" s="3">
        <v>0.77083333333333337</v>
      </c>
      <c r="M171" s="1">
        <v>41016</v>
      </c>
      <c r="N171" s="3">
        <v>0.77083333333333337</v>
      </c>
      <c r="O171">
        <v>41</v>
      </c>
      <c r="P171">
        <v>12</v>
      </c>
      <c r="Q171">
        <v>12</v>
      </c>
      <c r="R171">
        <v>18</v>
      </c>
      <c r="S171">
        <v>18</v>
      </c>
      <c r="T171" s="2">
        <f>ED_DATA[[#This Row],[REG DATE]] + ED_DATA[[#This Row],[REG TIME]]</f>
        <v>41016.526388888888</v>
      </c>
      <c r="U171" s="2">
        <f>ED_DATA[[#This Row],[TRIAGE DATE]] + ED_DATA[[#This Row],[TRIAGE TIME]]</f>
        <v>41016.520138888889</v>
      </c>
      <c r="V171" s="2">
        <f>ED_DATA[[#This Row],[DISP DATE]] + ED_DATA[[#This Row],[DISP TIME]]</f>
        <v>41016.770833333336</v>
      </c>
      <c r="W171" s="2">
        <f>ED_DATA[[#This Row],[DATE PT LEFT ED]] + ED_DATA[[#This Row],[TIME PT LEFT ED]]</f>
        <v>41016.770833333336</v>
      </c>
      <c r="X171" s="5">
        <f t="shared" si="20"/>
        <v>5.8666666667559184</v>
      </c>
      <c r="Y171" s="5">
        <f t="shared" si="21"/>
        <v>5.8666666667559184</v>
      </c>
      <c r="Z171" s="7">
        <f t="shared" si="22"/>
        <v>1</v>
      </c>
      <c r="AA171" s="7">
        <f t="shared" si="23"/>
        <v>0</v>
      </c>
      <c r="AB171" s="7">
        <f t="shared" si="26"/>
        <v>0</v>
      </c>
      <c r="AC171" s="7">
        <f t="shared" si="27"/>
        <v>0</v>
      </c>
      <c r="AD171" s="7">
        <f t="shared" si="28"/>
        <v>0</v>
      </c>
      <c r="AE171" s="7">
        <f t="shared" si="24"/>
        <v>0</v>
      </c>
      <c r="AF171" s="7">
        <f t="shared" si="25"/>
        <v>0</v>
      </c>
      <c r="AG171" s="7" t="str">
        <f t="shared" si="29"/>
        <v>Adult</v>
      </c>
    </row>
    <row r="172" spans="1:33">
      <c r="A172">
        <v>4414</v>
      </c>
      <c r="B172" t="s">
        <v>14</v>
      </c>
      <c r="C172" t="s">
        <v>15</v>
      </c>
      <c r="D172" t="s">
        <v>16</v>
      </c>
      <c r="E172" s="1">
        <v>41016</v>
      </c>
      <c r="F172" s="3">
        <v>0.64166666666666672</v>
      </c>
      <c r="G172" s="1">
        <v>41016</v>
      </c>
      <c r="H172" s="3">
        <v>0.63402777777777775</v>
      </c>
      <c r="I172">
        <v>3</v>
      </c>
      <c r="J172">
        <v>1980</v>
      </c>
      <c r="K172" s="1">
        <v>41016</v>
      </c>
      <c r="L172" s="3">
        <v>0.66666666666666663</v>
      </c>
      <c r="M172" s="1">
        <v>41016</v>
      </c>
      <c r="N172" s="3">
        <v>0.66666666666666663</v>
      </c>
      <c r="O172">
        <v>36</v>
      </c>
      <c r="P172">
        <v>15</v>
      </c>
      <c r="Q172">
        <v>15</v>
      </c>
      <c r="R172">
        <v>16</v>
      </c>
      <c r="S172">
        <v>16</v>
      </c>
      <c r="T172" s="2">
        <f>ED_DATA[[#This Row],[REG DATE]] + ED_DATA[[#This Row],[REG TIME]]</f>
        <v>41016.64166666667</v>
      </c>
      <c r="U172" s="2">
        <f>ED_DATA[[#This Row],[TRIAGE DATE]] + ED_DATA[[#This Row],[TRIAGE TIME]]</f>
        <v>41016.634027777778</v>
      </c>
      <c r="V172" s="2">
        <f>ED_DATA[[#This Row],[DISP DATE]] + ED_DATA[[#This Row],[DISP TIME]]</f>
        <v>41016.666666666664</v>
      </c>
      <c r="W172" s="2">
        <f>ED_DATA[[#This Row],[DATE PT LEFT ED]] + ED_DATA[[#This Row],[TIME PT LEFT ED]]</f>
        <v>41016.666666666664</v>
      </c>
      <c r="X172" s="5">
        <f t="shared" si="20"/>
        <v>0.59999999986030161</v>
      </c>
      <c r="Y172" s="5">
        <f t="shared" si="21"/>
        <v>0.59999999986030161</v>
      </c>
      <c r="Z172" s="7">
        <f t="shared" si="22"/>
        <v>1</v>
      </c>
      <c r="AA172" s="7">
        <f t="shared" si="23"/>
        <v>1</v>
      </c>
      <c r="AB172" s="7">
        <f t="shared" si="26"/>
        <v>0</v>
      </c>
      <c r="AC172" s="7">
        <f t="shared" si="27"/>
        <v>0</v>
      </c>
      <c r="AD172" s="7">
        <f t="shared" si="28"/>
        <v>0</v>
      </c>
      <c r="AE172" s="7">
        <f t="shared" si="24"/>
        <v>0</v>
      </c>
      <c r="AF172" s="7">
        <f t="shared" si="25"/>
        <v>0</v>
      </c>
      <c r="AG172" s="7" t="str">
        <f t="shared" si="29"/>
        <v>Adult</v>
      </c>
    </row>
    <row r="173" spans="1:33">
      <c r="A173">
        <v>4414</v>
      </c>
      <c r="B173" t="s">
        <v>14</v>
      </c>
      <c r="C173" t="s">
        <v>15</v>
      </c>
      <c r="D173" t="s">
        <v>16</v>
      </c>
      <c r="E173" s="1">
        <v>41016</v>
      </c>
      <c r="F173" s="3">
        <v>0.65833333333333333</v>
      </c>
      <c r="G173" s="1">
        <v>41016</v>
      </c>
      <c r="H173" s="3">
        <v>0.6479166666666667</v>
      </c>
      <c r="I173">
        <v>3</v>
      </c>
      <c r="J173">
        <v>1996</v>
      </c>
      <c r="K173" s="1">
        <v>41016</v>
      </c>
      <c r="L173" s="3">
        <v>0.94097222222222221</v>
      </c>
      <c r="M173" s="1">
        <v>41016</v>
      </c>
      <c r="N173" s="3">
        <v>0.94097222222222221</v>
      </c>
      <c r="O173">
        <v>19</v>
      </c>
      <c r="P173">
        <v>15</v>
      </c>
      <c r="Q173">
        <v>15</v>
      </c>
      <c r="R173">
        <v>22</v>
      </c>
      <c r="S173">
        <v>22</v>
      </c>
      <c r="T173" s="2">
        <f>ED_DATA[[#This Row],[REG DATE]] + ED_DATA[[#This Row],[REG TIME]]</f>
        <v>41016.658333333333</v>
      </c>
      <c r="U173" s="2">
        <f>ED_DATA[[#This Row],[TRIAGE DATE]] + ED_DATA[[#This Row],[TRIAGE TIME]]</f>
        <v>41016.647916666669</v>
      </c>
      <c r="V173" s="2">
        <f>ED_DATA[[#This Row],[DISP DATE]] + ED_DATA[[#This Row],[DISP TIME]]</f>
        <v>41016.940972222219</v>
      </c>
      <c r="W173" s="2">
        <f>ED_DATA[[#This Row],[DATE PT LEFT ED]] + ED_DATA[[#This Row],[TIME PT LEFT ED]]</f>
        <v>41016.940972222219</v>
      </c>
      <c r="X173" s="5">
        <f t="shared" si="20"/>
        <v>6.7833333332673647</v>
      </c>
      <c r="Y173" s="5">
        <f t="shared" si="21"/>
        <v>6.7833333332673647</v>
      </c>
      <c r="Z173" s="7">
        <f t="shared" si="22"/>
        <v>1</v>
      </c>
      <c r="AA173" s="7">
        <f t="shared" si="23"/>
        <v>0</v>
      </c>
      <c r="AB173" s="7">
        <f t="shared" si="26"/>
        <v>0</v>
      </c>
      <c r="AC173" s="7">
        <f t="shared" si="27"/>
        <v>0</v>
      </c>
      <c r="AD173" s="7">
        <f t="shared" si="28"/>
        <v>0</v>
      </c>
      <c r="AE173" s="7">
        <f t="shared" si="24"/>
        <v>0</v>
      </c>
      <c r="AF173" s="7">
        <f t="shared" si="25"/>
        <v>0</v>
      </c>
      <c r="AG173" s="7" t="str">
        <f t="shared" si="29"/>
        <v>Adult</v>
      </c>
    </row>
    <row r="174" spans="1:33">
      <c r="A174">
        <v>4414</v>
      </c>
      <c r="B174" t="s">
        <v>14</v>
      </c>
      <c r="C174" t="s">
        <v>15</v>
      </c>
      <c r="D174" t="s">
        <v>16</v>
      </c>
      <c r="E174" s="1">
        <v>41016</v>
      </c>
      <c r="F174" s="3">
        <v>0.67152777777777772</v>
      </c>
      <c r="G174" s="1">
        <v>41016</v>
      </c>
      <c r="H174" s="3">
        <v>0.66736111111111107</v>
      </c>
      <c r="I174">
        <v>3</v>
      </c>
      <c r="J174">
        <v>1963</v>
      </c>
      <c r="K174" s="1">
        <v>41016</v>
      </c>
      <c r="L174" s="3">
        <v>0.99791666666666667</v>
      </c>
      <c r="M174" s="1">
        <v>41016</v>
      </c>
      <c r="N174" s="3">
        <v>0.99791666666666667</v>
      </c>
      <c r="O174">
        <v>52</v>
      </c>
      <c r="P174">
        <v>16</v>
      </c>
      <c r="Q174">
        <v>16</v>
      </c>
      <c r="R174">
        <v>23</v>
      </c>
      <c r="S174">
        <v>23</v>
      </c>
      <c r="T174" s="2">
        <f>ED_DATA[[#This Row],[REG DATE]] + ED_DATA[[#This Row],[REG TIME]]</f>
        <v>41016.671527777777</v>
      </c>
      <c r="U174" s="2">
        <f>ED_DATA[[#This Row],[TRIAGE DATE]] + ED_DATA[[#This Row],[TRIAGE TIME]]</f>
        <v>41016.667361111111</v>
      </c>
      <c r="V174" s="2">
        <f>ED_DATA[[#This Row],[DISP DATE]] + ED_DATA[[#This Row],[DISP TIME]]</f>
        <v>41016.997916666667</v>
      </c>
      <c r="W174" s="2">
        <f>ED_DATA[[#This Row],[DATE PT LEFT ED]] + ED_DATA[[#This Row],[TIME PT LEFT ED]]</f>
        <v>41016.997916666667</v>
      </c>
      <c r="X174" s="5">
        <f t="shared" si="20"/>
        <v>7.8333333333721384</v>
      </c>
      <c r="Y174" s="5">
        <f t="shared" si="21"/>
        <v>7.8333333333721384</v>
      </c>
      <c r="Z174" s="7">
        <f t="shared" si="22"/>
        <v>0</v>
      </c>
      <c r="AA174" s="7">
        <f t="shared" si="23"/>
        <v>0</v>
      </c>
      <c r="AB174" s="7">
        <f t="shared" si="26"/>
        <v>0</v>
      </c>
      <c r="AC174" s="7">
        <f t="shared" si="27"/>
        <v>0</v>
      </c>
      <c r="AD174" s="7">
        <f t="shared" si="28"/>
        <v>0</v>
      </c>
      <c r="AE174" s="7">
        <f t="shared" si="24"/>
        <v>0</v>
      </c>
      <c r="AF174" s="7">
        <f t="shared" si="25"/>
        <v>0</v>
      </c>
      <c r="AG174" s="7" t="str">
        <f t="shared" si="29"/>
        <v>Adult</v>
      </c>
    </row>
    <row r="175" spans="1:33">
      <c r="A175">
        <v>4414</v>
      </c>
      <c r="B175" t="s">
        <v>14</v>
      </c>
      <c r="C175" t="s">
        <v>15</v>
      </c>
      <c r="D175" t="s">
        <v>16</v>
      </c>
      <c r="E175" s="1">
        <v>41016</v>
      </c>
      <c r="F175" s="3">
        <v>0.75416666666666665</v>
      </c>
      <c r="G175" s="1">
        <v>41016</v>
      </c>
      <c r="H175" s="3">
        <v>0.75</v>
      </c>
      <c r="I175">
        <v>3</v>
      </c>
      <c r="J175">
        <v>1961</v>
      </c>
      <c r="K175" s="1">
        <v>41016</v>
      </c>
      <c r="L175" s="3">
        <v>0.9375</v>
      </c>
      <c r="M175" s="1">
        <v>41016</v>
      </c>
      <c r="N175" s="3">
        <v>0.9375</v>
      </c>
      <c r="O175">
        <v>51</v>
      </c>
      <c r="P175">
        <v>18</v>
      </c>
      <c r="Q175">
        <v>18</v>
      </c>
      <c r="R175">
        <v>22</v>
      </c>
      <c r="S175">
        <v>22</v>
      </c>
      <c r="T175" s="2">
        <f>ED_DATA[[#This Row],[REG DATE]] + ED_DATA[[#This Row],[REG TIME]]</f>
        <v>41016.754166666666</v>
      </c>
      <c r="U175" s="2">
        <f>ED_DATA[[#This Row],[TRIAGE DATE]] + ED_DATA[[#This Row],[TRIAGE TIME]]</f>
        <v>41016.75</v>
      </c>
      <c r="V175" s="2">
        <f>ED_DATA[[#This Row],[DISP DATE]] + ED_DATA[[#This Row],[DISP TIME]]</f>
        <v>41016.9375</v>
      </c>
      <c r="W175" s="2">
        <f>ED_DATA[[#This Row],[DATE PT LEFT ED]] + ED_DATA[[#This Row],[TIME PT LEFT ED]]</f>
        <v>41016.9375</v>
      </c>
      <c r="X175" s="5">
        <f t="shared" si="20"/>
        <v>4.4000000000232831</v>
      </c>
      <c r="Y175" s="5">
        <f t="shared" si="21"/>
        <v>4.4000000000232831</v>
      </c>
      <c r="Z175" s="7">
        <f t="shared" si="22"/>
        <v>1</v>
      </c>
      <c r="AA175" s="7">
        <f t="shared" si="23"/>
        <v>0</v>
      </c>
      <c r="AB175" s="7">
        <f t="shared" si="26"/>
        <v>0</v>
      </c>
      <c r="AC175" s="7">
        <f t="shared" si="27"/>
        <v>0</v>
      </c>
      <c r="AD175" s="7">
        <f t="shared" si="28"/>
        <v>0</v>
      </c>
      <c r="AE175" s="7">
        <f t="shared" si="24"/>
        <v>0</v>
      </c>
      <c r="AF175" s="7">
        <f t="shared" si="25"/>
        <v>0</v>
      </c>
      <c r="AG175" s="7" t="str">
        <f t="shared" si="29"/>
        <v>Adult</v>
      </c>
    </row>
    <row r="176" spans="1:33">
      <c r="A176">
        <v>4414</v>
      </c>
      <c r="B176" t="s">
        <v>14</v>
      </c>
      <c r="C176" t="s">
        <v>15</v>
      </c>
      <c r="D176" t="s">
        <v>16</v>
      </c>
      <c r="E176" s="1">
        <v>41016</v>
      </c>
      <c r="F176" s="3">
        <v>0.88472222222222219</v>
      </c>
      <c r="G176" s="1">
        <v>41016</v>
      </c>
      <c r="H176" s="3">
        <v>0.87916666666666665</v>
      </c>
      <c r="I176">
        <v>3</v>
      </c>
      <c r="J176">
        <v>1983</v>
      </c>
      <c r="K176" s="1">
        <v>41016</v>
      </c>
      <c r="L176" s="3">
        <v>0.95833333333333337</v>
      </c>
      <c r="M176" s="1">
        <v>41017</v>
      </c>
      <c r="N176" s="3">
        <v>0.05</v>
      </c>
      <c r="O176">
        <v>30</v>
      </c>
      <c r="P176">
        <v>21</v>
      </c>
      <c r="Q176">
        <v>21</v>
      </c>
      <c r="R176">
        <v>23</v>
      </c>
      <c r="S176">
        <v>1</v>
      </c>
      <c r="T176" s="2">
        <f>ED_DATA[[#This Row],[REG DATE]] + ED_DATA[[#This Row],[REG TIME]]</f>
        <v>41016.884722222225</v>
      </c>
      <c r="U176" s="2">
        <f>ED_DATA[[#This Row],[TRIAGE DATE]] + ED_DATA[[#This Row],[TRIAGE TIME]]</f>
        <v>41016.879166666666</v>
      </c>
      <c r="V176" s="2">
        <f>ED_DATA[[#This Row],[DISP DATE]] + ED_DATA[[#This Row],[DISP TIME]]</f>
        <v>41016.958333333336</v>
      </c>
      <c r="W176" s="2">
        <f>ED_DATA[[#This Row],[DATE PT LEFT ED]] + ED_DATA[[#This Row],[TIME PT LEFT ED]]</f>
        <v>41017.050000000003</v>
      </c>
      <c r="X176" s="5">
        <f t="shared" si="20"/>
        <v>3.9666666666744277</v>
      </c>
      <c r="Y176" s="5">
        <f t="shared" si="21"/>
        <v>1.7666666666627862</v>
      </c>
      <c r="Z176" s="7">
        <f t="shared" si="22"/>
        <v>1</v>
      </c>
      <c r="AA176" s="7">
        <f t="shared" si="23"/>
        <v>1</v>
      </c>
      <c r="AB176" s="7">
        <f t="shared" si="26"/>
        <v>0</v>
      </c>
      <c r="AC176" s="7">
        <f t="shared" si="27"/>
        <v>0</v>
      </c>
      <c r="AD176" s="7">
        <f t="shared" si="28"/>
        <v>0</v>
      </c>
      <c r="AE176" s="7">
        <f t="shared" si="24"/>
        <v>0</v>
      </c>
      <c r="AF176" s="7">
        <f t="shared" si="25"/>
        <v>0</v>
      </c>
      <c r="AG176" s="7" t="str">
        <f t="shared" si="29"/>
        <v>Adult</v>
      </c>
    </row>
    <row r="177" spans="1:33">
      <c r="A177">
        <v>4414</v>
      </c>
      <c r="B177" t="s">
        <v>14</v>
      </c>
      <c r="C177" t="s">
        <v>15</v>
      </c>
      <c r="D177" t="s">
        <v>16</v>
      </c>
      <c r="E177" s="1">
        <v>41010</v>
      </c>
      <c r="F177" s="3">
        <v>6.9444444444444447E-4</v>
      </c>
      <c r="G177" s="1">
        <v>41009</v>
      </c>
      <c r="H177" s="3">
        <v>0.99583333333333335</v>
      </c>
      <c r="I177">
        <v>3</v>
      </c>
      <c r="J177">
        <v>1991</v>
      </c>
      <c r="K177" s="1">
        <v>41010</v>
      </c>
      <c r="L177" s="3">
        <v>0.24305555555555555</v>
      </c>
      <c r="M177" s="1">
        <v>41010</v>
      </c>
      <c r="N177" s="3">
        <v>0.24305555555555555</v>
      </c>
      <c r="O177">
        <v>23</v>
      </c>
      <c r="P177">
        <v>0</v>
      </c>
      <c r="Q177">
        <v>23</v>
      </c>
      <c r="R177">
        <v>5</v>
      </c>
      <c r="S177">
        <v>5</v>
      </c>
      <c r="T177" s="2">
        <f>ED_DATA[[#This Row],[REG DATE]] + ED_DATA[[#This Row],[REG TIME]]</f>
        <v>41010.000694444447</v>
      </c>
      <c r="U177" s="2">
        <f>ED_DATA[[#This Row],[TRIAGE DATE]] + ED_DATA[[#This Row],[TRIAGE TIME]]</f>
        <v>41009.995833333334</v>
      </c>
      <c r="V177" s="2">
        <f>ED_DATA[[#This Row],[DISP DATE]] + ED_DATA[[#This Row],[DISP TIME]]</f>
        <v>41010.243055555555</v>
      </c>
      <c r="W177" s="2">
        <f>ED_DATA[[#This Row],[DATE PT LEFT ED]] + ED_DATA[[#This Row],[TIME PT LEFT ED]]</f>
        <v>41010.243055555555</v>
      </c>
      <c r="X177" s="5">
        <f t="shared" si="20"/>
        <v>5.816666666592937</v>
      </c>
      <c r="Y177" s="5">
        <f t="shared" si="21"/>
        <v>5.816666666592937</v>
      </c>
      <c r="Z177" s="7">
        <f t="shared" si="22"/>
        <v>1</v>
      </c>
      <c r="AA177" s="7">
        <f t="shared" si="23"/>
        <v>0</v>
      </c>
      <c r="AB177" s="7">
        <f t="shared" si="26"/>
        <v>0</v>
      </c>
      <c r="AC177" s="7">
        <f t="shared" si="27"/>
        <v>0</v>
      </c>
      <c r="AD177" s="7">
        <f t="shared" si="28"/>
        <v>0</v>
      </c>
      <c r="AE177" s="7">
        <f t="shared" si="24"/>
        <v>0</v>
      </c>
      <c r="AF177" s="7">
        <f t="shared" si="25"/>
        <v>0</v>
      </c>
      <c r="AG177" s="7" t="str">
        <f t="shared" si="29"/>
        <v>Adult</v>
      </c>
    </row>
    <row r="178" spans="1:33">
      <c r="A178">
        <v>4414</v>
      </c>
      <c r="B178" t="s">
        <v>14</v>
      </c>
      <c r="C178" t="s">
        <v>15</v>
      </c>
      <c r="D178" t="s">
        <v>16</v>
      </c>
      <c r="E178" s="1">
        <v>41010</v>
      </c>
      <c r="F178" s="3">
        <v>2.9861111111111113E-2</v>
      </c>
      <c r="G178" s="1">
        <v>41010</v>
      </c>
      <c r="H178" s="3">
        <v>2.2916666666666665E-2</v>
      </c>
      <c r="I178">
        <v>3</v>
      </c>
      <c r="J178">
        <v>1992</v>
      </c>
      <c r="K178" s="1">
        <v>41010</v>
      </c>
      <c r="L178" s="3">
        <v>0.3125</v>
      </c>
      <c r="M178" s="1">
        <v>41010</v>
      </c>
      <c r="N178" s="3">
        <v>0.3125</v>
      </c>
      <c r="O178">
        <v>21</v>
      </c>
      <c r="P178">
        <v>0</v>
      </c>
      <c r="Q178">
        <v>0</v>
      </c>
      <c r="R178">
        <v>7</v>
      </c>
      <c r="S178">
        <v>7</v>
      </c>
      <c r="T178" s="2">
        <f>ED_DATA[[#This Row],[REG DATE]] + ED_DATA[[#This Row],[REG TIME]]</f>
        <v>41010.029861111114</v>
      </c>
      <c r="U178" s="2">
        <f>ED_DATA[[#This Row],[TRIAGE DATE]] + ED_DATA[[#This Row],[TRIAGE TIME]]</f>
        <v>41010.022916666669</v>
      </c>
      <c r="V178" s="2">
        <f>ED_DATA[[#This Row],[DISP DATE]] + ED_DATA[[#This Row],[DISP TIME]]</f>
        <v>41010.3125</v>
      </c>
      <c r="W178" s="2">
        <f>ED_DATA[[#This Row],[DATE PT LEFT ED]] + ED_DATA[[#This Row],[TIME PT LEFT ED]]</f>
        <v>41010.3125</v>
      </c>
      <c r="X178" s="5">
        <f t="shared" si="20"/>
        <v>6.7833333332673647</v>
      </c>
      <c r="Y178" s="5">
        <f t="shared" si="21"/>
        <v>6.7833333332673647</v>
      </c>
      <c r="Z178" s="7">
        <f t="shared" si="22"/>
        <v>1</v>
      </c>
      <c r="AA178" s="7">
        <f t="shared" si="23"/>
        <v>0</v>
      </c>
      <c r="AB178" s="7">
        <f t="shared" si="26"/>
        <v>0</v>
      </c>
      <c r="AC178" s="7">
        <f t="shared" si="27"/>
        <v>0</v>
      </c>
      <c r="AD178" s="7">
        <f t="shared" si="28"/>
        <v>0</v>
      </c>
      <c r="AE178" s="7">
        <f t="shared" si="24"/>
        <v>0</v>
      </c>
      <c r="AF178" s="7">
        <f t="shared" si="25"/>
        <v>0</v>
      </c>
      <c r="AG178" s="7" t="str">
        <f t="shared" si="29"/>
        <v>Adult</v>
      </c>
    </row>
    <row r="179" spans="1:33">
      <c r="A179">
        <v>4414</v>
      </c>
      <c r="B179" t="s">
        <v>14</v>
      </c>
      <c r="C179" t="s">
        <v>15</v>
      </c>
      <c r="D179" t="s">
        <v>16</v>
      </c>
      <c r="E179" s="1">
        <v>41010</v>
      </c>
      <c r="F179" s="3">
        <v>0.27916666666666667</v>
      </c>
      <c r="G179" s="1">
        <v>41010</v>
      </c>
      <c r="H179" s="3">
        <v>0.27291666666666664</v>
      </c>
      <c r="I179">
        <v>3</v>
      </c>
      <c r="J179">
        <v>1986</v>
      </c>
      <c r="K179" s="1">
        <v>41010</v>
      </c>
      <c r="L179" s="3">
        <v>0.43472222222222223</v>
      </c>
      <c r="M179" s="1">
        <v>41010</v>
      </c>
      <c r="N179" s="3">
        <v>0.43472222222222223</v>
      </c>
      <c r="O179">
        <v>26</v>
      </c>
      <c r="P179">
        <v>6</v>
      </c>
      <c r="Q179">
        <v>6</v>
      </c>
      <c r="R179">
        <v>10</v>
      </c>
      <c r="S179">
        <v>10</v>
      </c>
      <c r="T179" s="2">
        <f>ED_DATA[[#This Row],[REG DATE]] + ED_DATA[[#This Row],[REG TIME]]</f>
        <v>41010.279166666667</v>
      </c>
      <c r="U179" s="2">
        <f>ED_DATA[[#This Row],[TRIAGE DATE]] + ED_DATA[[#This Row],[TRIAGE TIME]]</f>
        <v>41010.272916666669</v>
      </c>
      <c r="V179" s="2">
        <f>ED_DATA[[#This Row],[DISP DATE]] + ED_DATA[[#This Row],[DISP TIME]]</f>
        <v>41010.43472222222</v>
      </c>
      <c r="W179" s="2">
        <f>ED_DATA[[#This Row],[DATE PT LEFT ED]] + ED_DATA[[#This Row],[TIME PT LEFT ED]]</f>
        <v>41010.43472222222</v>
      </c>
      <c r="X179" s="5">
        <f t="shared" si="20"/>
        <v>3.7333333332790062</v>
      </c>
      <c r="Y179" s="5">
        <f t="shared" si="21"/>
        <v>3.7333333332790062</v>
      </c>
      <c r="Z179" s="7">
        <f t="shared" si="22"/>
        <v>1</v>
      </c>
      <c r="AA179" s="7">
        <f t="shared" si="23"/>
        <v>1</v>
      </c>
      <c r="AB179" s="7">
        <f t="shared" si="26"/>
        <v>0</v>
      </c>
      <c r="AC179" s="7">
        <f t="shared" si="27"/>
        <v>0</v>
      </c>
      <c r="AD179" s="7">
        <f t="shared" si="28"/>
        <v>0</v>
      </c>
      <c r="AE179" s="7">
        <f t="shared" si="24"/>
        <v>0</v>
      </c>
      <c r="AF179" s="7">
        <f t="shared" si="25"/>
        <v>0</v>
      </c>
      <c r="AG179" s="7" t="str">
        <f t="shared" si="29"/>
        <v>Adult</v>
      </c>
    </row>
    <row r="180" spans="1:33">
      <c r="A180">
        <v>4414</v>
      </c>
      <c r="B180" t="s">
        <v>14</v>
      </c>
      <c r="C180" t="s">
        <v>15</v>
      </c>
      <c r="D180" t="s">
        <v>16</v>
      </c>
      <c r="E180" s="1">
        <v>41013</v>
      </c>
      <c r="F180" s="3">
        <v>0.61875000000000002</v>
      </c>
      <c r="G180" s="1">
        <v>41013</v>
      </c>
      <c r="H180" s="3">
        <v>0.61527777777777781</v>
      </c>
      <c r="I180">
        <v>3</v>
      </c>
      <c r="J180">
        <v>1978</v>
      </c>
      <c r="K180" s="1">
        <v>41013</v>
      </c>
      <c r="L180" s="3">
        <v>0.76388888888888884</v>
      </c>
      <c r="M180" s="1">
        <v>41013</v>
      </c>
      <c r="N180" s="3">
        <v>0.77083333333333337</v>
      </c>
      <c r="O180">
        <v>34</v>
      </c>
      <c r="P180">
        <v>14</v>
      </c>
      <c r="Q180">
        <v>14</v>
      </c>
      <c r="R180">
        <v>18</v>
      </c>
      <c r="S180">
        <v>18</v>
      </c>
      <c r="T180" s="2">
        <f>ED_DATA[[#This Row],[REG DATE]] + ED_DATA[[#This Row],[REG TIME]]</f>
        <v>41013.618750000001</v>
      </c>
      <c r="U180" s="2">
        <f>ED_DATA[[#This Row],[TRIAGE DATE]] + ED_DATA[[#This Row],[TRIAGE TIME]]</f>
        <v>41013.615277777775</v>
      </c>
      <c r="V180" s="2">
        <f>ED_DATA[[#This Row],[DISP DATE]] + ED_DATA[[#This Row],[DISP TIME]]</f>
        <v>41013.763888888891</v>
      </c>
      <c r="W180" s="2">
        <f>ED_DATA[[#This Row],[DATE PT LEFT ED]] + ED_DATA[[#This Row],[TIME PT LEFT ED]]</f>
        <v>41013.770833333336</v>
      </c>
      <c r="X180" s="5">
        <f t="shared" si="20"/>
        <v>3.6500000000232831</v>
      </c>
      <c r="Y180" s="5">
        <f t="shared" si="21"/>
        <v>3.4833333333372138</v>
      </c>
      <c r="Z180" s="7">
        <f t="shared" si="22"/>
        <v>1</v>
      </c>
      <c r="AA180" s="7">
        <f t="shared" si="23"/>
        <v>1</v>
      </c>
      <c r="AB180" s="7">
        <f t="shared" si="26"/>
        <v>0</v>
      </c>
      <c r="AC180" s="7">
        <f t="shared" si="27"/>
        <v>0</v>
      </c>
      <c r="AD180" s="7">
        <f t="shared" si="28"/>
        <v>0</v>
      </c>
      <c r="AE180" s="7">
        <f t="shared" si="24"/>
        <v>0</v>
      </c>
      <c r="AF180" s="7">
        <f t="shared" si="25"/>
        <v>0</v>
      </c>
      <c r="AG180" s="7" t="str">
        <f t="shared" si="29"/>
        <v>Adult</v>
      </c>
    </row>
    <row r="181" spans="1:33">
      <c r="A181">
        <v>4414</v>
      </c>
      <c r="B181" t="s">
        <v>14</v>
      </c>
      <c r="C181" t="s">
        <v>15</v>
      </c>
      <c r="D181" t="s">
        <v>16</v>
      </c>
      <c r="E181" s="1">
        <v>41013</v>
      </c>
      <c r="F181" s="3">
        <v>0.63263888888888886</v>
      </c>
      <c r="G181" s="1">
        <v>41013</v>
      </c>
      <c r="H181" s="3">
        <v>0.62916666666666665</v>
      </c>
      <c r="I181">
        <v>3</v>
      </c>
      <c r="J181">
        <v>1955</v>
      </c>
      <c r="K181" s="1">
        <v>41013</v>
      </c>
      <c r="L181" s="3">
        <v>0.75347222222222221</v>
      </c>
      <c r="M181" s="1">
        <v>41013</v>
      </c>
      <c r="N181" s="3">
        <v>0.8833333333333333</v>
      </c>
      <c r="O181">
        <v>59</v>
      </c>
      <c r="P181">
        <v>15</v>
      </c>
      <c r="Q181">
        <v>15</v>
      </c>
      <c r="R181">
        <v>18</v>
      </c>
      <c r="S181">
        <v>21</v>
      </c>
      <c r="T181" s="2">
        <f>ED_DATA[[#This Row],[REG DATE]] + ED_DATA[[#This Row],[REG TIME]]</f>
        <v>41013.632638888892</v>
      </c>
      <c r="U181" s="2">
        <f>ED_DATA[[#This Row],[TRIAGE DATE]] + ED_DATA[[#This Row],[TRIAGE TIME]]</f>
        <v>41013.629166666666</v>
      </c>
      <c r="V181" s="2">
        <f>ED_DATA[[#This Row],[DISP DATE]] + ED_DATA[[#This Row],[DISP TIME]]</f>
        <v>41013.753472222219</v>
      </c>
      <c r="W181" s="2">
        <f>ED_DATA[[#This Row],[DATE PT LEFT ED]] + ED_DATA[[#This Row],[TIME PT LEFT ED]]</f>
        <v>41013.883333333331</v>
      </c>
      <c r="X181" s="5">
        <f t="shared" si="20"/>
        <v>6.0166666665463708</v>
      </c>
      <c r="Y181" s="5">
        <f t="shared" si="21"/>
        <v>2.8999999998486601</v>
      </c>
      <c r="Z181" s="7">
        <f t="shared" si="22"/>
        <v>1</v>
      </c>
      <c r="AA181" s="7">
        <f t="shared" si="23"/>
        <v>1</v>
      </c>
      <c r="AB181" s="7">
        <f t="shared" si="26"/>
        <v>0</v>
      </c>
      <c r="AC181" s="7">
        <f t="shared" si="27"/>
        <v>0</v>
      </c>
      <c r="AD181" s="7">
        <f t="shared" si="28"/>
        <v>0</v>
      </c>
      <c r="AE181" s="7">
        <f t="shared" si="24"/>
        <v>0</v>
      </c>
      <c r="AF181" s="7">
        <f t="shared" si="25"/>
        <v>0</v>
      </c>
      <c r="AG181" s="7" t="str">
        <f t="shared" si="29"/>
        <v>Adult</v>
      </c>
    </row>
    <row r="182" spans="1:33">
      <c r="A182">
        <v>4414</v>
      </c>
      <c r="B182" t="s">
        <v>14</v>
      </c>
      <c r="C182" t="s">
        <v>15</v>
      </c>
      <c r="D182" t="s">
        <v>16</v>
      </c>
      <c r="E182" s="1">
        <v>41013</v>
      </c>
      <c r="F182" s="3">
        <v>0.66874999999999996</v>
      </c>
      <c r="G182" s="1">
        <v>41013</v>
      </c>
      <c r="H182" s="3">
        <v>0.6645833333333333</v>
      </c>
      <c r="I182">
        <v>3</v>
      </c>
      <c r="J182">
        <v>1984</v>
      </c>
      <c r="K182" s="1">
        <v>41013</v>
      </c>
      <c r="L182" s="3">
        <v>0.99861111111111112</v>
      </c>
      <c r="M182" s="1">
        <v>41013</v>
      </c>
      <c r="N182" s="3">
        <v>0.99861111111111112</v>
      </c>
      <c r="O182">
        <v>31</v>
      </c>
      <c r="P182">
        <v>16</v>
      </c>
      <c r="Q182">
        <v>15</v>
      </c>
      <c r="R182">
        <v>23</v>
      </c>
      <c r="S182">
        <v>23</v>
      </c>
      <c r="T182" s="2">
        <f>ED_DATA[[#This Row],[REG DATE]] + ED_DATA[[#This Row],[REG TIME]]</f>
        <v>41013.668749999997</v>
      </c>
      <c r="U182" s="2">
        <f>ED_DATA[[#This Row],[TRIAGE DATE]] + ED_DATA[[#This Row],[TRIAGE TIME]]</f>
        <v>41013.664583333331</v>
      </c>
      <c r="V182" s="2">
        <f>ED_DATA[[#This Row],[DISP DATE]] + ED_DATA[[#This Row],[DISP TIME]]</f>
        <v>41013.998611111114</v>
      </c>
      <c r="W182" s="2">
        <f>ED_DATA[[#This Row],[DATE PT LEFT ED]] + ED_DATA[[#This Row],[TIME PT LEFT ED]]</f>
        <v>41013.998611111114</v>
      </c>
      <c r="X182" s="5">
        <f t="shared" si="20"/>
        <v>7.9166666668024845</v>
      </c>
      <c r="Y182" s="5">
        <f t="shared" si="21"/>
        <v>7.9166666668024845</v>
      </c>
      <c r="Z182" s="7">
        <f t="shared" si="22"/>
        <v>0</v>
      </c>
      <c r="AA182" s="7">
        <f t="shared" si="23"/>
        <v>0</v>
      </c>
      <c r="AB182" s="7">
        <f t="shared" si="26"/>
        <v>0</v>
      </c>
      <c r="AC182" s="7">
        <f t="shared" si="27"/>
        <v>0</v>
      </c>
      <c r="AD182" s="7">
        <f t="shared" si="28"/>
        <v>0</v>
      </c>
      <c r="AE182" s="7">
        <f t="shared" si="24"/>
        <v>0</v>
      </c>
      <c r="AF182" s="7">
        <f t="shared" si="25"/>
        <v>0</v>
      </c>
      <c r="AG182" s="7" t="str">
        <f t="shared" si="29"/>
        <v>Adult</v>
      </c>
    </row>
    <row r="183" spans="1:33">
      <c r="A183">
        <v>4414</v>
      </c>
      <c r="B183" t="s">
        <v>14</v>
      </c>
      <c r="C183" t="s">
        <v>15</v>
      </c>
      <c r="D183" t="s">
        <v>16</v>
      </c>
      <c r="E183" s="1">
        <v>41013</v>
      </c>
      <c r="F183" s="3">
        <v>0.75902777777777775</v>
      </c>
      <c r="G183" s="1">
        <v>41013</v>
      </c>
      <c r="H183" s="3">
        <v>0.75277777777777777</v>
      </c>
      <c r="I183">
        <v>3</v>
      </c>
      <c r="J183">
        <v>1989</v>
      </c>
      <c r="K183" s="1">
        <v>41014</v>
      </c>
      <c r="L183" s="3">
        <v>0.10416666666666667</v>
      </c>
      <c r="M183" s="1">
        <v>41014</v>
      </c>
      <c r="N183" s="3">
        <v>0.10416666666666667</v>
      </c>
      <c r="O183">
        <v>24</v>
      </c>
      <c r="P183">
        <v>18</v>
      </c>
      <c r="Q183">
        <v>18</v>
      </c>
      <c r="R183">
        <v>2</v>
      </c>
      <c r="S183">
        <v>2</v>
      </c>
      <c r="T183" s="2">
        <f>ED_DATA[[#This Row],[REG DATE]] + ED_DATA[[#This Row],[REG TIME]]</f>
        <v>41013.759027777778</v>
      </c>
      <c r="U183" s="2">
        <f>ED_DATA[[#This Row],[TRIAGE DATE]] + ED_DATA[[#This Row],[TRIAGE TIME]]</f>
        <v>41013.75277777778</v>
      </c>
      <c r="V183" s="2">
        <f>ED_DATA[[#This Row],[DISP DATE]] + ED_DATA[[#This Row],[DISP TIME]]</f>
        <v>41014.104166666664</v>
      </c>
      <c r="W183" s="2">
        <f>ED_DATA[[#This Row],[DATE PT LEFT ED]] + ED_DATA[[#This Row],[TIME PT LEFT ED]]</f>
        <v>41014.104166666664</v>
      </c>
      <c r="X183" s="5">
        <f t="shared" si="20"/>
        <v>8.2833333332673647</v>
      </c>
      <c r="Y183" s="5">
        <f t="shared" si="21"/>
        <v>8.2833333332673647</v>
      </c>
      <c r="Z183" s="7">
        <f t="shared" si="22"/>
        <v>0</v>
      </c>
      <c r="AA183" s="7">
        <f t="shared" si="23"/>
        <v>0</v>
      </c>
      <c r="AB183" s="7">
        <f t="shared" si="26"/>
        <v>0</v>
      </c>
      <c r="AC183" s="7">
        <f t="shared" si="27"/>
        <v>0</v>
      </c>
      <c r="AD183" s="7">
        <f t="shared" si="28"/>
        <v>0</v>
      </c>
      <c r="AE183" s="7">
        <f t="shared" si="24"/>
        <v>0</v>
      </c>
      <c r="AF183" s="7">
        <f t="shared" si="25"/>
        <v>0</v>
      </c>
      <c r="AG183" s="7" t="str">
        <f t="shared" si="29"/>
        <v>Adult</v>
      </c>
    </row>
    <row r="184" spans="1:33">
      <c r="A184">
        <v>4414</v>
      </c>
      <c r="B184" t="s">
        <v>14</v>
      </c>
      <c r="C184" t="s">
        <v>15</v>
      </c>
      <c r="D184" t="s">
        <v>16</v>
      </c>
      <c r="E184" s="1">
        <v>41013</v>
      </c>
      <c r="F184" s="3">
        <v>0.7993055555555556</v>
      </c>
      <c r="G184" s="1">
        <v>41013</v>
      </c>
      <c r="H184" s="3">
        <v>0.7944444444444444</v>
      </c>
      <c r="I184">
        <v>3</v>
      </c>
      <c r="J184">
        <v>1991</v>
      </c>
      <c r="K184" s="1">
        <v>41013</v>
      </c>
      <c r="L184" s="3">
        <v>0.95833333333333337</v>
      </c>
      <c r="M184" s="1">
        <v>41013</v>
      </c>
      <c r="N184" s="3">
        <v>0.95833333333333337</v>
      </c>
      <c r="O184">
        <v>23</v>
      </c>
      <c r="P184">
        <v>19</v>
      </c>
      <c r="Q184">
        <v>19</v>
      </c>
      <c r="R184">
        <v>23</v>
      </c>
      <c r="S184">
        <v>23</v>
      </c>
      <c r="T184" s="2">
        <f>ED_DATA[[#This Row],[REG DATE]] + ED_DATA[[#This Row],[REG TIME]]</f>
        <v>41013.799305555556</v>
      </c>
      <c r="U184" s="2">
        <f>ED_DATA[[#This Row],[TRIAGE DATE]] + ED_DATA[[#This Row],[TRIAGE TIME]]</f>
        <v>41013.794444444444</v>
      </c>
      <c r="V184" s="2">
        <f>ED_DATA[[#This Row],[DISP DATE]] + ED_DATA[[#This Row],[DISP TIME]]</f>
        <v>41013.958333333336</v>
      </c>
      <c r="W184" s="2">
        <f>ED_DATA[[#This Row],[DATE PT LEFT ED]] + ED_DATA[[#This Row],[TIME PT LEFT ED]]</f>
        <v>41013.958333333336</v>
      </c>
      <c r="X184" s="5">
        <f t="shared" si="20"/>
        <v>3.8166666667093523</v>
      </c>
      <c r="Y184" s="5">
        <f t="shared" si="21"/>
        <v>3.8166666667093523</v>
      </c>
      <c r="Z184" s="7">
        <f t="shared" si="22"/>
        <v>1</v>
      </c>
      <c r="AA184" s="7">
        <f t="shared" si="23"/>
        <v>1</v>
      </c>
      <c r="AB184" s="7">
        <f t="shared" si="26"/>
        <v>0</v>
      </c>
      <c r="AC184" s="7">
        <f t="shared" si="27"/>
        <v>0</v>
      </c>
      <c r="AD184" s="7">
        <f t="shared" si="28"/>
        <v>0</v>
      </c>
      <c r="AE184" s="7">
        <f t="shared" si="24"/>
        <v>0</v>
      </c>
      <c r="AF184" s="7">
        <f t="shared" si="25"/>
        <v>0</v>
      </c>
      <c r="AG184" s="7" t="str">
        <f t="shared" si="29"/>
        <v>Adult</v>
      </c>
    </row>
    <row r="185" spans="1:33">
      <c r="A185">
        <v>4414</v>
      </c>
      <c r="B185" t="s">
        <v>14</v>
      </c>
      <c r="C185" t="s">
        <v>15</v>
      </c>
      <c r="D185" t="s">
        <v>16</v>
      </c>
      <c r="E185" s="1">
        <v>41015</v>
      </c>
      <c r="F185" s="3">
        <v>0.44444444444444442</v>
      </c>
      <c r="G185" s="1">
        <v>41015</v>
      </c>
      <c r="H185" s="3">
        <v>0.44027777777777777</v>
      </c>
      <c r="I185">
        <v>3</v>
      </c>
      <c r="J185">
        <v>1965</v>
      </c>
      <c r="K185" s="1">
        <v>41015</v>
      </c>
      <c r="L185" s="3">
        <v>0.97916666666666663</v>
      </c>
      <c r="M185" s="1">
        <v>41015</v>
      </c>
      <c r="N185" s="3">
        <v>0.97916666666666663</v>
      </c>
      <c r="O185">
        <v>48</v>
      </c>
      <c r="P185">
        <v>10</v>
      </c>
      <c r="Q185">
        <v>10</v>
      </c>
      <c r="R185">
        <v>23</v>
      </c>
      <c r="S185">
        <v>23</v>
      </c>
      <c r="T185" s="2">
        <f>ED_DATA[[#This Row],[REG DATE]] + ED_DATA[[#This Row],[REG TIME]]</f>
        <v>41015.444444444445</v>
      </c>
      <c r="U185" s="2">
        <f>ED_DATA[[#This Row],[TRIAGE DATE]] + ED_DATA[[#This Row],[TRIAGE TIME]]</f>
        <v>41015.44027777778</v>
      </c>
      <c r="V185" s="2">
        <f>ED_DATA[[#This Row],[DISP DATE]] + ED_DATA[[#This Row],[DISP TIME]]</f>
        <v>41015.979166666664</v>
      </c>
      <c r="W185" s="2">
        <f>ED_DATA[[#This Row],[DATE PT LEFT ED]] + ED_DATA[[#This Row],[TIME PT LEFT ED]]</f>
        <v>41015.979166666664</v>
      </c>
      <c r="X185" s="5">
        <f t="shared" si="20"/>
        <v>12.833333333255723</v>
      </c>
      <c r="Y185" s="5">
        <f t="shared" si="21"/>
        <v>12.833333333255723</v>
      </c>
      <c r="Z185" s="7">
        <f t="shared" si="22"/>
        <v>0</v>
      </c>
      <c r="AA185" s="7">
        <f t="shared" si="23"/>
        <v>0</v>
      </c>
      <c r="AB185" s="7">
        <f t="shared" si="26"/>
        <v>0</v>
      </c>
      <c r="AC185" s="7">
        <f t="shared" si="27"/>
        <v>0</v>
      </c>
      <c r="AD185" s="7">
        <f t="shared" si="28"/>
        <v>0</v>
      </c>
      <c r="AE185" s="7">
        <f t="shared" si="24"/>
        <v>0</v>
      </c>
      <c r="AF185" s="7">
        <f t="shared" si="25"/>
        <v>0</v>
      </c>
      <c r="AG185" s="7" t="str">
        <f t="shared" si="29"/>
        <v>Adult</v>
      </c>
    </row>
    <row r="186" spans="1:33">
      <c r="A186">
        <v>4414</v>
      </c>
      <c r="B186" t="s">
        <v>14</v>
      </c>
      <c r="C186" t="s">
        <v>15</v>
      </c>
      <c r="D186" t="s">
        <v>16</v>
      </c>
      <c r="E186" s="1">
        <v>41015</v>
      </c>
      <c r="F186" s="3">
        <v>0.45</v>
      </c>
      <c r="G186" s="1">
        <v>41015</v>
      </c>
      <c r="H186" s="3">
        <v>0.44374999999999998</v>
      </c>
      <c r="I186">
        <v>3</v>
      </c>
      <c r="J186">
        <v>1986</v>
      </c>
      <c r="K186" s="1">
        <v>41015</v>
      </c>
      <c r="L186" s="3">
        <v>0.84722222222222221</v>
      </c>
      <c r="M186" s="1">
        <v>41015</v>
      </c>
      <c r="N186" s="3">
        <v>0.84791666666666665</v>
      </c>
      <c r="O186">
        <v>29</v>
      </c>
      <c r="P186">
        <v>10</v>
      </c>
      <c r="Q186">
        <v>10</v>
      </c>
      <c r="R186">
        <v>20</v>
      </c>
      <c r="S186">
        <v>20</v>
      </c>
      <c r="T186" s="2">
        <f>ED_DATA[[#This Row],[REG DATE]] + ED_DATA[[#This Row],[REG TIME]]</f>
        <v>41015.449999999997</v>
      </c>
      <c r="U186" s="2">
        <f>ED_DATA[[#This Row],[TRIAGE DATE]] + ED_DATA[[#This Row],[TRIAGE TIME]]</f>
        <v>41015.443749999999</v>
      </c>
      <c r="V186" s="2">
        <f>ED_DATA[[#This Row],[DISP DATE]] + ED_DATA[[#This Row],[DISP TIME]]</f>
        <v>41015.847222222219</v>
      </c>
      <c r="W186" s="2">
        <f>ED_DATA[[#This Row],[DATE PT LEFT ED]] + ED_DATA[[#This Row],[TIME PT LEFT ED]]</f>
        <v>41015.847916666666</v>
      </c>
      <c r="X186" s="5">
        <f t="shared" si="20"/>
        <v>9.5500000000465661</v>
      </c>
      <c r="Y186" s="5">
        <f t="shared" si="21"/>
        <v>9.5333333333255723</v>
      </c>
      <c r="Z186" s="7">
        <f t="shared" si="22"/>
        <v>0</v>
      </c>
      <c r="AA186" s="7">
        <f t="shared" si="23"/>
        <v>0</v>
      </c>
      <c r="AB186" s="7">
        <f t="shared" si="26"/>
        <v>0</v>
      </c>
      <c r="AC186" s="7">
        <f t="shared" si="27"/>
        <v>0</v>
      </c>
      <c r="AD186" s="7">
        <f t="shared" si="28"/>
        <v>0</v>
      </c>
      <c r="AE186" s="7">
        <f t="shared" si="24"/>
        <v>0</v>
      </c>
      <c r="AF186" s="7">
        <f t="shared" si="25"/>
        <v>0</v>
      </c>
      <c r="AG186" s="7" t="str">
        <f t="shared" si="29"/>
        <v>Adult</v>
      </c>
    </row>
    <row r="187" spans="1:33">
      <c r="A187">
        <v>4414</v>
      </c>
      <c r="B187" t="s">
        <v>14</v>
      </c>
      <c r="C187" t="s">
        <v>15</v>
      </c>
      <c r="D187" t="s">
        <v>16</v>
      </c>
      <c r="E187" s="1">
        <v>41015</v>
      </c>
      <c r="F187" s="3">
        <v>0.7416666666666667</v>
      </c>
      <c r="G187" s="1">
        <v>41015</v>
      </c>
      <c r="H187" s="3">
        <v>0.73541666666666672</v>
      </c>
      <c r="I187">
        <v>3</v>
      </c>
      <c r="J187">
        <v>1955</v>
      </c>
      <c r="K187" s="1">
        <v>41015</v>
      </c>
      <c r="L187" s="3">
        <v>0.875</v>
      </c>
      <c r="M187" s="1">
        <v>41015</v>
      </c>
      <c r="N187" s="3">
        <v>0.89166666666666672</v>
      </c>
      <c r="O187">
        <v>60</v>
      </c>
      <c r="P187">
        <v>17</v>
      </c>
      <c r="Q187">
        <v>17</v>
      </c>
      <c r="R187">
        <v>21</v>
      </c>
      <c r="S187">
        <v>21</v>
      </c>
      <c r="T187" s="2">
        <f>ED_DATA[[#This Row],[REG DATE]] + ED_DATA[[#This Row],[REG TIME]]</f>
        <v>41015.741666666669</v>
      </c>
      <c r="U187" s="2">
        <f>ED_DATA[[#This Row],[TRIAGE DATE]] + ED_DATA[[#This Row],[TRIAGE TIME]]</f>
        <v>41015.73541666667</v>
      </c>
      <c r="V187" s="2">
        <f>ED_DATA[[#This Row],[DISP DATE]] + ED_DATA[[#This Row],[DISP TIME]]</f>
        <v>41015.875</v>
      </c>
      <c r="W187" s="2">
        <f>ED_DATA[[#This Row],[DATE PT LEFT ED]] + ED_DATA[[#This Row],[TIME PT LEFT ED]]</f>
        <v>41015.89166666667</v>
      </c>
      <c r="X187" s="5">
        <f t="shared" si="20"/>
        <v>3.6000000000349246</v>
      </c>
      <c r="Y187" s="5">
        <f t="shared" si="21"/>
        <v>3.1999999999534339</v>
      </c>
      <c r="Z187" s="7">
        <f t="shared" si="22"/>
        <v>1</v>
      </c>
      <c r="AA187" s="7">
        <f t="shared" si="23"/>
        <v>1</v>
      </c>
      <c r="AB187" s="7">
        <f t="shared" si="26"/>
        <v>0</v>
      </c>
      <c r="AC187" s="7">
        <f t="shared" si="27"/>
        <v>0</v>
      </c>
      <c r="AD187" s="7">
        <f t="shared" si="28"/>
        <v>0</v>
      </c>
      <c r="AE187" s="7">
        <f t="shared" si="24"/>
        <v>0</v>
      </c>
      <c r="AF187" s="7">
        <f t="shared" si="25"/>
        <v>0</v>
      </c>
      <c r="AG187" s="7" t="str">
        <f t="shared" si="29"/>
        <v>Adult</v>
      </c>
    </row>
    <row r="188" spans="1:33">
      <c r="A188">
        <v>4414</v>
      </c>
      <c r="B188" t="s">
        <v>14</v>
      </c>
      <c r="C188" t="s">
        <v>15</v>
      </c>
      <c r="D188" t="s">
        <v>16</v>
      </c>
      <c r="E188" s="1">
        <v>41015</v>
      </c>
      <c r="F188" s="3">
        <v>0.83194444444444449</v>
      </c>
      <c r="G188" s="1">
        <v>41015</v>
      </c>
      <c r="H188" s="3">
        <v>0.8256944444444444</v>
      </c>
      <c r="I188">
        <v>3</v>
      </c>
      <c r="J188">
        <v>1990</v>
      </c>
      <c r="K188" s="1">
        <v>41015</v>
      </c>
      <c r="L188" s="3">
        <v>0.97222222222222221</v>
      </c>
      <c r="M188" s="1">
        <v>41015</v>
      </c>
      <c r="N188" s="3">
        <v>0.97222222222222221</v>
      </c>
      <c r="O188">
        <v>24</v>
      </c>
      <c r="P188">
        <v>19</v>
      </c>
      <c r="Q188">
        <v>19</v>
      </c>
      <c r="R188">
        <v>23</v>
      </c>
      <c r="S188">
        <v>23</v>
      </c>
      <c r="T188" s="2">
        <f>ED_DATA[[#This Row],[REG DATE]] + ED_DATA[[#This Row],[REG TIME]]</f>
        <v>41015.831944444442</v>
      </c>
      <c r="U188" s="2">
        <f>ED_DATA[[#This Row],[TRIAGE DATE]] + ED_DATA[[#This Row],[TRIAGE TIME]]</f>
        <v>41015.825694444444</v>
      </c>
      <c r="V188" s="2">
        <f>ED_DATA[[#This Row],[DISP DATE]] + ED_DATA[[#This Row],[DISP TIME]]</f>
        <v>41015.972222222219</v>
      </c>
      <c r="W188" s="2">
        <f>ED_DATA[[#This Row],[DATE PT LEFT ED]] + ED_DATA[[#This Row],[TIME PT LEFT ED]]</f>
        <v>41015.972222222219</v>
      </c>
      <c r="X188" s="5">
        <f t="shared" si="20"/>
        <v>3.3666666666395031</v>
      </c>
      <c r="Y188" s="5">
        <f t="shared" si="21"/>
        <v>3.3666666666395031</v>
      </c>
      <c r="Z188" s="7">
        <f t="shared" si="22"/>
        <v>1</v>
      </c>
      <c r="AA188" s="7">
        <f t="shared" si="23"/>
        <v>1</v>
      </c>
      <c r="AB188" s="7">
        <f t="shared" si="26"/>
        <v>0</v>
      </c>
      <c r="AC188" s="7">
        <f t="shared" si="27"/>
        <v>0</v>
      </c>
      <c r="AD188" s="7">
        <f t="shared" si="28"/>
        <v>0</v>
      </c>
      <c r="AE188" s="7">
        <f t="shared" si="24"/>
        <v>0</v>
      </c>
      <c r="AF188" s="7">
        <f t="shared" si="25"/>
        <v>0</v>
      </c>
      <c r="AG188" s="7" t="str">
        <f t="shared" si="29"/>
        <v>Adult</v>
      </c>
    </row>
    <row r="189" spans="1:33">
      <c r="A189">
        <v>4414</v>
      </c>
      <c r="B189" t="s">
        <v>14</v>
      </c>
      <c r="C189" t="s">
        <v>15</v>
      </c>
      <c r="D189" t="s">
        <v>16</v>
      </c>
      <c r="E189" s="1">
        <v>41015</v>
      </c>
      <c r="F189" s="3">
        <v>0.87152777777777779</v>
      </c>
      <c r="G189" s="1">
        <v>41015</v>
      </c>
      <c r="H189" s="3">
        <v>0.8666666666666667</v>
      </c>
      <c r="I189">
        <v>3</v>
      </c>
      <c r="J189">
        <v>1995</v>
      </c>
      <c r="K189" s="1">
        <v>41015</v>
      </c>
      <c r="L189" s="3">
        <v>0.95416666666666672</v>
      </c>
      <c r="M189" s="1">
        <v>41015</v>
      </c>
      <c r="N189" s="3">
        <v>0.96319444444444446</v>
      </c>
      <c r="O189">
        <v>18</v>
      </c>
      <c r="P189">
        <v>20</v>
      </c>
      <c r="Q189">
        <v>20</v>
      </c>
      <c r="R189">
        <v>22</v>
      </c>
      <c r="S189">
        <v>23</v>
      </c>
      <c r="T189" s="2">
        <f>ED_DATA[[#This Row],[REG DATE]] + ED_DATA[[#This Row],[REG TIME]]</f>
        <v>41015.871527777781</v>
      </c>
      <c r="U189" s="2">
        <f>ED_DATA[[#This Row],[TRIAGE DATE]] + ED_DATA[[#This Row],[TRIAGE TIME]]</f>
        <v>41015.866666666669</v>
      </c>
      <c r="V189" s="2">
        <f>ED_DATA[[#This Row],[DISP DATE]] + ED_DATA[[#This Row],[DISP TIME]]</f>
        <v>41015.95416666667</v>
      </c>
      <c r="W189" s="2">
        <f>ED_DATA[[#This Row],[DATE PT LEFT ED]] + ED_DATA[[#This Row],[TIME PT LEFT ED]]</f>
        <v>41015.963194444441</v>
      </c>
      <c r="X189" s="5">
        <f t="shared" si="20"/>
        <v>2.1999999998370185</v>
      </c>
      <c r="Y189" s="5">
        <f t="shared" si="21"/>
        <v>1.9833333333372138</v>
      </c>
      <c r="Z189" s="7">
        <f t="shared" si="22"/>
        <v>1</v>
      </c>
      <c r="AA189" s="7">
        <f t="shared" si="23"/>
        <v>1</v>
      </c>
      <c r="AB189" s="7">
        <f t="shared" si="26"/>
        <v>0</v>
      </c>
      <c r="AC189" s="7">
        <f t="shared" si="27"/>
        <v>0</v>
      </c>
      <c r="AD189" s="7">
        <f t="shared" si="28"/>
        <v>0</v>
      </c>
      <c r="AE189" s="7">
        <f t="shared" si="24"/>
        <v>0</v>
      </c>
      <c r="AF189" s="7">
        <f t="shared" si="25"/>
        <v>0</v>
      </c>
      <c r="AG189" s="7" t="str">
        <f t="shared" si="29"/>
        <v>Adult</v>
      </c>
    </row>
    <row r="190" spans="1:33">
      <c r="A190">
        <v>4414</v>
      </c>
      <c r="B190" t="s">
        <v>14</v>
      </c>
      <c r="C190" t="s">
        <v>15</v>
      </c>
      <c r="D190" t="s">
        <v>16</v>
      </c>
      <c r="E190" s="1">
        <v>41016</v>
      </c>
      <c r="F190" s="3">
        <v>0.55000000000000004</v>
      </c>
      <c r="G190" s="1">
        <v>41016</v>
      </c>
      <c r="H190" s="3">
        <v>0.5444444444444444</v>
      </c>
      <c r="I190">
        <v>3</v>
      </c>
      <c r="J190">
        <v>1967</v>
      </c>
      <c r="K190" s="1">
        <v>41016</v>
      </c>
      <c r="L190" s="3">
        <v>0.72152777777777777</v>
      </c>
      <c r="M190" s="1">
        <v>41016</v>
      </c>
      <c r="N190" s="3">
        <v>0.72152777777777777</v>
      </c>
      <c r="O190">
        <v>49</v>
      </c>
      <c r="P190">
        <v>13</v>
      </c>
      <c r="Q190">
        <v>13</v>
      </c>
      <c r="R190">
        <v>17</v>
      </c>
      <c r="S190">
        <v>17</v>
      </c>
      <c r="T190" s="2">
        <f>ED_DATA[[#This Row],[REG DATE]] + ED_DATA[[#This Row],[REG TIME]]</f>
        <v>41016.550000000003</v>
      </c>
      <c r="U190" s="2">
        <f>ED_DATA[[#This Row],[TRIAGE DATE]] + ED_DATA[[#This Row],[TRIAGE TIME]]</f>
        <v>41016.544444444444</v>
      </c>
      <c r="V190" s="2">
        <f>ED_DATA[[#This Row],[DISP DATE]] + ED_DATA[[#This Row],[DISP TIME]]</f>
        <v>41016.72152777778</v>
      </c>
      <c r="W190" s="2">
        <f>ED_DATA[[#This Row],[DATE PT LEFT ED]] + ED_DATA[[#This Row],[TIME PT LEFT ED]]</f>
        <v>41016.72152777778</v>
      </c>
      <c r="X190" s="5">
        <f t="shared" si="20"/>
        <v>4.1166666666395031</v>
      </c>
      <c r="Y190" s="5">
        <f t="shared" si="21"/>
        <v>4.1166666666395031</v>
      </c>
      <c r="Z190" s="7">
        <f t="shared" si="22"/>
        <v>1</v>
      </c>
      <c r="AA190" s="7">
        <f t="shared" si="23"/>
        <v>0</v>
      </c>
      <c r="AB190" s="7">
        <f t="shared" si="26"/>
        <v>0</v>
      </c>
      <c r="AC190" s="7">
        <f t="shared" si="27"/>
        <v>0</v>
      </c>
      <c r="AD190" s="7">
        <f t="shared" si="28"/>
        <v>0</v>
      </c>
      <c r="AE190" s="7">
        <f t="shared" si="24"/>
        <v>0</v>
      </c>
      <c r="AF190" s="7">
        <f t="shared" si="25"/>
        <v>0</v>
      </c>
      <c r="AG190" s="7" t="str">
        <f t="shared" si="29"/>
        <v>Adult</v>
      </c>
    </row>
    <row r="191" spans="1:33">
      <c r="A191">
        <v>4414</v>
      </c>
      <c r="B191" t="s">
        <v>14</v>
      </c>
      <c r="C191" t="s">
        <v>15</v>
      </c>
      <c r="D191" t="s">
        <v>16</v>
      </c>
      <c r="E191" s="1">
        <v>41016</v>
      </c>
      <c r="F191" s="3">
        <v>0.5625</v>
      </c>
      <c r="G191" s="1">
        <v>41016</v>
      </c>
      <c r="H191" s="3">
        <v>0.55625000000000002</v>
      </c>
      <c r="I191">
        <v>3</v>
      </c>
      <c r="J191">
        <v>1975</v>
      </c>
      <c r="K191" s="1">
        <v>41016</v>
      </c>
      <c r="L191" s="3">
        <v>0.79513888888888884</v>
      </c>
      <c r="M191" s="1">
        <v>41016</v>
      </c>
      <c r="N191" s="3">
        <v>0.79513888888888884</v>
      </c>
      <c r="O191">
        <v>38</v>
      </c>
      <c r="P191">
        <v>13</v>
      </c>
      <c r="Q191">
        <v>13</v>
      </c>
      <c r="R191">
        <v>19</v>
      </c>
      <c r="S191">
        <v>19</v>
      </c>
      <c r="T191" s="2">
        <f>ED_DATA[[#This Row],[REG DATE]] + ED_DATA[[#This Row],[REG TIME]]</f>
        <v>41016.5625</v>
      </c>
      <c r="U191" s="2">
        <f>ED_DATA[[#This Row],[TRIAGE DATE]] + ED_DATA[[#This Row],[TRIAGE TIME]]</f>
        <v>41016.556250000001</v>
      </c>
      <c r="V191" s="2">
        <f>ED_DATA[[#This Row],[DISP DATE]] + ED_DATA[[#This Row],[DISP TIME]]</f>
        <v>41016.795138888891</v>
      </c>
      <c r="W191" s="2">
        <f>ED_DATA[[#This Row],[DATE PT LEFT ED]] + ED_DATA[[#This Row],[TIME PT LEFT ED]]</f>
        <v>41016.795138888891</v>
      </c>
      <c r="X191" s="5">
        <f t="shared" si="20"/>
        <v>5.5833333333721384</v>
      </c>
      <c r="Y191" s="5">
        <f t="shared" si="21"/>
        <v>5.5833333333721384</v>
      </c>
      <c r="Z191" s="7">
        <f t="shared" si="22"/>
        <v>1</v>
      </c>
      <c r="AA191" s="7">
        <f t="shared" si="23"/>
        <v>0</v>
      </c>
      <c r="AB191" s="7">
        <f t="shared" si="26"/>
        <v>0</v>
      </c>
      <c r="AC191" s="7">
        <f t="shared" si="27"/>
        <v>0</v>
      </c>
      <c r="AD191" s="7">
        <f t="shared" si="28"/>
        <v>0</v>
      </c>
      <c r="AE191" s="7">
        <f t="shared" si="24"/>
        <v>0</v>
      </c>
      <c r="AF191" s="7">
        <f t="shared" si="25"/>
        <v>0</v>
      </c>
      <c r="AG191" s="7" t="str">
        <f t="shared" si="29"/>
        <v>Adult</v>
      </c>
    </row>
    <row r="192" spans="1:33">
      <c r="A192">
        <v>4414</v>
      </c>
      <c r="B192" t="s">
        <v>14</v>
      </c>
      <c r="C192" t="s">
        <v>15</v>
      </c>
      <c r="D192" t="s">
        <v>16</v>
      </c>
      <c r="E192" s="1">
        <v>41016</v>
      </c>
      <c r="F192" s="3">
        <v>0.62777777777777777</v>
      </c>
      <c r="G192" s="1">
        <v>41016</v>
      </c>
      <c r="H192" s="3">
        <v>0.62291666666666667</v>
      </c>
      <c r="I192">
        <v>3</v>
      </c>
      <c r="J192">
        <v>1985</v>
      </c>
      <c r="K192" s="1">
        <v>41016</v>
      </c>
      <c r="L192" s="3">
        <v>0.97361111111111109</v>
      </c>
      <c r="M192" s="1">
        <v>41016</v>
      </c>
      <c r="N192" s="3">
        <v>0.97361111111111109</v>
      </c>
      <c r="O192">
        <v>29</v>
      </c>
      <c r="P192">
        <v>15</v>
      </c>
      <c r="Q192">
        <v>14</v>
      </c>
      <c r="R192">
        <v>23</v>
      </c>
      <c r="S192">
        <v>23</v>
      </c>
      <c r="T192" s="2">
        <f>ED_DATA[[#This Row],[REG DATE]] + ED_DATA[[#This Row],[REG TIME]]</f>
        <v>41016.62777777778</v>
      </c>
      <c r="U192" s="2">
        <f>ED_DATA[[#This Row],[TRIAGE DATE]] + ED_DATA[[#This Row],[TRIAGE TIME]]</f>
        <v>41016.622916666667</v>
      </c>
      <c r="V192" s="2">
        <f>ED_DATA[[#This Row],[DISP DATE]] + ED_DATA[[#This Row],[DISP TIME]]</f>
        <v>41016.973611111112</v>
      </c>
      <c r="W192" s="2">
        <f>ED_DATA[[#This Row],[DATE PT LEFT ED]] + ED_DATA[[#This Row],[TIME PT LEFT ED]]</f>
        <v>41016.973611111112</v>
      </c>
      <c r="X192" s="5">
        <f t="shared" ref="X192:X255" si="30">(W192-T192)*24</f>
        <v>8.2999999999883585</v>
      </c>
      <c r="Y192" s="5">
        <f t="shared" ref="Y192:Y255" si="31">(V192-T192)*24</f>
        <v>8.2999999999883585</v>
      </c>
      <c r="Z192" s="7">
        <f t="shared" ref="Z192:Z255" si="32">IF(Y192&lt;7,1,0)</f>
        <v>0</v>
      </c>
      <c r="AA192" s="7">
        <f t="shared" ref="AA192:AA255" si="33">IF(Y192&lt;4,1,0)</f>
        <v>0</v>
      </c>
      <c r="AB192" s="7">
        <f t="shared" si="26"/>
        <v>0</v>
      </c>
      <c r="AC192" s="7">
        <f t="shared" si="27"/>
        <v>0</v>
      </c>
      <c r="AD192" s="7">
        <f t="shared" si="28"/>
        <v>0</v>
      </c>
      <c r="AE192" s="7">
        <f t="shared" ref="AE192:AE255" si="34">IF(AND(AC192=1,Z192=1),1,0)</f>
        <v>0</v>
      </c>
      <c r="AF192" s="7">
        <f t="shared" ref="AF192:AF255" si="35">IF(AND(AD192=1,AA192=1),1,0)</f>
        <v>0</v>
      </c>
      <c r="AG192" s="7" t="str">
        <f t="shared" si="29"/>
        <v>Adult</v>
      </c>
    </row>
    <row r="193" spans="1:33">
      <c r="A193">
        <v>4414</v>
      </c>
      <c r="B193" t="s">
        <v>14</v>
      </c>
      <c r="C193" t="s">
        <v>15</v>
      </c>
      <c r="D193" t="s">
        <v>16</v>
      </c>
      <c r="E193" s="1">
        <v>41016</v>
      </c>
      <c r="F193" s="3">
        <v>0.66249999999999998</v>
      </c>
      <c r="G193" s="1">
        <v>41016</v>
      </c>
      <c r="H193" s="3">
        <v>0.65833333333333333</v>
      </c>
      <c r="I193">
        <v>3</v>
      </c>
      <c r="J193">
        <v>1974</v>
      </c>
      <c r="K193" s="1">
        <v>41016</v>
      </c>
      <c r="L193" s="3">
        <v>0.92361111111111116</v>
      </c>
      <c r="M193" s="1">
        <v>41016</v>
      </c>
      <c r="N193" s="3">
        <v>0.92361111111111116</v>
      </c>
      <c r="O193">
        <v>39</v>
      </c>
      <c r="P193">
        <v>15</v>
      </c>
      <c r="Q193">
        <v>15</v>
      </c>
      <c r="R193">
        <v>22</v>
      </c>
      <c r="S193">
        <v>22</v>
      </c>
      <c r="T193" s="2">
        <f>ED_DATA[[#This Row],[REG DATE]] + ED_DATA[[#This Row],[REG TIME]]</f>
        <v>41016.662499999999</v>
      </c>
      <c r="U193" s="2">
        <f>ED_DATA[[#This Row],[TRIAGE DATE]] + ED_DATA[[#This Row],[TRIAGE TIME]]</f>
        <v>41016.658333333333</v>
      </c>
      <c r="V193" s="2">
        <f>ED_DATA[[#This Row],[DISP DATE]] + ED_DATA[[#This Row],[DISP TIME]]</f>
        <v>41016.923611111109</v>
      </c>
      <c r="W193" s="2">
        <f>ED_DATA[[#This Row],[DATE PT LEFT ED]] + ED_DATA[[#This Row],[TIME PT LEFT ED]]</f>
        <v>41016.923611111109</v>
      </c>
      <c r="X193" s="5">
        <f t="shared" si="30"/>
        <v>6.2666666666627862</v>
      </c>
      <c r="Y193" s="5">
        <f t="shared" si="31"/>
        <v>6.2666666666627862</v>
      </c>
      <c r="Z193" s="7">
        <f t="shared" si="32"/>
        <v>1</v>
      </c>
      <c r="AA193" s="7">
        <f t="shared" si="33"/>
        <v>0</v>
      </c>
      <c r="AB193" s="7">
        <f t="shared" si="26"/>
        <v>0</v>
      </c>
      <c r="AC193" s="7">
        <f t="shared" si="27"/>
        <v>0</v>
      </c>
      <c r="AD193" s="7">
        <f t="shared" si="28"/>
        <v>0</v>
      </c>
      <c r="AE193" s="7">
        <f t="shared" si="34"/>
        <v>0</v>
      </c>
      <c r="AF193" s="7">
        <f t="shared" si="35"/>
        <v>0</v>
      </c>
      <c r="AG193" s="7" t="str">
        <f t="shared" si="29"/>
        <v>Adult</v>
      </c>
    </row>
    <row r="194" spans="1:33">
      <c r="A194">
        <v>4414</v>
      </c>
      <c r="B194" t="s">
        <v>14</v>
      </c>
      <c r="C194" t="s">
        <v>15</v>
      </c>
      <c r="D194" t="s">
        <v>16</v>
      </c>
      <c r="E194" s="1">
        <v>41016</v>
      </c>
      <c r="F194" s="3">
        <v>0.85763888888888884</v>
      </c>
      <c r="G194" s="1">
        <v>41016</v>
      </c>
      <c r="H194" s="3">
        <v>0.8520833333333333</v>
      </c>
      <c r="I194">
        <v>3</v>
      </c>
      <c r="J194">
        <v>1968</v>
      </c>
      <c r="K194" s="1">
        <v>41017</v>
      </c>
      <c r="L194" s="3">
        <v>7.013888888888889E-2</v>
      </c>
      <c r="M194" s="1">
        <v>41017</v>
      </c>
      <c r="N194" s="3">
        <v>7.013888888888889E-2</v>
      </c>
      <c r="O194">
        <v>48</v>
      </c>
      <c r="P194">
        <v>20</v>
      </c>
      <c r="Q194">
        <v>20</v>
      </c>
      <c r="R194">
        <v>1</v>
      </c>
      <c r="S194">
        <v>1</v>
      </c>
      <c r="T194" s="2">
        <f>ED_DATA[[#This Row],[REG DATE]] + ED_DATA[[#This Row],[REG TIME]]</f>
        <v>41016.857638888891</v>
      </c>
      <c r="U194" s="2">
        <f>ED_DATA[[#This Row],[TRIAGE DATE]] + ED_DATA[[#This Row],[TRIAGE TIME]]</f>
        <v>41016.852083333331</v>
      </c>
      <c r="V194" s="2">
        <f>ED_DATA[[#This Row],[DISP DATE]] + ED_DATA[[#This Row],[DISP TIME]]</f>
        <v>41017.070138888892</v>
      </c>
      <c r="W194" s="2">
        <f>ED_DATA[[#This Row],[DATE PT LEFT ED]] + ED_DATA[[#This Row],[TIME PT LEFT ED]]</f>
        <v>41017.070138888892</v>
      </c>
      <c r="X194" s="5">
        <f t="shared" si="30"/>
        <v>5.1000000000349246</v>
      </c>
      <c r="Y194" s="5">
        <f t="shared" si="31"/>
        <v>5.1000000000349246</v>
      </c>
      <c r="Z194" s="7">
        <f t="shared" si="32"/>
        <v>1</v>
      </c>
      <c r="AA194" s="7">
        <f t="shared" si="33"/>
        <v>0</v>
      </c>
      <c r="AB194" s="7">
        <f t="shared" ref="AB194:AB257" si="36">IF(C194="Nurse Practitioner",1,0)</f>
        <v>0</v>
      </c>
      <c r="AC194" s="7">
        <f t="shared" ref="AC194:AC257" si="37">IF(AND(I194&lt;4,AB194=1),1,0)</f>
        <v>0</v>
      </c>
      <c r="AD194" s="7">
        <f t="shared" ref="AD194:AD257" si="38">IF(AND(I194&gt;3,AB194=1),1,0)</f>
        <v>0</v>
      </c>
      <c r="AE194" s="7">
        <f t="shared" si="34"/>
        <v>0</v>
      </c>
      <c r="AF194" s="7">
        <f t="shared" si="35"/>
        <v>0</v>
      </c>
      <c r="AG194" s="7" t="str">
        <f t="shared" ref="AG194:AG257" si="39">IF(O194&lt;=17, "Pediatric", IF(O194&lt;=64, "Adult", "Senior"))</f>
        <v>Adult</v>
      </c>
    </row>
    <row r="195" spans="1:33">
      <c r="A195">
        <v>4414</v>
      </c>
      <c r="B195" t="s">
        <v>14</v>
      </c>
      <c r="C195" t="s">
        <v>15</v>
      </c>
      <c r="D195" t="s">
        <v>16</v>
      </c>
      <c r="E195" s="1">
        <v>41010</v>
      </c>
      <c r="F195" s="3">
        <v>0.60277777777777775</v>
      </c>
      <c r="G195" s="1">
        <v>41010</v>
      </c>
      <c r="H195" s="3">
        <v>0.59861111111111109</v>
      </c>
      <c r="I195">
        <v>3</v>
      </c>
      <c r="J195">
        <v>1964</v>
      </c>
      <c r="K195" s="1">
        <v>41011</v>
      </c>
      <c r="L195" s="3">
        <v>5.9027777777777776E-2</v>
      </c>
      <c r="M195" s="1">
        <v>41011</v>
      </c>
      <c r="N195" s="3">
        <v>5.9027777777777776E-2</v>
      </c>
      <c r="O195">
        <v>47</v>
      </c>
      <c r="P195">
        <v>14</v>
      </c>
      <c r="Q195">
        <v>14</v>
      </c>
      <c r="R195">
        <v>1</v>
      </c>
      <c r="S195">
        <v>1</v>
      </c>
      <c r="T195" s="2">
        <f>ED_DATA[[#This Row],[REG DATE]] + ED_DATA[[#This Row],[REG TIME]]</f>
        <v>41010.602777777778</v>
      </c>
      <c r="U195" s="2">
        <f>ED_DATA[[#This Row],[TRIAGE DATE]] + ED_DATA[[#This Row],[TRIAGE TIME]]</f>
        <v>41010.598611111112</v>
      </c>
      <c r="V195" s="2">
        <f>ED_DATA[[#This Row],[DISP DATE]] + ED_DATA[[#This Row],[DISP TIME]]</f>
        <v>41011.059027777781</v>
      </c>
      <c r="W195" s="2">
        <f>ED_DATA[[#This Row],[DATE PT LEFT ED]] + ED_DATA[[#This Row],[TIME PT LEFT ED]]</f>
        <v>41011.059027777781</v>
      </c>
      <c r="X195" s="5">
        <f t="shared" si="30"/>
        <v>10.950000000069849</v>
      </c>
      <c r="Y195" s="5">
        <f t="shared" si="31"/>
        <v>10.950000000069849</v>
      </c>
      <c r="Z195" s="7">
        <f t="shared" si="32"/>
        <v>0</v>
      </c>
      <c r="AA195" s="7">
        <f t="shared" si="33"/>
        <v>0</v>
      </c>
      <c r="AB195" s="7">
        <f t="shared" si="36"/>
        <v>0</v>
      </c>
      <c r="AC195" s="7">
        <f t="shared" si="37"/>
        <v>0</v>
      </c>
      <c r="AD195" s="7">
        <f t="shared" si="38"/>
        <v>0</v>
      </c>
      <c r="AE195" s="7">
        <f t="shared" si="34"/>
        <v>0</v>
      </c>
      <c r="AF195" s="7">
        <f t="shared" si="35"/>
        <v>0</v>
      </c>
      <c r="AG195" s="7" t="str">
        <f t="shared" si="39"/>
        <v>Adult</v>
      </c>
    </row>
    <row r="196" spans="1:33">
      <c r="A196">
        <v>4414</v>
      </c>
      <c r="B196" t="s">
        <v>14</v>
      </c>
      <c r="C196" t="s">
        <v>15</v>
      </c>
      <c r="D196" t="s">
        <v>16</v>
      </c>
      <c r="E196" s="1">
        <v>41010</v>
      </c>
      <c r="F196" s="3">
        <v>0.66388888888888886</v>
      </c>
      <c r="G196" s="1">
        <v>41010</v>
      </c>
      <c r="H196" s="3">
        <v>0.65972222222222221</v>
      </c>
      <c r="I196">
        <v>3</v>
      </c>
      <c r="J196">
        <v>1974</v>
      </c>
      <c r="K196" s="1">
        <v>41010</v>
      </c>
      <c r="L196" s="3">
        <v>0.99305555555555558</v>
      </c>
      <c r="M196" s="1">
        <v>41010</v>
      </c>
      <c r="N196" s="3">
        <v>0.99305555555555558</v>
      </c>
      <c r="O196">
        <v>37</v>
      </c>
      <c r="P196">
        <v>15</v>
      </c>
      <c r="Q196">
        <v>15</v>
      </c>
      <c r="R196">
        <v>23</v>
      </c>
      <c r="S196">
        <v>23</v>
      </c>
      <c r="T196" s="2">
        <f>ED_DATA[[#This Row],[REG DATE]] + ED_DATA[[#This Row],[REG TIME]]</f>
        <v>41010.663888888892</v>
      </c>
      <c r="U196" s="2">
        <f>ED_DATA[[#This Row],[TRIAGE DATE]] + ED_DATA[[#This Row],[TRIAGE TIME]]</f>
        <v>41010.659722222219</v>
      </c>
      <c r="V196" s="2">
        <f>ED_DATA[[#This Row],[DISP DATE]] + ED_DATA[[#This Row],[DISP TIME]]</f>
        <v>41010.993055555555</v>
      </c>
      <c r="W196" s="2">
        <f>ED_DATA[[#This Row],[DATE PT LEFT ED]] + ED_DATA[[#This Row],[TIME PT LEFT ED]]</f>
        <v>41010.993055555555</v>
      </c>
      <c r="X196" s="5">
        <f t="shared" si="30"/>
        <v>7.8999999999068677</v>
      </c>
      <c r="Y196" s="5">
        <f t="shared" si="31"/>
        <v>7.8999999999068677</v>
      </c>
      <c r="Z196" s="7">
        <f t="shared" si="32"/>
        <v>0</v>
      </c>
      <c r="AA196" s="7">
        <f t="shared" si="33"/>
        <v>0</v>
      </c>
      <c r="AB196" s="7">
        <f t="shared" si="36"/>
        <v>0</v>
      </c>
      <c r="AC196" s="7">
        <f t="shared" si="37"/>
        <v>0</v>
      </c>
      <c r="AD196" s="7">
        <f t="shared" si="38"/>
        <v>0</v>
      </c>
      <c r="AE196" s="7">
        <f t="shared" si="34"/>
        <v>0</v>
      </c>
      <c r="AF196" s="7">
        <f t="shared" si="35"/>
        <v>0</v>
      </c>
      <c r="AG196" s="7" t="str">
        <f t="shared" si="39"/>
        <v>Adult</v>
      </c>
    </row>
    <row r="197" spans="1:33">
      <c r="A197">
        <v>4414</v>
      </c>
      <c r="B197" t="s">
        <v>14</v>
      </c>
      <c r="C197" t="s">
        <v>15</v>
      </c>
      <c r="D197" t="s">
        <v>16</v>
      </c>
      <c r="E197" s="1">
        <v>41010</v>
      </c>
      <c r="F197" s="3">
        <v>0.67013888888888884</v>
      </c>
      <c r="G197" s="1">
        <v>41010</v>
      </c>
      <c r="H197" s="3">
        <v>0.66527777777777775</v>
      </c>
      <c r="I197">
        <v>3</v>
      </c>
      <c r="J197">
        <v>1990</v>
      </c>
      <c r="K197" s="1">
        <v>41011</v>
      </c>
      <c r="L197" s="3">
        <v>3.4027777777777775E-2</v>
      </c>
      <c r="M197" s="1">
        <v>41011</v>
      </c>
      <c r="N197" s="3">
        <v>3.4027777777777775E-2</v>
      </c>
      <c r="O197">
        <v>23</v>
      </c>
      <c r="P197">
        <v>16</v>
      </c>
      <c r="Q197">
        <v>15</v>
      </c>
      <c r="R197">
        <v>0</v>
      </c>
      <c r="S197">
        <v>0</v>
      </c>
      <c r="T197" s="2">
        <f>ED_DATA[[#This Row],[REG DATE]] + ED_DATA[[#This Row],[REG TIME]]</f>
        <v>41010.670138888891</v>
      </c>
      <c r="U197" s="2">
        <f>ED_DATA[[#This Row],[TRIAGE DATE]] + ED_DATA[[#This Row],[TRIAGE TIME]]</f>
        <v>41010.665277777778</v>
      </c>
      <c r="V197" s="2">
        <f>ED_DATA[[#This Row],[DISP DATE]] + ED_DATA[[#This Row],[DISP TIME]]</f>
        <v>41011.03402777778</v>
      </c>
      <c r="W197" s="2">
        <f>ED_DATA[[#This Row],[DATE PT LEFT ED]] + ED_DATA[[#This Row],[TIME PT LEFT ED]]</f>
        <v>41011.03402777778</v>
      </c>
      <c r="X197" s="5">
        <f t="shared" si="30"/>
        <v>8.7333333333372138</v>
      </c>
      <c r="Y197" s="5">
        <f t="shared" si="31"/>
        <v>8.7333333333372138</v>
      </c>
      <c r="Z197" s="7">
        <f t="shared" si="32"/>
        <v>0</v>
      </c>
      <c r="AA197" s="7">
        <f t="shared" si="33"/>
        <v>0</v>
      </c>
      <c r="AB197" s="7">
        <f t="shared" si="36"/>
        <v>0</v>
      </c>
      <c r="AC197" s="7">
        <f t="shared" si="37"/>
        <v>0</v>
      </c>
      <c r="AD197" s="7">
        <f t="shared" si="38"/>
        <v>0</v>
      </c>
      <c r="AE197" s="7">
        <f t="shared" si="34"/>
        <v>0</v>
      </c>
      <c r="AF197" s="7">
        <f t="shared" si="35"/>
        <v>0</v>
      </c>
      <c r="AG197" s="7" t="str">
        <f t="shared" si="39"/>
        <v>Adult</v>
      </c>
    </row>
    <row r="198" spans="1:33">
      <c r="A198">
        <v>4414</v>
      </c>
      <c r="B198" t="s">
        <v>14</v>
      </c>
      <c r="C198" t="s">
        <v>15</v>
      </c>
      <c r="D198" t="s">
        <v>16</v>
      </c>
      <c r="E198" s="1">
        <v>41010</v>
      </c>
      <c r="F198" s="3">
        <v>0.77708333333333335</v>
      </c>
      <c r="G198" s="1">
        <v>41010</v>
      </c>
      <c r="H198" s="3">
        <v>0.77361111111111114</v>
      </c>
      <c r="I198">
        <v>3</v>
      </c>
      <c r="J198">
        <v>1959</v>
      </c>
      <c r="K198" s="1">
        <v>41011</v>
      </c>
      <c r="L198" s="3">
        <v>0.22916666666666666</v>
      </c>
      <c r="M198" s="1">
        <v>41011</v>
      </c>
      <c r="N198" s="3">
        <v>0.22916666666666666</v>
      </c>
      <c r="O198">
        <v>52</v>
      </c>
      <c r="P198">
        <v>18</v>
      </c>
      <c r="Q198">
        <v>18</v>
      </c>
      <c r="R198">
        <v>5</v>
      </c>
      <c r="S198">
        <v>5</v>
      </c>
      <c r="T198" s="2">
        <f>ED_DATA[[#This Row],[REG DATE]] + ED_DATA[[#This Row],[REG TIME]]</f>
        <v>41010.777083333334</v>
      </c>
      <c r="U198" s="2">
        <f>ED_DATA[[#This Row],[TRIAGE DATE]] + ED_DATA[[#This Row],[TRIAGE TIME]]</f>
        <v>41010.773611111108</v>
      </c>
      <c r="V198" s="2">
        <f>ED_DATA[[#This Row],[DISP DATE]] + ED_DATA[[#This Row],[DISP TIME]]</f>
        <v>41011.229166666664</v>
      </c>
      <c r="W198" s="2">
        <f>ED_DATA[[#This Row],[DATE PT LEFT ED]] + ED_DATA[[#This Row],[TIME PT LEFT ED]]</f>
        <v>41011.229166666664</v>
      </c>
      <c r="X198" s="5">
        <f t="shared" si="30"/>
        <v>10.849999999918509</v>
      </c>
      <c r="Y198" s="5">
        <f t="shared" si="31"/>
        <v>10.849999999918509</v>
      </c>
      <c r="Z198" s="7">
        <f t="shared" si="32"/>
        <v>0</v>
      </c>
      <c r="AA198" s="7">
        <f t="shared" si="33"/>
        <v>0</v>
      </c>
      <c r="AB198" s="7">
        <f t="shared" si="36"/>
        <v>0</v>
      </c>
      <c r="AC198" s="7">
        <f t="shared" si="37"/>
        <v>0</v>
      </c>
      <c r="AD198" s="7">
        <f t="shared" si="38"/>
        <v>0</v>
      </c>
      <c r="AE198" s="7">
        <f t="shared" si="34"/>
        <v>0</v>
      </c>
      <c r="AF198" s="7">
        <f t="shared" si="35"/>
        <v>0</v>
      </c>
      <c r="AG198" s="7" t="str">
        <f t="shared" si="39"/>
        <v>Adult</v>
      </c>
    </row>
    <row r="199" spans="1:33">
      <c r="A199">
        <v>4414</v>
      </c>
      <c r="B199" t="s">
        <v>14</v>
      </c>
      <c r="C199" t="s">
        <v>15</v>
      </c>
      <c r="D199" t="s">
        <v>16</v>
      </c>
      <c r="E199" s="1">
        <v>41010</v>
      </c>
      <c r="F199" s="3">
        <v>0.87291666666666667</v>
      </c>
      <c r="G199" s="1">
        <v>41010</v>
      </c>
      <c r="H199" s="3">
        <v>0.8666666666666667</v>
      </c>
      <c r="I199">
        <v>3</v>
      </c>
      <c r="J199">
        <v>1952</v>
      </c>
      <c r="K199" s="1">
        <v>41011</v>
      </c>
      <c r="L199" s="3">
        <v>0.125</v>
      </c>
      <c r="M199" s="1">
        <v>41011</v>
      </c>
      <c r="N199" s="3">
        <v>0.125</v>
      </c>
      <c r="O199">
        <v>61</v>
      </c>
      <c r="P199">
        <v>20</v>
      </c>
      <c r="Q199">
        <v>20</v>
      </c>
      <c r="R199">
        <v>3</v>
      </c>
      <c r="S199">
        <v>3</v>
      </c>
      <c r="T199" s="2">
        <f>ED_DATA[[#This Row],[REG DATE]] + ED_DATA[[#This Row],[REG TIME]]</f>
        <v>41010.872916666667</v>
      </c>
      <c r="U199" s="2">
        <f>ED_DATA[[#This Row],[TRIAGE DATE]] + ED_DATA[[#This Row],[TRIAGE TIME]]</f>
        <v>41010.866666666669</v>
      </c>
      <c r="V199" s="2">
        <f>ED_DATA[[#This Row],[DISP DATE]] + ED_DATA[[#This Row],[DISP TIME]]</f>
        <v>41011.125</v>
      </c>
      <c r="W199" s="2">
        <f>ED_DATA[[#This Row],[DATE PT LEFT ED]] + ED_DATA[[#This Row],[TIME PT LEFT ED]]</f>
        <v>41011.125</v>
      </c>
      <c r="X199" s="5">
        <f t="shared" si="30"/>
        <v>6.0499999999883585</v>
      </c>
      <c r="Y199" s="5">
        <f t="shared" si="31"/>
        <v>6.0499999999883585</v>
      </c>
      <c r="Z199" s="7">
        <f t="shared" si="32"/>
        <v>1</v>
      </c>
      <c r="AA199" s="7">
        <f t="shared" si="33"/>
        <v>0</v>
      </c>
      <c r="AB199" s="7">
        <f t="shared" si="36"/>
        <v>0</v>
      </c>
      <c r="AC199" s="7">
        <f t="shared" si="37"/>
        <v>0</v>
      </c>
      <c r="AD199" s="7">
        <f t="shared" si="38"/>
        <v>0</v>
      </c>
      <c r="AE199" s="7">
        <f t="shared" si="34"/>
        <v>0</v>
      </c>
      <c r="AF199" s="7">
        <f t="shared" si="35"/>
        <v>0</v>
      </c>
      <c r="AG199" s="7" t="str">
        <f t="shared" si="39"/>
        <v>Adult</v>
      </c>
    </row>
    <row r="200" spans="1:33">
      <c r="A200">
        <v>4414</v>
      </c>
      <c r="B200" t="s">
        <v>14</v>
      </c>
      <c r="C200" t="s">
        <v>15</v>
      </c>
      <c r="D200" t="s">
        <v>16</v>
      </c>
      <c r="E200" s="1">
        <v>41010</v>
      </c>
      <c r="F200" s="3">
        <v>0.9375</v>
      </c>
      <c r="G200" s="1">
        <v>41010</v>
      </c>
      <c r="H200" s="3">
        <v>0.9291666666666667</v>
      </c>
      <c r="I200">
        <v>3</v>
      </c>
      <c r="J200">
        <v>1984</v>
      </c>
      <c r="K200" s="1">
        <v>41011</v>
      </c>
      <c r="L200" s="3">
        <v>0.4201388888888889</v>
      </c>
      <c r="M200" s="1">
        <v>41011</v>
      </c>
      <c r="N200" s="3">
        <v>0.42499999999999999</v>
      </c>
      <c r="O200">
        <v>28</v>
      </c>
      <c r="P200">
        <v>22</v>
      </c>
      <c r="Q200">
        <v>22</v>
      </c>
      <c r="R200">
        <v>10</v>
      </c>
      <c r="S200">
        <v>10</v>
      </c>
      <c r="T200" s="2">
        <f>ED_DATA[[#This Row],[REG DATE]] + ED_DATA[[#This Row],[REG TIME]]</f>
        <v>41010.9375</v>
      </c>
      <c r="U200" s="2">
        <f>ED_DATA[[#This Row],[TRIAGE DATE]] + ED_DATA[[#This Row],[TRIAGE TIME]]</f>
        <v>41010.929166666669</v>
      </c>
      <c r="V200" s="2">
        <f>ED_DATA[[#This Row],[DISP DATE]] + ED_DATA[[#This Row],[DISP TIME]]</f>
        <v>41011.420138888891</v>
      </c>
      <c r="W200" s="2">
        <f>ED_DATA[[#This Row],[DATE PT LEFT ED]] + ED_DATA[[#This Row],[TIME PT LEFT ED]]</f>
        <v>41011.425000000003</v>
      </c>
      <c r="X200" s="5">
        <f t="shared" si="30"/>
        <v>11.700000000069849</v>
      </c>
      <c r="Y200" s="5">
        <f t="shared" si="31"/>
        <v>11.583333333372138</v>
      </c>
      <c r="Z200" s="7">
        <f t="shared" si="32"/>
        <v>0</v>
      </c>
      <c r="AA200" s="7">
        <f t="shared" si="33"/>
        <v>0</v>
      </c>
      <c r="AB200" s="7">
        <f t="shared" si="36"/>
        <v>0</v>
      </c>
      <c r="AC200" s="7">
        <f t="shared" si="37"/>
        <v>0</v>
      </c>
      <c r="AD200" s="7">
        <f t="shared" si="38"/>
        <v>0</v>
      </c>
      <c r="AE200" s="7">
        <f t="shared" si="34"/>
        <v>0</v>
      </c>
      <c r="AF200" s="7">
        <f t="shared" si="35"/>
        <v>0</v>
      </c>
      <c r="AG200" s="7" t="str">
        <f t="shared" si="39"/>
        <v>Adult</v>
      </c>
    </row>
    <row r="201" spans="1:33">
      <c r="A201">
        <v>4414</v>
      </c>
      <c r="B201" t="s">
        <v>14</v>
      </c>
      <c r="C201" t="s">
        <v>15</v>
      </c>
      <c r="D201" t="s">
        <v>16</v>
      </c>
      <c r="E201" s="1">
        <v>41010</v>
      </c>
      <c r="F201" s="3">
        <v>0.94166666666666665</v>
      </c>
      <c r="G201" s="1">
        <v>41010</v>
      </c>
      <c r="H201" s="3">
        <v>0.93888888888888888</v>
      </c>
      <c r="I201">
        <v>3</v>
      </c>
      <c r="J201">
        <v>1970</v>
      </c>
      <c r="K201" s="1">
        <v>41011</v>
      </c>
      <c r="L201" s="3">
        <v>4.1666666666666664E-2</v>
      </c>
      <c r="M201" s="1">
        <v>41011</v>
      </c>
      <c r="N201" s="3">
        <v>4.1666666666666664E-2</v>
      </c>
      <c r="O201">
        <v>43</v>
      </c>
      <c r="P201">
        <v>22</v>
      </c>
      <c r="Q201">
        <v>22</v>
      </c>
      <c r="R201">
        <v>1</v>
      </c>
      <c r="S201">
        <v>1</v>
      </c>
      <c r="T201" s="2">
        <f>ED_DATA[[#This Row],[REG DATE]] + ED_DATA[[#This Row],[REG TIME]]</f>
        <v>41010.941666666666</v>
      </c>
      <c r="U201" s="2">
        <f>ED_DATA[[#This Row],[TRIAGE DATE]] + ED_DATA[[#This Row],[TRIAGE TIME]]</f>
        <v>41010.938888888886</v>
      </c>
      <c r="V201" s="2">
        <f>ED_DATA[[#This Row],[DISP DATE]] + ED_DATA[[#This Row],[DISP TIME]]</f>
        <v>41011.041666666664</v>
      </c>
      <c r="W201" s="2">
        <f>ED_DATA[[#This Row],[DATE PT LEFT ED]] + ED_DATA[[#This Row],[TIME PT LEFT ED]]</f>
        <v>41011.041666666664</v>
      </c>
      <c r="X201" s="5">
        <f t="shared" si="30"/>
        <v>2.3999999999650754</v>
      </c>
      <c r="Y201" s="5">
        <f t="shared" si="31"/>
        <v>2.3999999999650754</v>
      </c>
      <c r="Z201" s="7">
        <f t="shared" si="32"/>
        <v>1</v>
      </c>
      <c r="AA201" s="7">
        <f t="shared" si="33"/>
        <v>1</v>
      </c>
      <c r="AB201" s="7">
        <f t="shared" si="36"/>
        <v>0</v>
      </c>
      <c r="AC201" s="7">
        <f t="shared" si="37"/>
        <v>0</v>
      </c>
      <c r="AD201" s="7">
        <f t="shared" si="38"/>
        <v>0</v>
      </c>
      <c r="AE201" s="7">
        <f t="shared" si="34"/>
        <v>0</v>
      </c>
      <c r="AF201" s="7">
        <f t="shared" si="35"/>
        <v>0</v>
      </c>
      <c r="AG201" s="7" t="str">
        <f t="shared" si="39"/>
        <v>Adult</v>
      </c>
    </row>
    <row r="202" spans="1:33">
      <c r="A202">
        <v>4414</v>
      </c>
      <c r="B202" t="s">
        <v>14</v>
      </c>
      <c r="C202" t="s">
        <v>15</v>
      </c>
      <c r="D202" t="s">
        <v>16</v>
      </c>
      <c r="E202" s="1">
        <v>41011</v>
      </c>
      <c r="F202" s="3">
        <v>5.5555555555555558E-3</v>
      </c>
      <c r="G202" s="1">
        <v>41011</v>
      </c>
      <c r="H202" s="3">
        <v>6.9444444444444447E-4</v>
      </c>
      <c r="I202">
        <v>3</v>
      </c>
      <c r="J202">
        <v>1985</v>
      </c>
      <c r="K202" s="1">
        <v>41011</v>
      </c>
      <c r="L202" s="3">
        <v>0.25833333333333336</v>
      </c>
      <c r="M202" s="1">
        <v>41011</v>
      </c>
      <c r="N202" s="3">
        <v>0.25833333333333336</v>
      </c>
      <c r="O202">
        <v>26</v>
      </c>
      <c r="P202">
        <v>0</v>
      </c>
      <c r="Q202">
        <v>0</v>
      </c>
      <c r="R202">
        <v>6</v>
      </c>
      <c r="S202">
        <v>6</v>
      </c>
      <c r="T202" s="2">
        <f>ED_DATA[[#This Row],[REG DATE]] + ED_DATA[[#This Row],[REG TIME]]</f>
        <v>41011.005555555559</v>
      </c>
      <c r="U202" s="2">
        <f>ED_DATA[[#This Row],[TRIAGE DATE]] + ED_DATA[[#This Row],[TRIAGE TIME]]</f>
        <v>41011.000694444447</v>
      </c>
      <c r="V202" s="2">
        <f>ED_DATA[[#This Row],[DISP DATE]] + ED_DATA[[#This Row],[DISP TIME]]</f>
        <v>41011.258333333331</v>
      </c>
      <c r="W202" s="2">
        <f>ED_DATA[[#This Row],[DATE PT LEFT ED]] + ED_DATA[[#This Row],[TIME PT LEFT ED]]</f>
        <v>41011.258333333331</v>
      </c>
      <c r="X202" s="5">
        <f t="shared" si="30"/>
        <v>6.0666666665347293</v>
      </c>
      <c r="Y202" s="5">
        <f t="shared" si="31"/>
        <v>6.0666666665347293</v>
      </c>
      <c r="Z202" s="7">
        <f t="shared" si="32"/>
        <v>1</v>
      </c>
      <c r="AA202" s="7">
        <f t="shared" si="33"/>
        <v>0</v>
      </c>
      <c r="AB202" s="7">
        <f t="shared" si="36"/>
        <v>0</v>
      </c>
      <c r="AC202" s="7">
        <f t="shared" si="37"/>
        <v>0</v>
      </c>
      <c r="AD202" s="7">
        <f t="shared" si="38"/>
        <v>0</v>
      </c>
      <c r="AE202" s="7">
        <f t="shared" si="34"/>
        <v>0</v>
      </c>
      <c r="AF202" s="7">
        <f t="shared" si="35"/>
        <v>0</v>
      </c>
      <c r="AG202" s="7" t="str">
        <f t="shared" si="39"/>
        <v>Adult</v>
      </c>
    </row>
    <row r="203" spans="1:33">
      <c r="A203">
        <v>4414</v>
      </c>
      <c r="B203" t="s">
        <v>14</v>
      </c>
      <c r="C203" t="s">
        <v>15</v>
      </c>
      <c r="D203" t="s">
        <v>16</v>
      </c>
      <c r="E203" s="1">
        <v>41013</v>
      </c>
      <c r="F203" s="3">
        <v>0.6430555555555556</v>
      </c>
      <c r="G203" s="1">
        <v>41013</v>
      </c>
      <c r="H203" s="3">
        <v>0.63958333333333328</v>
      </c>
      <c r="I203">
        <v>3</v>
      </c>
      <c r="J203">
        <v>1989</v>
      </c>
      <c r="K203" s="1">
        <v>41013</v>
      </c>
      <c r="L203" s="3">
        <v>0.73958333333333337</v>
      </c>
      <c r="M203" s="1">
        <v>41013</v>
      </c>
      <c r="N203" s="3">
        <v>0.73958333333333337</v>
      </c>
      <c r="O203">
        <v>23</v>
      </c>
      <c r="P203">
        <v>15</v>
      </c>
      <c r="Q203">
        <v>15</v>
      </c>
      <c r="R203">
        <v>17</v>
      </c>
      <c r="S203">
        <v>17</v>
      </c>
      <c r="T203" s="2">
        <f>ED_DATA[[#This Row],[REG DATE]] + ED_DATA[[#This Row],[REG TIME]]</f>
        <v>41013.643055555556</v>
      </c>
      <c r="U203" s="2">
        <f>ED_DATA[[#This Row],[TRIAGE DATE]] + ED_DATA[[#This Row],[TRIAGE TIME]]</f>
        <v>41013.63958333333</v>
      </c>
      <c r="V203" s="2">
        <f>ED_DATA[[#This Row],[DISP DATE]] + ED_DATA[[#This Row],[DISP TIME]]</f>
        <v>41013.739583333336</v>
      </c>
      <c r="W203" s="2">
        <f>ED_DATA[[#This Row],[DATE PT LEFT ED]] + ED_DATA[[#This Row],[TIME PT LEFT ED]]</f>
        <v>41013.739583333336</v>
      </c>
      <c r="X203" s="5">
        <f t="shared" si="30"/>
        <v>2.3166666667093523</v>
      </c>
      <c r="Y203" s="5">
        <f t="shared" si="31"/>
        <v>2.3166666667093523</v>
      </c>
      <c r="Z203" s="7">
        <f t="shared" si="32"/>
        <v>1</v>
      </c>
      <c r="AA203" s="7">
        <f t="shared" si="33"/>
        <v>1</v>
      </c>
      <c r="AB203" s="7">
        <f t="shared" si="36"/>
        <v>0</v>
      </c>
      <c r="AC203" s="7">
        <f t="shared" si="37"/>
        <v>0</v>
      </c>
      <c r="AD203" s="7">
        <f t="shared" si="38"/>
        <v>0</v>
      </c>
      <c r="AE203" s="7">
        <f t="shared" si="34"/>
        <v>0</v>
      </c>
      <c r="AF203" s="7">
        <f t="shared" si="35"/>
        <v>0</v>
      </c>
      <c r="AG203" s="7" t="str">
        <f t="shared" si="39"/>
        <v>Adult</v>
      </c>
    </row>
    <row r="204" spans="1:33">
      <c r="A204">
        <v>4414</v>
      </c>
      <c r="B204" t="s">
        <v>14</v>
      </c>
      <c r="C204" t="s">
        <v>15</v>
      </c>
      <c r="D204" t="s">
        <v>16</v>
      </c>
      <c r="E204" s="1">
        <v>41013</v>
      </c>
      <c r="F204" s="3">
        <v>0.74722222222222223</v>
      </c>
      <c r="G204" s="1">
        <v>41013</v>
      </c>
      <c r="H204" s="3">
        <v>0.7416666666666667</v>
      </c>
      <c r="I204">
        <v>3</v>
      </c>
      <c r="J204">
        <v>1959</v>
      </c>
      <c r="K204" s="1">
        <v>41013</v>
      </c>
      <c r="L204" s="3">
        <v>0.81597222222222221</v>
      </c>
      <c r="M204" s="1">
        <v>41013</v>
      </c>
      <c r="N204" s="3">
        <v>0.81597222222222221</v>
      </c>
      <c r="O204">
        <v>56</v>
      </c>
      <c r="P204">
        <v>17</v>
      </c>
      <c r="Q204">
        <v>17</v>
      </c>
      <c r="R204">
        <v>19</v>
      </c>
      <c r="S204">
        <v>19</v>
      </c>
      <c r="T204" s="2">
        <f>ED_DATA[[#This Row],[REG DATE]] + ED_DATA[[#This Row],[REG TIME]]</f>
        <v>41013.74722222222</v>
      </c>
      <c r="U204" s="2">
        <f>ED_DATA[[#This Row],[TRIAGE DATE]] + ED_DATA[[#This Row],[TRIAGE TIME]]</f>
        <v>41013.741666666669</v>
      </c>
      <c r="V204" s="2">
        <f>ED_DATA[[#This Row],[DISP DATE]] + ED_DATA[[#This Row],[DISP TIME]]</f>
        <v>41013.815972222219</v>
      </c>
      <c r="W204" s="2">
        <f>ED_DATA[[#This Row],[DATE PT LEFT ED]] + ED_DATA[[#This Row],[TIME PT LEFT ED]]</f>
        <v>41013.815972222219</v>
      </c>
      <c r="X204" s="5">
        <f t="shared" si="30"/>
        <v>1.6499999999650754</v>
      </c>
      <c r="Y204" s="5">
        <f t="shared" si="31"/>
        <v>1.6499999999650754</v>
      </c>
      <c r="Z204" s="7">
        <f t="shared" si="32"/>
        <v>1</v>
      </c>
      <c r="AA204" s="7">
        <f t="shared" si="33"/>
        <v>1</v>
      </c>
      <c r="AB204" s="7">
        <f t="shared" si="36"/>
        <v>0</v>
      </c>
      <c r="AC204" s="7">
        <f t="shared" si="37"/>
        <v>0</v>
      </c>
      <c r="AD204" s="7">
        <f t="shared" si="38"/>
        <v>0</v>
      </c>
      <c r="AE204" s="7">
        <f t="shared" si="34"/>
        <v>0</v>
      </c>
      <c r="AF204" s="7">
        <f t="shared" si="35"/>
        <v>0</v>
      </c>
      <c r="AG204" s="7" t="str">
        <f t="shared" si="39"/>
        <v>Adult</v>
      </c>
    </row>
    <row r="205" spans="1:33">
      <c r="A205">
        <v>4414</v>
      </c>
      <c r="B205" t="s">
        <v>14</v>
      </c>
      <c r="C205" t="s">
        <v>15</v>
      </c>
      <c r="D205" t="s">
        <v>16</v>
      </c>
      <c r="E205" s="1">
        <v>41013</v>
      </c>
      <c r="F205" s="3">
        <v>0.81527777777777777</v>
      </c>
      <c r="G205" s="1">
        <v>41013</v>
      </c>
      <c r="H205" s="3">
        <v>0.81319444444444444</v>
      </c>
      <c r="I205">
        <v>3</v>
      </c>
      <c r="J205">
        <v>1969</v>
      </c>
      <c r="K205" s="1">
        <v>41013</v>
      </c>
      <c r="L205" s="3">
        <v>0.98958333333333337</v>
      </c>
      <c r="M205" s="1">
        <v>41013</v>
      </c>
      <c r="N205" s="3">
        <v>0.98958333333333337</v>
      </c>
      <c r="O205">
        <v>44</v>
      </c>
      <c r="P205">
        <v>19</v>
      </c>
      <c r="Q205">
        <v>19</v>
      </c>
      <c r="R205">
        <v>23</v>
      </c>
      <c r="S205">
        <v>23</v>
      </c>
      <c r="T205" s="2">
        <f>ED_DATA[[#This Row],[REG DATE]] + ED_DATA[[#This Row],[REG TIME]]</f>
        <v>41013.81527777778</v>
      </c>
      <c r="U205" s="2">
        <f>ED_DATA[[#This Row],[TRIAGE DATE]] + ED_DATA[[#This Row],[TRIAGE TIME]]</f>
        <v>41013.813194444447</v>
      </c>
      <c r="V205" s="2">
        <f>ED_DATA[[#This Row],[DISP DATE]] + ED_DATA[[#This Row],[DISP TIME]]</f>
        <v>41013.989583333336</v>
      </c>
      <c r="W205" s="2">
        <f>ED_DATA[[#This Row],[DATE PT LEFT ED]] + ED_DATA[[#This Row],[TIME PT LEFT ED]]</f>
        <v>41013.989583333336</v>
      </c>
      <c r="X205" s="5">
        <f t="shared" si="30"/>
        <v>4.1833333333488554</v>
      </c>
      <c r="Y205" s="5">
        <f t="shared" si="31"/>
        <v>4.1833333333488554</v>
      </c>
      <c r="Z205" s="7">
        <f t="shared" si="32"/>
        <v>1</v>
      </c>
      <c r="AA205" s="7">
        <f t="shared" si="33"/>
        <v>0</v>
      </c>
      <c r="AB205" s="7">
        <f t="shared" si="36"/>
        <v>0</v>
      </c>
      <c r="AC205" s="7">
        <f t="shared" si="37"/>
        <v>0</v>
      </c>
      <c r="AD205" s="7">
        <f t="shared" si="38"/>
        <v>0</v>
      </c>
      <c r="AE205" s="7">
        <f t="shared" si="34"/>
        <v>0</v>
      </c>
      <c r="AF205" s="7">
        <f t="shared" si="35"/>
        <v>0</v>
      </c>
      <c r="AG205" s="7" t="str">
        <f t="shared" si="39"/>
        <v>Adult</v>
      </c>
    </row>
    <row r="206" spans="1:33">
      <c r="A206">
        <v>4414</v>
      </c>
      <c r="B206" t="s">
        <v>14</v>
      </c>
      <c r="C206" t="s">
        <v>15</v>
      </c>
      <c r="D206" t="s">
        <v>16</v>
      </c>
      <c r="E206" s="1">
        <v>41013</v>
      </c>
      <c r="F206" s="3">
        <v>0.86805555555555558</v>
      </c>
      <c r="G206" s="1">
        <v>41013</v>
      </c>
      <c r="H206" s="3">
        <v>0.86388888888888893</v>
      </c>
      <c r="I206">
        <v>3</v>
      </c>
      <c r="J206">
        <v>1952</v>
      </c>
      <c r="K206" s="1">
        <v>41014</v>
      </c>
      <c r="L206" s="3">
        <v>2.0833333333333332E-2</v>
      </c>
      <c r="M206" s="1">
        <v>41014</v>
      </c>
      <c r="N206" s="3">
        <v>2.0833333333333332E-2</v>
      </c>
      <c r="O206">
        <v>62</v>
      </c>
      <c r="P206">
        <v>20</v>
      </c>
      <c r="Q206">
        <v>20</v>
      </c>
      <c r="R206">
        <v>0</v>
      </c>
      <c r="S206">
        <v>0</v>
      </c>
      <c r="T206" s="2">
        <f>ED_DATA[[#This Row],[REG DATE]] + ED_DATA[[#This Row],[REG TIME]]</f>
        <v>41013.868055555555</v>
      </c>
      <c r="U206" s="2">
        <f>ED_DATA[[#This Row],[TRIAGE DATE]] + ED_DATA[[#This Row],[TRIAGE TIME]]</f>
        <v>41013.863888888889</v>
      </c>
      <c r="V206" s="2">
        <f>ED_DATA[[#This Row],[DISP DATE]] + ED_DATA[[#This Row],[DISP TIME]]</f>
        <v>41014.020833333336</v>
      </c>
      <c r="W206" s="2">
        <f>ED_DATA[[#This Row],[DATE PT LEFT ED]] + ED_DATA[[#This Row],[TIME PT LEFT ED]]</f>
        <v>41014.020833333336</v>
      </c>
      <c r="X206" s="5">
        <f t="shared" si="30"/>
        <v>3.6666666667442769</v>
      </c>
      <c r="Y206" s="5">
        <f t="shared" si="31"/>
        <v>3.6666666667442769</v>
      </c>
      <c r="Z206" s="7">
        <f t="shared" si="32"/>
        <v>1</v>
      </c>
      <c r="AA206" s="7">
        <f t="shared" si="33"/>
        <v>1</v>
      </c>
      <c r="AB206" s="7">
        <f t="shared" si="36"/>
        <v>0</v>
      </c>
      <c r="AC206" s="7">
        <f t="shared" si="37"/>
        <v>0</v>
      </c>
      <c r="AD206" s="7">
        <f t="shared" si="38"/>
        <v>0</v>
      </c>
      <c r="AE206" s="7">
        <f t="shared" si="34"/>
        <v>0</v>
      </c>
      <c r="AF206" s="7">
        <f t="shared" si="35"/>
        <v>0</v>
      </c>
      <c r="AG206" s="7" t="str">
        <f t="shared" si="39"/>
        <v>Adult</v>
      </c>
    </row>
    <row r="207" spans="1:33">
      <c r="A207">
        <v>4414</v>
      </c>
      <c r="B207" t="s">
        <v>14</v>
      </c>
      <c r="C207" t="s">
        <v>15</v>
      </c>
      <c r="D207" t="s">
        <v>16</v>
      </c>
      <c r="E207" s="1">
        <v>41011</v>
      </c>
      <c r="F207" s="3">
        <v>0.10277777777777777</v>
      </c>
      <c r="G207" s="1">
        <v>41011</v>
      </c>
      <c r="H207" s="3">
        <v>9.7222222222222224E-2</v>
      </c>
      <c r="I207">
        <v>3</v>
      </c>
      <c r="J207">
        <v>1954</v>
      </c>
      <c r="K207" s="1">
        <v>41011</v>
      </c>
      <c r="L207" s="3">
        <v>0.65972222222222221</v>
      </c>
      <c r="M207" s="1">
        <v>41011</v>
      </c>
      <c r="N207" s="3">
        <v>0.65972222222222221</v>
      </c>
      <c r="O207">
        <v>59</v>
      </c>
      <c r="P207">
        <v>2</v>
      </c>
      <c r="Q207">
        <v>2</v>
      </c>
      <c r="R207">
        <v>15</v>
      </c>
      <c r="S207">
        <v>15</v>
      </c>
      <c r="T207" s="2">
        <f>ED_DATA[[#This Row],[REG DATE]] + ED_DATA[[#This Row],[REG TIME]]</f>
        <v>41011.102777777778</v>
      </c>
      <c r="U207" s="2">
        <f>ED_DATA[[#This Row],[TRIAGE DATE]] + ED_DATA[[#This Row],[TRIAGE TIME]]</f>
        <v>41011.097222222219</v>
      </c>
      <c r="V207" s="2">
        <f>ED_DATA[[#This Row],[DISP DATE]] + ED_DATA[[#This Row],[DISP TIME]]</f>
        <v>41011.659722222219</v>
      </c>
      <c r="W207" s="2">
        <f>ED_DATA[[#This Row],[DATE PT LEFT ED]] + ED_DATA[[#This Row],[TIME PT LEFT ED]]</f>
        <v>41011.659722222219</v>
      </c>
      <c r="X207" s="5">
        <f t="shared" si="30"/>
        <v>13.366666666581295</v>
      </c>
      <c r="Y207" s="5">
        <f t="shared" si="31"/>
        <v>13.366666666581295</v>
      </c>
      <c r="Z207" s="7">
        <f t="shared" si="32"/>
        <v>0</v>
      </c>
      <c r="AA207" s="7">
        <f t="shared" si="33"/>
        <v>0</v>
      </c>
      <c r="AB207" s="7">
        <f t="shared" si="36"/>
        <v>0</v>
      </c>
      <c r="AC207" s="7">
        <f t="shared" si="37"/>
        <v>0</v>
      </c>
      <c r="AD207" s="7">
        <f t="shared" si="38"/>
        <v>0</v>
      </c>
      <c r="AE207" s="7">
        <f t="shared" si="34"/>
        <v>0</v>
      </c>
      <c r="AF207" s="7">
        <f t="shared" si="35"/>
        <v>0</v>
      </c>
      <c r="AG207" s="7" t="str">
        <f t="shared" si="39"/>
        <v>Adult</v>
      </c>
    </row>
    <row r="208" spans="1:33">
      <c r="A208">
        <v>4414</v>
      </c>
      <c r="B208" t="s">
        <v>14</v>
      </c>
      <c r="C208" t="s">
        <v>15</v>
      </c>
      <c r="D208" t="s">
        <v>16</v>
      </c>
      <c r="E208" s="1">
        <v>41011</v>
      </c>
      <c r="F208" s="3">
        <v>0.16388888888888889</v>
      </c>
      <c r="G208" s="1">
        <v>41011</v>
      </c>
      <c r="H208" s="3">
        <v>0.15833333333333333</v>
      </c>
      <c r="I208">
        <v>3</v>
      </c>
      <c r="J208">
        <v>1961</v>
      </c>
      <c r="K208" s="1">
        <v>41011</v>
      </c>
      <c r="L208" s="3">
        <v>0.43888888888888888</v>
      </c>
      <c r="M208" s="1">
        <v>41011</v>
      </c>
      <c r="N208" s="3">
        <v>0.44166666666666665</v>
      </c>
      <c r="O208">
        <v>53</v>
      </c>
      <c r="P208">
        <v>3</v>
      </c>
      <c r="Q208">
        <v>3</v>
      </c>
      <c r="R208">
        <v>10</v>
      </c>
      <c r="S208">
        <v>10</v>
      </c>
      <c r="T208" s="2">
        <f>ED_DATA[[#This Row],[REG DATE]] + ED_DATA[[#This Row],[REG TIME]]</f>
        <v>41011.163888888892</v>
      </c>
      <c r="U208" s="2">
        <f>ED_DATA[[#This Row],[TRIAGE DATE]] + ED_DATA[[#This Row],[TRIAGE TIME]]</f>
        <v>41011.158333333333</v>
      </c>
      <c r="V208" s="2">
        <f>ED_DATA[[#This Row],[DISP DATE]] + ED_DATA[[#This Row],[DISP TIME]]</f>
        <v>41011.438888888886</v>
      </c>
      <c r="W208" s="2">
        <f>ED_DATA[[#This Row],[DATE PT LEFT ED]] + ED_DATA[[#This Row],[TIME PT LEFT ED]]</f>
        <v>41011.441666666666</v>
      </c>
      <c r="X208" s="5">
        <f t="shared" si="30"/>
        <v>6.6666666665696539</v>
      </c>
      <c r="Y208" s="5">
        <f t="shared" si="31"/>
        <v>6.5999999998603016</v>
      </c>
      <c r="Z208" s="7">
        <f t="shared" si="32"/>
        <v>1</v>
      </c>
      <c r="AA208" s="7">
        <f t="shared" si="33"/>
        <v>0</v>
      </c>
      <c r="AB208" s="7">
        <f t="shared" si="36"/>
        <v>0</v>
      </c>
      <c r="AC208" s="7">
        <f t="shared" si="37"/>
        <v>0</v>
      </c>
      <c r="AD208" s="7">
        <f t="shared" si="38"/>
        <v>0</v>
      </c>
      <c r="AE208" s="7">
        <f t="shared" si="34"/>
        <v>0</v>
      </c>
      <c r="AF208" s="7">
        <f t="shared" si="35"/>
        <v>0</v>
      </c>
      <c r="AG208" s="7" t="str">
        <f t="shared" si="39"/>
        <v>Adult</v>
      </c>
    </row>
    <row r="209" spans="1:33">
      <c r="A209">
        <v>4414</v>
      </c>
      <c r="B209" t="s">
        <v>14</v>
      </c>
      <c r="C209" t="s">
        <v>15</v>
      </c>
      <c r="D209" t="s">
        <v>16</v>
      </c>
      <c r="E209" s="1">
        <v>41011</v>
      </c>
      <c r="F209" s="3">
        <v>0.20208333333333334</v>
      </c>
      <c r="G209" s="1">
        <v>41011</v>
      </c>
      <c r="H209" s="3">
        <v>0.19652777777777777</v>
      </c>
      <c r="I209">
        <v>3</v>
      </c>
      <c r="J209">
        <v>1993</v>
      </c>
      <c r="K209" s="1">
        <v>41011</v>
      </c>
      <c r="L209" s="3">
        <v>0.64652777777777781</v>
      </c>
      <c r="M209" s="1">
        <v>41011</v>
      </c>
      <c r="N209" s="3">
        <v>0.64722222222222225</v>
      </c>
      <c r="O209">
        <v>20</v>
      </c>
      <c r="P209">
        <v>4</v>
      </c>
      <c r="Q209">
        <v>4</v>
      </c>
      <c r="R209">
        <v>15</v>
      </c>
      <c r="S209">
        <v>15</v>
      </c>
      <c r="T209" s="2">
        <f>ED_DATA[[#This Row],[REG DATE]] + ED_DATA[[#This Row],[REG TIME]]</f>
        <v>41011.20208333333</v>
      </c>
      <c r="U209" s="2">
        <f>ED_DATA[[#This Row],[TRIAGE DATE]] + ED_DATA[[#This Row],[TRIAGE TIME]]</f>
        <v>41011.196527777778</v>
      </c>
      <c r="V209" s="2">
        <f>ED_DATA[[#This Row],[DISP DATE]] + ED_DATA[[#This Row],[DISP TIME]]</f>
        <v>41011.646527777775</v>
      </c>
      <c r="W209" s="2">
        <f>ED_DATA[[#This Row],[DATE PT LEFT ED]] + ED_DATA[[#This Row],[TIME PT LEFT ED]]</f>
        <v>41011.647222222222</v>
      </c>
      <c r="X209" s="5">
        <f t="shared" si="30"/>
        <v>10.683333333407063</v>
      </c>
      <c r="Y209" s="5">
        <f t="shared" si="31"/>
        <v>10.666666666686069</v>
      </c>
      <c r="Z209" s="7">
        <f t="shared" si="32"/>
        <v>0</v>
      </c>
      <c r="AA209" s="7">
        <f t="shared" si="33"/>
        <v>0</v>
      </c>
      <c r="AB209" s="7">
        <f t="shared" si="36"/>
        <v>0</v>
      </c>
      <c r="AC209" s="7">
        <f t="shared" si="37"/>
        <v>0</v>
      </c>
      <c r="AD209" s="7">
        <f t="shared" si="38"/>
        <v>0</v>
      </c>
      <c r="AE209" s="7">
        <f t="shared" si="34"/>
        <v>0</v>
      </c>
      <c r="AF209" s="7">
        <f t="shared" si="35"/>
        <v>0</v>
      </c>
      <c r="AG209" s="7" t="str">
        <f t="shared" si="39"/>
        <v>Adult</v>
      </c>
    </row>
    <row r="210" spans="1:33">
      <c r="A210">
        <v>4414</v>
      </c>
      <c r="B210" t="s">
        <v>14</v>
      </c>
      <c r="C210" t="s">
        <v>15</v>
      </c>
      <c r="D210" t="s">
        <v>16</v>
      </c>
      <c r="E210" s="1">
        <v>41011</v>
      </c>
      <c r="F210" s="3">
        <v>0.29652777777777778</v>
      </c>
      <c r="G210" s="1">
        <v>41011</v>
      </c>
      <c r="H210" s="3">
        <v>0.29097222222222224</v>
      </c>
      <c r="I210">
        <v>3</v>
      </c>
      <c r="J210">
        <v>1954</v>
      </c>
      <c r="K210" s="1">
        <v>41011</v>
      </c>
      <c r="L210" s="3">
        <v>0.45833333333333331</v>
      </c>
      <c r="M210" s="1">
        <v>41011</v>
      </c>
      <c r="N210" s="3">
        <v>0.46041666666666664</v>
      </c>
      <c r="O210">
        <v>59</v>
      </c>
      <c r="P210">
        <v>7</v>
      </c>
      <c r="Q210">
        <v>6</v>
      </c>
      <c r="R210">
        <v>11</v>
      </c>
      <c r="S210">
        <v>11</v>
      </c>
      <c r="T210" s="2">
        <f>ED_DATA[[#This Row],[REG DATE]] + ED_DATA[[#This Row],[REG TIME]]</f>
        <v>41011.296527777777</v>
      </c>
      <c r="U210" s="2">
        <f>ED_DATA[[#This Row],[TRIAGE DATE]] + ED_DATA[[#This Row],[TRIAGE TIME]]</f>
        <v>41011.290972222225</v>
      </c>
      <c r="V210" s="2">
        <f>ED_DATA[[#This Row],[DISP DATE]] + ED_DATA[[#This Row],[DISP TIME]]</f>
        <v>41011.458333333336</v>
      </c>
      <c r="W210" s="2">
        <f>ED_DATA[[#This Row],[DATE PT LEFT ED]] + ED_DATA[[#This Row],[TIME PT LEFT ED]]</f>
        <v>41011.460416666669</v>
      </c>
      <c r="X210" s="5">
        <f t="shared" si="30"/>
        <v>3.933333333407063</v>
      </c>
      <c r="Y210" s="5">
        <f t="shared" si="31"/>
        <v>3.8833333334187046</v>
      </c>
      <c r="Z210" s="7">
        <f t="shared" si="32"/>
        <v>1</v>
      </c>
      <c r="AA210" s="7">
        <f t="shared" si="33"/>
        <v>1</v>
      </c>
      <c r="AB210" s="7">
        <f t="shared" si="36"/>
        <v>0</v>
      </c>
      <c r="AC210" s="7">
        <f t="shared" si="37"/>
        <v>0</v>
      </c>
      <c r="AD210" s="7">
        <f t="shared" si="38"/>
        <v>0</v>
      </c>
      <c r="AE210" s="7">
        <f t="shared" si="34"/>
        <v>0</v>
      </c>
      <c r="AF210" s="7">
        <f t="shared" si="35"/>
        <v>0</v>
      </c>
      <c r="AG210" s="7" t="str">
        <f t="shared" si="39"/>
        <v>Adult</v>
      </c>
    </row>
    <row r="211" spans="1:33">
      <c r="A211">
        <v>4414</v>
      </c>
      <c r="B211" t="s">
        <v>14</v>
      </c>
      <c r="C211" t="s">
        <v>15</v>
      </c>
      <c r="D211" t="s">
        <v>16</v>
      </c>
      <c r="E211" s="1">
        <v>41011</v>
      </c>
      <c r="F211" s="3">
        <v>0.35</v>
      </c>
      <c r="G211" s="1">
        <v>41011</v>
      </c>
      <c r="H211" s="3">
        <v>0.34444444444444444</v>
      </c>
      <c r="I211">
        <v>3</v>
      </c>
      <c r="J211">
        <v>1966</v>
      </c>
      <c r="K211" s="1">
        <v>41011</v>
      </c>
      <c r="L211" s="3">
        <v>0.46527777777777779</v>
      </c>
      <c r="M211" s="1">
        <v>41011</v>
      </c>
      <c r="N211" s="3">
        <v>0.46527777777777779</v>
      </c>
      <c r="O211">
        <v>48</v>
      </c>
      <c r="P211">
        <v>8</v>
      </c>
      <c r="Q211">
        <v>8</v>
      </c>
      <c r="R211">
        <v>11</v>
      </c>
      <c r="S211">
        <v>11</v>
      </c>
      <c r="T211" s="2">
        <f>ED_DATA[[#This Row],[REG DATE]] + ED_DATA[[#This Row],[REG TIME]]</f>
        <v>41011.35</v>
      </c>
      <c r="U211" s="2">
        <f>ED_DATA[[#This Row],[TRIAGE DATE]] + ED_DATA[[#This Row],[TRIAGE TIME]]</f>
        <v>41011.344444444447</v>
      </c>
      <c r="V211" s="2">
        <f>ED_DATA[[#This Row],[DISP DATE]] + ED_DATA[[#This Row],[DISP TIME]]</f>
        <v>41011.465277777781</v>
      </c>
      <c r="W211" s="2">
        <f>ED_DATA[[#This Row],[DATE PT LEFT ED]] + ED_DATA[[#This Row],[TIME PT LEFT ED]]</f>
        <v>41011.465277777781</v>
      </c>
      <c r="X211" s="5">
        <f t="shared" si="30"/>
        <v>2.7666666667792015</v>
      </c>
      <c r="Y211" s="5">
        <f t="shared" si="31"/>
        <v>2.7666666667792015</v>
      </c>
      <c r="Z211" s="7">
        <f t="shared" si="32"/>
        <v>1</v>
      </c>
      <c r="AA211" s="7">
        <f t="shared" si="33"/>
        <v>1</v>
      </c>
      <c r="AB211" s="7">
        <f t="shared" si="36"/>
        <v>0</v>
      </c>
      <c r="AC211" s="7">
        <f t="shared" si="37"/>
        <v>0</v>
      </c>
      <c r="AD211" s="7">
        <f t="shared" si="38"/>
        <v>0</v>
      </c>
      <c r="AE211" s="7">
        <f t="shared" si="34"/>
        <v>0</v>
      </c>
      <c r="AF211" s="7">
        <f t="shared" si="35"/>
        <v>0</v>
      </c>
      <c r="AG211" s="7" t="str">
        <f t="shared" si="39"/>
        <v>Adult</v>
      </c>
    </row>
    <row r="212" spans="1:33">
      <c r="A212">
        <v>4414</v>
      </c>
      <c r="B212" t="s">
        <v>14</v>
      </c>
      <c r="C212" t="s">
        <v>15</v>
      </c>
      <c r="D212" t="s">
        <v>16</v>
      </c>
      <c r="E212" s="1">
        <v>41011</v>
      </c>
      <c r="F212" s="3">
        <v>0.35694444444444445</v>
      </c>
      <c r="G212" s="1">
        <v>41011</v>
      </c>
      <c r="H212" s="3">
        <v>0.35347222222222224</v>
      </c>
      <c r="I212">
        <v>3</v>
      </c>
      <c r="J212">
        <v>1954</v>
      </c>
      <c r="K212" s="1">
        <v>41011</v>
      </c>
      <c r="L212" s="3">
        <v>0.55902777777777779</v>
      </c>
      <c r="M212" s="1">
        <v>41011</v>
      </c>
      <c r="N212" s="3">
        <v>0.55902777777777779</v>
      </c>
      <c r="O212">
        <v>59</v>
      </c>
      <c r="P212">
        <v>8</v>
      </c>
      <c r="Q212">
        <v>8</v>
      </c>
      <c r="R212">
        <v>13</v>
      </c>
      <c r="S212">
        <v>13</v>
      </c>
      <c r="T212" s="2">
        <f>ED_DATA[[#This Row],[REG DATE]] + ED_DATA[[#This Row],[REG TIME]]</f>
        <v>41011.356944444444</v>
      </c>
      <c r="U212" s="2">
        <f>ED_DATA[[#This Row],[TRIAGE DATE]] + ED_DATA[[#This Row],[TRIAGE TIME]]</f>
        <v>41011.353472222225</v>
      </c>
      <c r="V212" s="2">
        <f>ED_DATA[[#This Row],[DISP DATE]] + ED_DATA[[#This Row],[DISP TIME]]</f>
        <v>41011.559027777781</v>
      </c>
      <c r="W212" s="2">
        <f>ED_DATA[[#This Row],[DATE PT LEFT ED]] + ED_DATA[[#This Row],[TIME PT LEFT ED]]</f>
        <v>41011.559027777781</v>
      </c>
      <c r="X212" s="5">
        <f t="shared" si="30"/>
        <v>4.8500000000931323</v>
      </c>
      <c r="Y212" s="5">
        <f t="shared" si="31"/>
        <v>4.8500000000931323</v>
      </c>
      <c r="Z212" s="7">
        <f t="shared" si="32"/>
        <v>1</v>
      </c>
      <c r="AA212" s="7">
        <f t="shared" si="33"/>
        <v>0</v>
      </c>
      <c r="AB212" s="7">
        <f t="shared" si="36"/>
        <v>0</v>
      </c>
      <c r="AC212" s="7">
        <f t="shared" si="37"/>
        <v>0</v>
      </c>
      <c r="AD212" s="7">
        <f t="shared" si="38"/>
        <v>0</v>
      </c>
      <c r="AE212" s="7">
        <f t="shared" si="34"/>
        <v>0</v>
      </c>
      <c r="AF212" s="7">
        <f t="shared" si="35"/>
        <v>0</v>
      </c>
      <c r="AG212" s="7" t="str">
        <f t="shared" si="39"/>
        <v>Adult</v>
      </c>
    </row>
    <row r="213" spans="1:33">
      <c r="A213">
        <v>4414</v>
      </c>
      <c r="B213" t="s">
        <v>14</v>
      </c>
      <c r="C213" t="s">
        <v>15</v>
      </c>
      <c r="D213" t="s">
        <v>16</v>
      </c>
      <c r="E213" s="1">
        <v>41011</v>
      </c>
      <c r="F213" s="3">
        <v>0.48958333333333331</v>
      </c>
      <c r="G213" s="1">
        <v>41011</v>
      </c>
      <c r="H213" s="3">
        <v>0.4826388888888889</v>
      </c>
      <c r="I213">
        <v>3</v>
      </c>
      <c r="J213">
        <v>1985</v>
      </c>
      <c r="K213" s="1">
        <v>41011</v>
      </c>
      <c r="L213" s="3">
        <v>0.61111111111111116</v>
      </c>
      <c r="M213" s="1">
        <v>41011</v>
      </c>
      <c r="N213" s="3">
        <v>0.61250000000000004</v>
      </c>
      <c r="O213">
        <v>26</v>
      </c>
      <c r="P213">
        <v>11</v>
      </c>
      <c r="Q213">
        <v>11</v>
      </c>
      <c r="R213">
        <v>14</v>
      </c>
      <c r="S213">
        <v>14</v>
      </c>
      <c r="T213" s="2">
        <f>ED_DATA[[#This Row],[REG DATE]] + ED_DATA[[#This Row],[REG TIME]]</f>
        <v>41011.489583333336</v>
      </c>
      <c r="U213" s="2">
        <f>ED_DATA[[#This Row],[TRIAGE DATE]] + ED_DATA[[#This Row],[TRIAGE TIME]]</f>
        <v>41011.482638888891</v>
      </c>
      <c r="V213" s="2">
        <f>ED_DATA[[#This Row],[DISP DATE]] + ED_DATA[[#This Row],[DISP TIME]]</f>
        <v>41011.611111111109</v>
      </c>
      <c r="W213" s="2">
        <f>ED_DATA[[#This Row],[DATE PT LEFT ED]] + ED_DATA[[#This Row],[TIME PT LEFT ED]]</f>
        <v>41011.612500000003</v>
      </c>
      <c r="X213" s="5">
        <f t="shared" si="30"/>
        <v>2.9500000000116415</v>
      </c>
      <c r="Y213" s="5">
        <f t="shared" si="31"/>
        <v>2.9166666665696539</v>
      </c>
      <c r="Z213" s="7">
        <f t="shared" si="32"/>
        <v>1</v>
      </c>
      <c r="AA213" s="7">
        <f t="shared" si="33"/>
        <v>1</v>
      </c>
      <c r="AB213" s="7">
        <f t="shared" si="36"/>
        <v>0</v>
      </c>
      <c r="AC213" s="7">
        <f t="shared" si="37"/>
        <v>0</v>
      </c>
      <c r="AD213" s="7">
        <f t="shared" si="38"/>
        <v>0</v>
      </c>
      <c r="AE213" s="7">
        <f t="shared" si="34"/>
        <v>0</v>
      </c>
      <c r="AF213" s="7">
        <f t="shared" si="35"/>
        <v>0</v>
      </c>
      <c r="AG213" s="7" t="str">
        <f t="shared" si="39"/>
        <v>Adult</v>
      </c>
    </row>
    <row r="214" spans="1:33">
      <c r="A214">
        <v>4414</v>
      </c>
      <c r="B214" t="s">
        <v>14</v>
      </c>
      <c r="C214" t="s">
        <v>15</v>
      </c>
      <c r="D214" t="s">
        <v>16</v>
      </c>
      <c r="E214" s="1">
        <v>41011</v>
      </c>
      <c r="F214" s="3">
        <v>0.56111111111111112</v>
      </c>
      <c r="G214" s="1">
        <v>41011</v>
      </c>
      <c r="H214" s="3">
        <v>0.55694444444444446</v>
      </c>
      <c r="I214">
        <v>3</v>
      </c>
      <c r="J214">
        <v>1970</v>
      </c>
      <c r="K214" s="1">
        <v>41011</v>
      </c>
      <c r="L214" s="3">
        <v>0.70486111111111116</v>
      </c>
      <c r="M214" s="1">
        <v>41011</v>
      </c>
      <c r="N214" s="3">
        <v>0.70486111111111116</v>
      </c>
      <c r="O214">
        <v>44</v>
      </c>
      <c r="P214">
        <v>13</v>
      </c>
      <c r="Q214">
        <v>13</v>
      </c>
      <c r="R214">
        <v>16</v>
      </c>
      <c r="S214">
        <v>16</v>
      </c>
      <c r="T214" s="2">
        <f>ED_DATA[[#This Row],[REG DATE]] + ED_DATA[[#This Row],[REG TIME]]</f>
        <v>41011.561111111114</v>
      </c>
      <c r="U214" s="2">
        <f>ED_DATA[[#This Row],[TRIAGE DATE]] + ED_DATA[[#This Row],[TRIAGE TIME]]</f>
        <v>41011.556944444441</v>
      </c>
      <c r="V214" s="2">
        <f>ED_DATA[[#This Row],[DISP DATE]] + ED_DATA[[#This Row],[DISP TIME]]</f>
        <v>41011.704861111109</v>
      </c>
      <c r="W214" s="2">
        <f>ED_DATA[[#This Row],[DATE PT LEFT ED]] + ED_DATA[[#This Row],[TIME PT LEFT ED]]</f>
        <v>41011.704861111109</v>
      </c>
      <c r="X214" s="5">
        <f t="shared" si="30"/>
        <v>3.4499999998952262</v>
      </c>
      <c r="Y214" s="5">
        <f t="shared" si="31"/>
        <v>3.4499999998952262</v>
      </c>
      <c r="Z214" s="7">
        <f t="shared" si="32"/>
        <v>1</v>
      </c>
      <c r="AA214" s="7">
        <f t="shared" si="33"/>
        <v>1</v>
      </c>
      <c r="AB214" s="7">
        <f t="shared" si="36"/>
        <v>0</v>
      </c>
      <c r="AC214" s="7">
        <f t="shared" si="37"/>
        <v>0</v>
      </c>
      <c r="AD214" s="7">
        <f t="shared" si="38"/>
        <v>0</v>
      </c>
      <c r="AE214" s="7">
        <f t="shared" si="34"/>
        <v>0</v>
      </c>
      <c r="AF214" s="7">
        <f t="shared" si="35"/>
        <v>0</v>
      </c>
      <c r="AG214" s="7" t="str">
        <f t="shared" si="39"/>
        <v>Adult</v>
      </c>
    </row>
    <row r="215" spans="1:33">
      <c r="A215">
        <v>4414</v>
      </c>
      <c r="B215" t="s">
        <v>14</v>
      </c>
      <c r="C215" t="s">
        <v>15</v>
      </c>
      <c r="D215" t="s">
        <v>16</v>
      </c>
      <c r="E215" s="1">
        <v>41011</v>
      </c>
      <c r="F215" s="3">
        <v>0.58958333333333335</v>
      </c>
      <c r="G215" s="1">
        <v>41011</v>
      </c>
      <c r="H215" s="3">
        <v>0.58819444444444446</v>
      </c>
      <c r="I215">
        <v>3</v>
      </c>
      <c r="J215">
        <v>1981</v>
      </c>
      <c r="K215" s="1">
        <v>41011</v>
      </c>
      <c r="L215" s="3">
        <v>0.63541666666666663</v>
      </c>
      <c r="M215" s="1">
        <v>41011</v>
      </c>
      <c r="N215" s="3">
        <v>0.63541666666666663</v>
      </c>
      <c r="O215">
        <v>34</v>
      </c>
      <c r="P215">
        <v>14</v>
      </c>
      <c r="Q215">
        <v>14</v>
      </c>
      <c r="R215">
        <v>15</v>
      </c>
      <c r="S215">
        <v>15</v>
      </c>
      <c r="T215" s="2">
        <f>ED_DATA[[#This Row],[REG DATE]] + ED_DATA[[#This Row],[REG TIME]]</f>
        <v>41011.589583333334</v>
      </c>
      <c r="U215" s="2">
        <f>ED_DATA[[#This Row],[TRIAGE DATE]] + ED_DATA[[#This Row],[TRIAGE TIME]]</f>
        <v>41011.588194444441</v>
      </c>
      <c r="V215" s="2">
        <f>ED_DATA[[#This Row],[DISP DATE]] + ED_DATA[[#This Row],[DISP TIME]]</f>
        <v>41011.635416666664</v>
      </c>
      <c r="W215" s="2">
        <f>ED_DATA[[#This Row],[DATE PT LEFT ED]] + ED_DATA[[#This Row],[TIME PT LEFT ED]]</f>
        <v>41011.635416666664</v>
      </c>
      <c r="X215" s="5">
        <f t="shared" si="30"/>
        <v>1.0999999999185093</v>
      </c>
      <c r="Y215" s="5">
        <f t="shared" si="31"/>
        <v>1.0999999999185093</v>
      </c>
      <c r="Z215" s="7">
        <f t="shared" si="32"/>
        <v>1</v>
      </c>
      <c r="AA215" s="7">
        <f t="shared" si="33"/>
        <v>1</v>
      </c>
      <c r="AB215" s="7">
        <f t="shared" si="36"/>
        <v>0</v>
      </c>
      <c r="AC215" s="7">
        <f t="shared" si="37"/>
        <v>0</v>
      </c>
      <c r="AD215" s="7">
        <f t="shared" si="38"/>
        <v>0</v>
      </c>
      <c r="AE215" s="7">
        <f t="shared" si="34"/>
        <v>0</v>
      </c>
      <c r="AF215" s="7">
        <f t="shared" si="35"/>
        <v>0</v>
      </c>
      <c r="AG215" s="7" t="str">
        <f t="shared" si="39"/>
        <v>Adult</v>
      </c>
    </row>
    <row r="216" spans="1:33">
      <c r="A216">
        <v>4414</v>
      </c>
      <c r="B216" t="s">
        <v>14</v>
      </c>
      <c r="C216" t="s">
        <v>15</v>
      </c>
      <c r="D216" t="s">
        <v>16</v>
      </c>
      <c r="E216" s="1">
        <v>41011</v>
      </c>
      <c r="F216" s="3">
        <v>0.60347222222222219</v>
      </c>
      <c r="G216" s="1">
        <v>41011</v>
      </c>
      <c r="H216" s="3">
        <v>0.59722222222222221</v>
      </c>
      <c r="I216">
        <v>3</v>
      </c>
      <c r="J216">
        <v>1984</v>
      </c>
      <c r="K216" s="1">
        <v>41011</v>
      </c>
      <c r="L216" s="3">
        <v>0.70833333333333337</v>
      </c>
      <c r="M216" s="1">
        <v>41011</v>
      </c>
      <c r="N216" s="3">
        <v>0.70833333333333337</v>
      </c>
      <c r="O216">
        <v>29</v>
      </c>
      <c r="P216">
        <v>14</v>
      </c>
      <c r="Q216">
        <v>14</v>
      </c>
      <c r="R216">
        <v>17</v>
      </c>
      <c r="S216">
        <v>17</v>
      </c>
      <c r="T216" s="2">
        <f>ED_DATA[[#This Row],[REG DATE]] + ED_DATA[[#This Row],[REG TIME]]</f>
        <v>41011.603472222225</v>
      </c>
      <c r="U216" s="2">
        <f>ED_DATA[[#This Row],[TRIAGE DATE]] + ED_DATA[[#This Row],[TRIAGE TIME]]</f>
        <v>41011.597222222219</v>
      </c>
      <c r="V216" s="2">
        <f>ED_DATA[[#This Row],[DISP DATE]] + ED_DATA[[#This Row],[DISP TIME]]</f>
        <v>41011.708333333336</v>
      </c>
      <c r="W216" s="2">
        <f>ED_DATA[[#This Row],[DATE PT LEFT ED]] + ED_DATA[[#This Row],[TIME PT LEFT ED]]</f>
        <v>41011.708333333336</v>
      </c>
      <c r="X216" s="5">
        <f t="shared" si="30"/>
        <v>2.5166666666627862</v>
      </c>
      <c r="Y216" s="5">
        <f t="shared" si="31"/>
        <v>2.5166666666627862</v>
      </c>
      <c r="Z216" s="7">
        <f t="shared" si="32"/>
        <v>1</v>
      </c>
      <c r="AA216" s="7">
        <f t="shared" si="33"/>
        <v>1</v>
      </c>
      <c r="AB216" s="7">
        <f t="shared" si="36"/>
        <v>0</v>
      </c>
      <c r="AC216" s="7">
        <f t="shared" si="37"/>
        <v>0</v>
      </c>
      <c r="AD216" s="7">
        <f t="shared" si="38"/>
        <v>0</v>
      </c>
      <c r="AE216" s="7">
        <f t="shared" si="34"/>
        <v>0</v>
      </c>
      <c r="AF216" s="7">
        <f t="shared" si="35"/>
        <v>0</v>
      </c>
      <c r="AG216" s="7" t="str">
        <f t="shared" si="39"/>
        <v>Adult</v>
      </c>
    </row>
    <row r="217" spans="1:33">
      <c r="A217">
        <v>4414</v>
      </c>
      <c r="B217" t="s">
        <v>14</v>
      </c>
      <c r="C217" t="s">
        <v>15</v>
      </c>
      <c r="D217" t="s">
        <v>16</v>
      </c>
      <c r="E217" s="1">
        <v>41013</v>
      </c>
      <c r="F217" s="3">
        <v>0.30486111111111114</v>
      </c>
      <c r="G217" s="1">
        <v>41013</v>
      </c>
      <c r="H217" s="3">
        <v>0.30208333333333331</v>
      </c>
      <c r="I217">
        <v>3</v>
      </c>
      <c r="J217">
        <v>1961</v>
      </c>
      <c r="K217" s="1">
        <v>41013</v>
      </c>
      <c r="L217" s="3">
        <v>0.48680555555555555</v>
      </c>
      <c r="M217" s="1">
        <v>41013</v>
      </c>
      <c r="N217" s="3">
        <v>0.48680555555555555</v>
      </c>
      <c r="O217">
        <v>53</v>
      </c>
      <c r="P217">
        <v>7</v>
      </c>
      <c r="Q217">
        <v>7</v>
      </c>
      <c r="R217">
        <v>11</v>
      </c>
      <c r="S217">
        <v>11</v>
      </c>
      <c r="T217" s="2">
        <f>ED_DATA[[#This Row],[REG DATE]] + ED_DATA[[#This Row],[REG TIME]]</f>
        <v>41013.304861111108</v>
      </c>
      <c r="U217" s="2">
        <f>ED_DATA[[#This Row],[TRIAGE DATE]] + ED_DATA[[#This Row],[TRIAGE TIME]]</f>
        <v>41013.302083333336</v>
      </c>
      <c r="V217" s="2">
        <f>ED_DATA[[#This Row],[DISP DATE]] + ED_DATA[[#This Row],[DISP TIME]]</f>
        <v>41013.486805555556</v>
      </c>
      <c r="W217" s="2">
        <f>ED_DATA[[#This Row],[DATE PT LEFT ED]] + ED_DATA[[#This Row],[TIME PT LEFT ED]]</f>
        <v>41013.486805555556</v>
      </c>
      <c r="X217" s="5">
        <f t="shared" si="30"/>
        <v>4.3666666667559184</v>
      </c>
      <c r="Y217" s="5">
        <f t="shared" si="31"/>
        <v>4.3666666667559184</v>
      </c>
      <c r="Z217" s="7">
        <f t="shared" si="32"/>
        <v>1</v>
      </c>
      <c r="AA217" s="7">
        <f t="shared" si="33"/>
        <v>0</v>
      </c>
      <c r="AB217" s="7">
        <f t="shared" si="36"/>
        <v>0</v>
      </c>
      <c r="AC217" s="7">
        <f t="shared" si="37"/>
        <v>0</v>
      </c>
      <c r="AD217" s="7">
        <f t="shared" si="38"/>
        <v>0</v>
      </c>
      <c r="AE217" s="7">
        <f t="shared" si="34"/>
        <v>0</v>
      </c>
      <c r="AF217" s="7">
        <f t="shared" si="35"/>
        <v>0</v>
      </c>
      <c r="AG217" s="7" t="str">
        <f t="shared" si="39"/>
        <v>Adult</v>
      </c>
    </row>
    <row r="218" spans="1:33">
      <c r="A218">
        <v>4414</v>
      </c>
      <c r="B218" t="s">
        <v>14</v>
      </c>
      <c r="C218" t="s">
        <v>15</v>
      </c>
      <c r="D218" t="s">
        <v>16</v>
      </c>
      <c r="E218" s="1">
        <v>41013</v>
      </c>
      <c r="F218" s="3">
        <v>0.37777777777777777</v>
      </c>
      <c r="G218" s="1">
        <v>41013</v>
      </c>
      <c r="H218" s="3">
        <v>0.37291666666666667</v>
      </c>
      <c r="I218">
        <v>3</v>
      </c>
      <c r="J218">
        <v>1954</v>
      </c>
      <c r="K218" s="1">
        <v>41013</v>
      </c>
      <c r="L218" s="3">
        <v>0.78125</v>
      </c>
      <c r="M218" s="1">
        <v>41013</v>
      </c>
      <c r="N218" s="3">
        <v>0.78125</v>
      </c>
      <c r="O218">
        <v>58</v>
      </c>
      <c r="P218">
        <v>9</v>
      </c>
      <c r="Q218">
        <v>8</v>
      </c>
      <c r="R218">
        <v>18</v>
      </c>
      <c r="S218">
        <v>18</v>
      </c>
      <c r="T218" s="2">
        <f>ED_DATA[[#This Row],[REG DATE]] + ED_DATA[[#This Row],[REG TIME]]</f>
        <v>41013.37777777778</v>
      </c>
      <c r="U218" s="2">
        <f>ED_DATA[[#This Row],[TRIAGE DATE]] + ED_DATA[[#This Row],[TRIAGE TIME]]</f>
        <v>41013.372916666667</v>
      </c>
      <c r="V218" s="2">
        <f>ED_DATA[[#This Row],[DISP DATE]] + ED_DATA[[#This Row],[DISP TIME]]</f>
        <v>41013.78125</v>
      </c>
      <c r="W218" s="2">
        <f>ED_DATA[[#This Row],[DATE PT LEFT ED]] + ED_DATA[[#This Row],[TIME PT LEFT ED]]</f>
        <v>41013.78125</v>
      </c>
      <c r="X218" s="5">
        <f t="shared" si="30"/>
        <v>9.6833333332906477</v>
      </c>
      <c r="Y218" s="5">
        <f t="shared" si="31"/>
        <v>9.6833333332906477</v>
      </c>
      <c r="Z218" s="7">
        <f t="shared" si="32"/>
        <v>0</v>
      </c>
      <c r="AA218" s="7">
        <f t="shared" si="33"/>
        <v>0</v>
      </c>
      <c r="AB218" s="7">
        <f t="shared" si="36"/>
        <v>0</v>
      </c>
      <c r="AC218" s="7">
        <f t="shared" si="37"/>
        <v>0</v>
      </c>
      <c r="AD218" s="7">
        <f t="shared" si="38"/>
        <v>0</v>
      </c>
      <c r="AE218" s="7">
        <f t="shared" si="34"/>
        <v>0</v>
      </c>
      <c r="AF218" s="7">
        <f t="shared" si="35"/>
        <v>0</v>
      </c>
      <c r="AG218" s="7" t="str">
        <f t="shared" si="39"/>
        <v>Adult</v>
      </c>
    </row>
    <row r="219" spans="1:33">
      <c r="A219">
        <v>4414</v>
      </c>
      <c r="B219" t="s">
        <v>14</v>
      </c>
      <c r="C219" t="s">
        <v>15</v>
      </c>
      <c r="D219" t="s">
        <v>16</v>
      </c>
      <c r="E219" s="1">
        <v>41013</v>
      </c>
      <c r="F219" s="3">
        <v>0.3923611111111111</v>
      </c>
      <c r="G219" s="1">
        <v>41013</v>
      </c>
      <c r="H219" s="3">
        <v>0.39027777777777778</v>
      </c>
      <c r="I219">
        <v>3</v>
      </c>
      <c r="J219">
        <v>1959</v>
      </c>
      <c r="K219" s="1">
        <v>41013</v>
      </c>
      <c r="L219" s="3">
        <v>0.55902777777777779</v>
      </c>
      <c r="M219" s="1">
        <v>41013</v>
      </c>
      <c r="N219" s="3">
        <v>0.55902777777777779</v>
      </c>
      <c r="O219">
        <v>56</v>
      </c>
      <c r="P219">
        <v>9</v>
      </c>
      <c r="Q219">
        <v>9</v>
      </c>
      <c r="R219">
        <v>13</v>
      </c>
      <c r="S219">
        <v>13</v>
      </c>
      <c r="T219" s="2">
        <f>ED_DATA[[#This Row],[REG DATE]] + ED_DATA[[#This Row],[REG TIME]]</f>
        <v>41013.392361111109</v>
      </c>
      <c r="U219" s="2">
        <f>ED_DATA[[#This Row],[TRIAGE DATE]] + ED_DATA[[#This Row],[TRIAGE TIME]]</f>
        <v>41013.390277777777</v>
      </c>
      <c r="V219" s="2">
        <f>ED_DATA[[#This Row],[DISP DATE]] + ED_DATA[[#This Row],[DISP TIME]]</f>
        <v>41013.559027777781</v>
      </c>
      <c r="W219" s="2">
        <f>ED_DATA[[#This Row],[DATE PT LEFT ED]] + ED_DATA[[#This Row],[TIME PT LEFT ED]]</f>
        <v>41013.559027777781</v>
      </c>
      <c r="X219" s="5">
        <f t="shared" si="30"/>
        <v>4.0000000001164153</v>
      </c>
      <c r="Y219" s="5">
        <f t="shared" si="31"/>
        <v>4.0000000001164153</v>
      </c>
      <c r="Z219" s="7">
        <f t="shared" si="32"/>
        <v>1</v>
      </c>
      <c r="AA219" s="7">
        <f t="shared" si="33"/>
        <v>0</v>
      </c>
      <c r="AB219" s="7">
        <f t="shared" si="36"/>
        <v>0</v>
      </c>
      <c r="AC219" s="7">
        <f t="shared" si="37"/>
        <v>0</v>
      </c>
      <c r="AD219" s="7">
        <f t="shared" si="38"/>
        <v>0</v>
      </c>
      <c r="AE219" s="7">
        <f t="shared" si="34"/>
        <v>0</v>
      </c>
      <c r="AF219" s="7">
        <f t="shared" si="35"/>
        <v>0</v>
      </c>
      <c r="AG219" s="7" t="str">
        <f t="shared" si="39"/>
        <v>Adult</v>
      </c>
    </row>
    <row r="220" spans="1:33">
      <c r="A220">
        <v>4414</v>
      </c>
      <c r="B220" t="s">
        <v>14</v>
      </c>
      <c r="C220" t="s">
        <v>15</v>
      </c>
      <c r="D220" t="s">
        <v>16</v>
      </c>
      <c r="E220" s="1">
        <v>41013</v>
      </c>
      <c r="F220" s="3">
        <v>0.46250000000000002</v>
      </c>
      <c r="G220" s="1">
        <v>41013</v>
      </c>
      <c r="H220" s="3">
        <v>0.45833333333333331</v>
      </c>
      <c r="I220">
        <v>3</v>
      </c>
      <c r="J220">
        <v>1954</v>
      </c>
      <c r="K220" s="1">
        <v>41013</v>
      </c>
      <c r="L220" s="3">
        <v>0.61597222222222225</v>
      </c>
      <c r="M220" s="1">
        <v>41013</v>
      </c>
      <c r="N220" s="3">
        <v>0.63680555555555551</v>
      </c>
      <c r="O220">
        <v>59</v>
      </c>
      <c r="P220">
        <v>11</v>
      </c>
      <c r="Q220">
        <v>11</v>
      </c>
      <c r="R220">
        <v>14</v>
      </c>
      <c r="S220">
        <v>15</v>
      </c>
      <c r="T220" s="2">
        <f>ED_DATA[[#This Row],[REG DATE]] + ED_DATA[[#This Row],[REG TIME]]</f>
        <v>41013.462500000001</v>
      </c>
      <c r="U220" s="2">
        <f>ED_DATA[[#This Row],[TRIAGE DATE]] + ED_DATA[[#This Row],[TRIAGE TIME]]</f>
        <v>41013.458333333336</v>
      </c>
      <c r="V220" s="2">
        <f>ED_DATA[[#This Row],[DISP DATE]] + ED_DATA[[#This Row],[DISP TIME]]</f>
        <v>41013.615972222222</v>
      </c>
      <c r="W220" s="2">
        <f>ED_DATA[[#This Row],[DATE PT LEFT ED]] + ED_DATA[[#This Row],[TIME PT LEFT ED]]</f>
        <v>41013.636805555558</v>
      </c>
      <c r="X220" s="5">
        <f t="shared" si="30"/>
        <v>4.1833333333488554</v>
      </c>
      <c r="Y220" s="5">
        <f t="shared" si="31"/>
        <v>3.6833333332906477</v>
      </c>
      <c r="Z220" s="7">
        <f t="shared" si="32"/>
        <v>1</v>
      </c>
      <c r="AA220" s="7">
        <f t="shared" si="33"/>
        <v>1</v>
      </c>
      <c r="AB220" s="7">
        <f t="shared" si="36"/>
        <v>0</v>
      </c>
      <c r="AC220" s="7">
        <f t="shared" si="37"/>
        <v>0</v>
      </c>
      <c r="AD220" s="7">
        <f t="shared" si="38"/>
        <v>0</v>
      </c>
      <c r="AE220" s="7">
        <f t="shared" si="34"/>
        <v>0</v>
      </c>
      <c r="AF220" s="7">
        <f t="shared" si="35"/>
        <v>0</v>
      </c>
      <c r="AG220" s="7" t="str">
        <f t="shared" si="39"/>
        <v>Adult</v>
      </c>
    </row>
    <row r="221" spans="1:33">
      <c r="A221">
        <v>4414</v>
      </c>
      <c r="B221" t="s">
        <v>14</v>
      </c>
      <c r="C221" t="s">
        <v>15</v>
      </c>
      <c r="D221" t="s">
        <v>16</v>
      </c>
      <c r="E221" s="1">
        <v>41013</v>
      </c>
      <c r="F221" s="3">
        <v>0.4777777777777778</v>
      </c>
      <c r="G221" s="1">
        <v>41013</v>
      </c>
      <c r="H221" s="3">
        <v>0.47291666666666665</v>
      </c>
      <c r="I221">
        <v>3</v>
      </c>
      <c r="J221">
        <v>1983</v>
      </c>
      <c r="K221" s="1">
        <v>41013</v>
      </c>
      <c r="L221" s="3">
        <v>0.70833333333333337</v>
      </c>
      <c r="M221" s="1">
        <v>41013</v>
      </c>
      <c r="N221" s="3">
        <v>0.70833333333333337</v>
      </c>
      <c r="O221">
        <v>31</v>
      </c>
      <c r="P221">
        <v>11</v>
      </c>
      <c r="Q221">
        <v>11</v>
      </c>
      <c r="R221">
        <v>17</v>
      </c>
      <c r="S221">
        <v>17</v>
      </c>
      <c r="T221" s="2">
        <f>ED_DATA[[#This Row],[REG DATE]] + ED_DATA[[#This Row],[REG TIME]]</f>
        <v>41013.477777777778</v>
      </c>
      <c r="U221" s="2">
        <f>ED_DATA[[#This Row],[TRIAGE DATE]] + ED_DATA[[#This Row],[TRIAGE TIME]]</f>
        <v>41013.472916666666</v>
      </c>
      <c r="V221" s="2">
        <f>ED_DATA[[#This Row],[DISP DATE]] + ED_DATA[[#This Row],[DISP TIME]]</f>
        <v>41013.708333333336</v>
      </c>
      <c r="W221" s="2">
        <f>ED_DATA[[#This Row],[DATE PT LEFT ED]] + ED_DATA[[#This Row],[TIME PT LEFT ED]]</f>
        <v>41013.708333333336</v>
      </c>
      <c r="X221" s="5">
        <f t="shared" si="30"/>
        <v>5.53333333338378</v>
      </c>
      <c r="Y221" s="5">
        <f t="shared" si="31"/>
        <v>5.53333333338378</v>
      </c>
      <c r="Z221" s="7">
        <f t="shared" si="32"/>
        <v>1</v>
      </c>
      <c r="AA221" s="7">
        <f t="shared" si="33"/>
        <v>0</v>
      </c>
      <c r="AB221" s="7">
        <f t="shared" si="36"/>
        <v>0</v>
      </c>
      <c r="AC221" s="7">
        <f t="shared" si="37"/>
        <v>0</v>
      </c>
      <c r="AD221" s="7">
        <f t="shared" si="38"/>
        <v>0</v>
      </c>
      <c r="AE221" s="7">
        <f t="shared" si="34"/>
        <v>0</v>
      </c>
      <c r="AF221" s="7">
        <f t="shared" si="35"/>
        <v>0</v>
      </c>
      <c r="AG221" s="7" t="str">
        <f t="shared" si="39"/>
        <v>Adult</v>
      </c>
    </row>
    <row r="222" spans="1:33">
      <c r="A222">
        <v>4414</v>
      </c>
      <c r="B222" t="s">
        <v>14</v>
      </c>
      <c r="C222" t="s">
        <v>15</v>
      </c>
      <c r="D222" t="s">
        <v>16</v>
      </c>
      <c r="E222" s="1">
        <v>41013</v>
      </c>
      <c r="F222" s="3">
        <v>0.6118055555555556</v>
      </c>
      <c r="G222" s="1">
        <v>41013</v>
      </c>
      <c r="H222" s="3">
        <v>0.60833333333333328</v>
      </c>
      <c r="I222">
        <v>3</v>
      </c>
      <c r="J222">
        <v>1966</v>
      </c>
      <c r="K222" s="1">
        <v>41013</v>
      </c>
      <c r="L222" s="3">
        <v>0.74513888888888891</v>
      </c>
      <c r="M222" s="1">
        <v>41013</v>
      </c>
      <c r="N222" s="3">
        <v>0.74513888888888891</v>
      </c>
      <c r="O222">
        <v>48</v>
      </c>
      <c r="P222">
        <v>14</v>
      </c>
      <c r="Q222">
        <v>14</v>
      </c>
      <c r="R222">
        <v>17</v>
      </c>
      <c r="S222">
        <v>17</v>
      </c>
      <c r="T222" s="2">
        <f>ED_DATA[[#This Row],[REG DATE]] + ED_DATA[[#This Row],[REG TIME]]</f>
        <v>41013.611805555556</v>
      </c>
      <c r="U222" s="2">
        <f>ED_DATA[[#This Row],[TRIAGE DATE]] + ED_DATA[[#This Row],[TRIAGE TIME]]</f>
        <v>41013.60833333333</v>
      </c>
      <c r="V222" s="2">
        <f>ED_DATA[[#This Row],[DISP DATE]] + ED_DATA[[#This Row],[DISP TIME]]</f>
        <v>41013.745138888888</v>
      </c>
      <c r="W222" s="2">
        <f>ED_DATA[[#This Row],[DATE PT LEFT ED]] + ED_DATA[[#This Row],[TIME PT LEFT ED]]</f>
        <v>41013.745138888888</v>
      </c>
      <c r="X222" s="5">
        <f t="shared" si="30"/>
        <v>3.1999999999534339</v>
      </c>
      <c r="Y222" s="5">
        <f t="shared" si="31"/>
        <v>3.1999999999534339</v>
      </c>
      <c r="Z222" s="7">
        <f t="shared" si="32"/>
        <v>1</v>
      </c>
      <c r="AA222" s="7">
        <f t="shared" si="33"/>
        <v>1</v>
      </c>
      <c r="AB222" s="7">
        <f t="shared" si="36"/>
        <v>0</v>
      </c>
      <c r="AC222" s="7">
        <f t="shared" si="37"/>
        <v>0</v>
      </c>
      <c r="AD222" s="7">
        <f t="shared" si="38"/>
        <v>0</v>
      </c>
      <c r="AE222" s="7">
        <f t="shared" si="34"/>
        <v>0</v>
      </c>
      <c r="AF222" s="7">
        <f t="shared" si="35"/>
        <v>0</v>
      </c>
      <c r="AG222" s="7" t="str">
        <f t="shared" si="39"/>
        <v>Adult</v>
      </c>
    </row>
    <row r="223" spans="1:33">
      <c r="A223">
        <v>4414</v>
      </c>
      <c r="B223" t="s">
        <v>14</v>
      </c>
      <c r="C223" t="s">
        <v>15</v>
      </c>
      <c r="D223" t="s">
        <v>16</v>
      </c>
      <c r="E223" s="1">
        <v>41010</v>
      </c>
      <c r="F223" s="3">
        <v>0.4465277777777778</v>
      </c>
      <c r="G223" s="1">
        <v>41010</v>
      </c>
      <c r="H223" s="3">
        <v>0.44097222222222221</v>
      </c>
      <c r="I223">
        <v>3</v>
      </c>
      <c r="J223">
        <v>1955</v>
      </c>
      <c r="K223" s="1">
        <v>41010</v>
      </c>
      <c r="L223" s="3">
        <v>0.81041666666666667</v>
      </c>
      <c r="M223" s="1">
        <v>41010</v>
      </c>
      <c r="N223" s="3">
        <v>0.81041666666666667</v>
      </c>
      <c r="O223">
        <v>59</v>
      </c>
      <c r="P223">
        <v>10</v>
      </c>
      <c r="Q223">
        <v>10</v>
      </c>
      <c r="R223">
        <v>19</v>
      </c>
      <c r="S223">
        <v>19</v>
      </c>
      <c r="T223" s="2">
        <f>ED_DATA[[#This Row],[REG DATE]] + ED_DATA[[#This Row],[REG TIME]]</f>
        <v>41010.446527777778</v>
      </c>
      <c r="U223" s="2">
        <f>ED_DATA[[#This Row],[TRIAGE DATE]] + ED_DATA[[#This Row],[TRIAGE TIME]]</f>
        <v>41010.440972222219</v>
      </c>
      <c r="V223" s="2">
        <f>ED_DATA[[#This Row],[DISP DATE]] + ED_DATA[[#This Row],[DISP TIME]]</f>
        <v>41010.810416666667</v>
      </c>
      <c r="W223" s="2">
        <f>ED_DATA[[#This Row],[DATE PT LEFT ED]] + ED_DATA[[#This Row],[TIME PT LEFT ED]]</f>
        <v>41010.810416666667</v>
      </c>
      <c r="X223" s="5">
        <f t="shared" si="30"/>
        <v>8.7333333333372138</v>
      </c>
      <c r="Y223" s="5">
        <f t="shared" si="31"/>
        <v>8.7333333333372138</v>
      </c>
      <c r="Z223" s="7">
        <f t="shared" si="32"/>
        <v>0</v>
      </c>
      <c r="AA223" s="7">
        <f t="shared" si="33"/>
        <v>0</v>
      </c>
      <c r="AB223" s="7">
        <f t="shared" si="36"/>
        <v>0</v>
      </c>
      <c r="AC223" s="7">
        <f t="shared" si="37"/>
        <v>0</v>
      </c>
      <c r="AD223" s="7">
        <f t="shared" si="38"/>
        <v>0</v>
      </c>
      <c r="AE223" s="7">
        <f t="shared" si="34"/>
        <v>0</v>
      </c>
      <c r="AF223" s="7">
        <f t="shared" si="35"/>
        <v>0</v>
      </c>
      <c r="AG223" s="7" t="str">
        <f t="shared" si="39"/>
        <v>Adult</v>
      </c>
    </row>
    <row r="224" spans="1:33">
      <c r="A224">
        <v>4414</v>
      </c>
      <c r="B224" t="s">
        <v>14</v>
      </c>
      <c r="C224" t="s">
        <v>15</v>
      </c>
      <c r="D224" t="s">
        <v>16</v>
      </c>
      <c r="E224" s="1">
        <v>41010</v>
      </c>
      <c r="F224" s="3">
        <v>0.51111111111111107</v>
      </c>
      <c r="G224" s="1">
        <v>41010</v>
      </c>
      <c r="H224" s="3">
        <v>0.50624999999999998</v>
      </c>
      <c r="I224">
        <v>3</v>
      </c>
      <c r="J224">
        <v>1977</v>
      </c>
      <c r="K224" s="1">
        <v>41011</v>
      </c>
      <c r="L224" s="3">
        <v>5.2083333333333336E-2</v>
      </c>
      <c r="M224" s="1">
        <v>41011</v>
      </c>
      <c r="N224" s="3">
        <v>5.2083333333333336E-2</v>
      </c>
      <c r="O224">
        <v>38</v>
      </c>
      <c r="P224">
        <v>12</v>
      </c>
      <c r="Q224">
        <v>12</v>
      </c>
      <c r="R224">
        <v>1</v>
      </c>
      <c r="S224">
        <v>1</v>
      </c>
      <c r="T224" s="2">
        <f>ED_DATA[[#This Row],[REG DATE]] + ED_DATA[[#This Row],[REG TIME]]</f>
        <v>41010.511111111111</v>
      </c>
      <c r="U224" s="2">
        <f>ED_DATA[[#This Row],[TRIAGE DATE]] + ED_DATA[[#This Row],[TRIAGE TIME]]</f>
        <v>41010.506249999999</v>
      </c>
      <c r="V224" s="2">
        <f>ED_DATA[[#This Row],[DISP DATE]] + ED_DATA[[#This Row],[DISP TIME]]</f>
        <v>41011.052083333336</v>
      </c>
      <c r="W224" s="2">
        <f>ED_DATA[[#This Row],[DATE PT LEFT ED]] + ED_DATA[[#This Row],[TIME PT LEFT ED]]</f>
        <v>41011.052083333336</v>
      </c>
      <c r="X224" s="5">
        <f t="shared" si="30"/>
        <v>12.983333333395422</v>
      </c>
      <c r="Y224" s="5">
        <f t="shared" si="31"/>
        <v>12.983333333395422</v>
      </c>
      <c r="Z224" s="7">
        <f t="shared" si="32"/>
        <v>0</v>
      </c>
      <c r="AA224" s="7">
        <f t="shared" si="33"/>
        <v>0</v>
      </c>
      <c r="AB224" s="7">
        <f t="shared" si="36"/>
        <v>0</v>
      </c>
      <c r="AC224" s="7">
        <f t="shared" si="37"/>
        <v>0</v>
      </c>
      <c r="AD224" s="7">
        <f t="shared" si="38"/>
        <v>0</v>
      </c>
      <c r="AE224" s="7">
        <f t="shared" si="34"/>
        <v>0</v>
      </c>
      <c r="AF224" s="7">
        <f t="shared" si="35"/>
        <v>0</v>
      </c>
      <c r="AG224" s="7" t="str">
        <f t="shared" si="39"/>
        <v>Adult</v>
      </c>
    </row>
    <row r="225" spans="1:33">
      <c r="A225">
        <v>4414</v>
      </c>
      <c r="B225" t="s">
        <v>14</v>
      </c>
      <c r="C225" t="s">
        <v>15</v>
      </c>
      <c r="D225" t="s">
        <v>16</v>
      </c>
      <c r="E225" s="1">
        <v>41010</v>
      </c>
      <c r="F225" s="3">
        <v>0.59097222222222223</v>
      </c>
      <c r="G225" s="1">
        <v>41010</v>
      </c>
      <c r="H225" s="3">
        <v>0.58888888888888891</v>
      </c>
      <c r="I225">
        <v>3</v>
      </c>
      <c r="J225">
        <v>1964</v>
      </c>
      <c r="K225" s="1">
        <v>41010</v>
      </c>
      <c r="L225" s="3">
        <v>0.98958333333333337</v>
      </c>
      <c r="M225" s="1">
        <v>41010</v>
      </c>
      <c r="N225" s="3">
        <v>0.99305555555555558</v>
      </c>
      <c r="O225">
        <v>48</v>
      </c>
      <c r="P225">
        <v>14</v>
      </c>
      <c r="Q225">
        <v>14</v>
      </c>
      <c r="R225">
        <v>23</v>
      </c>
      <c r="S225">
        <v>23</v>
      </c>
      <c r="T225" s="2">
        <f>ED_DATA[[#This Row],[REG DATE]] + ED_DATA[[#This Row],[REG TIME]]</f>
        <v>41010.59097222222</v>
      </c>
      <c r="U225" s="2">
        <f>ED_DATA[[#This Row],[TRIAGE DATE]] + ED_DATA[[#This Row],[TRIAGE TIME]]</f>
        <v>41010.588888888888</v>
      </c>
      <c r="V225" s="2">
        <f>ED_DATA[[#This Row],[DISP DATE]] + ED_DATA[[#This Row],[DISP TIME]]</f>
        <v>41010.989583333336</v>
      </c>
      <c r="W225" s="2">
        <f>ED_DATA[[#This Row],[DATE PT LEFT ED]] + ED_DATA[[#This Row],[TIME PT LEFT ED]]</f>
        <v>41010.993055555555</v>
      </c>
      <c r="X225" s="5">
        <f t="shared" si="30"/>
        <v>9.6500000000232831</v>
      </c>
      <c r="Y225" s="5">
        <f t="shared" si="31"/>
        <v>9.5666666667675599</v>
      </c>
      <c r="Z225" s="7">
        <f t="shared" si="32"/>
        <v>0</v>
      </c>
      <c r="AA225" s="7">
        <f t="shared" si="33"/>
        <v>0</v>
      </c>
      <c r="AB225" s="7">
        <f t="shared" si="36"/>
        <v>0</v>
      </c>
      <c r="AC225" s="7">
        <f t="shared" si="37"/>
        <v>0</v>
      </c>
      <c r="AD225" s="7">
        <f t="shared" si="38"/>
        <v>0</v>
      </c>
      <c r="AE225" s="7">
        <f t="shared" si="34"/>
        <v>0</v>
      </c>
      <c r="AF225" s="7">
        <f t="shared" si="35"/>
        <v>0</v>
      </c>
      <c r="AG225" s="7" t="str">
        <f t="shared" si="39"/>
        <v>Adult</v>
      </c>
    </row>
    <row r="226" spans="1:33">
      <c r="A226">
        <v>4414</v>
      </c>
      <c r="B226" t="s">
        <v>14</v>
      </c>
      <c r="C226" t="s">
        <v>15</v>
      </c>
      <c r="D226" t="s">
        <v>16</v>
      </c>
      <c r="E226" s="1">
        <v>41010</v>
      </c>
      <c r="F226" s="3">
        <v>0.63680555555555551</v>
      </c>
      <c r="G226" s="1">
        <v>41010</v>
      </c>
      <c r="H226" s="3">
        <v>0.63194444444444442</v>
      </c>
      <c r="I226">
        <v>3</v>
      </c>
      <c r="J226">
        <v>1948</v>
      </c>
      <c r="K226" s="1">
        <v>41011</v>
      </c>
      <c r="L226" s="3">
        <v>4.1666666666666664E-2</v>
      </c>
      <c r="M226" s="1">
        <v>41011</v>
      </c>
      <c r="N226" s="3">
        <v>4.1666666666666664E-2</v>
      </c>
      <c r="O226">
        <v>64</v>
      </c>
      <c r="P226">
        <v>15</v>
      </c>
      <c r="Q226">
        <v>15</v>
      </c>
      <c r="R226">
        <v>1</v>
      </c>
      <c r="S226">
        <v>1</v>
      </c>
      <c r="T226" s="2">
        <f>ED_DATA[[#This Row],[REG DATE]] + ED_DATA[[#This Row],[REG TIME]]</f>
        <v>41010.636805555558</v>
      </c>
      <c r="U226" s="2">
        <f>ED_DATA[[#This Row],[TRIAGE DATE]] + ED_DATA[[#This Row],[TRIAGE TIME]]</f>
        <v>41010.631944444445</v>
      </c>
      <c r="V226" s="2">
        <f>ED_DATA[[#This Row],[DISP DATE]] + ED_DATA[[#This Row],[DISP TIME]]</f>
        <v>41011.041666666664</v>
      </c>
      <c r="W226" s="2">
        <f>ED_DATA[[#This Row],[DATE PT LEFT ED]] + ED_DATA[[#This Row],[TIME PT LEFT ED]]</f>
        <v>41011.041666666664</v>
      </c>
      <c r="X226" s="5">
        <f t="shared" si="30"/>
        <v>9.7166666665580124</v>
      </c>
      <c r="Y226" s="5">
        <f t="shared" si="31"/>
        <v>9.7166666665580124</v>
      </c>
      <c r="Z226" s="7">
        <f t="shared" si="32"/>
        <v>0</v>
      </c>
      <c r="AA226" s="7">
        <f t="shared" si="33"/>
        <v>0</v>
      </c>
      <c r="AB226" s="7">
        <f t="shared" si="36"/>
        <v>0</v>
      </c>
      <c r="AC226" s="7">
        <f t="shared" si="37"/>
        <v>0</v>
      </c>
      <c r="AD226" s="7">
        <f t="shared" si="38"/>
        <v>0</v>
      </c>
      <c r="AE226" s="7">
        <f t="shared" si="34"/>
        <v>0</v>
      </c>
      <c r="AF226" s="7">
        <f t="shared" si="35"/>
        <v>0</v>
      </c>
      <c r="AG226" s="7" t="str">
        <f t="shared" si="39"/>
        <v>Adult</v>
      </c>
    </row>
    <row r="227" spans="1:33">
      <c r="A227">
        <v>4414</v>
      </c>
      <c r="B227" t="s">
        <v>14</v>
      </c>
      <c r="C227" t="s">
        <v>15</v>
      </c>
      <c r="D227" t="s">
        <v>16</v>
      </c>
      <c r="E227" s="1">
        <v>41010</v>
      </c>
      <c r="F227" s="3">
        <v>0.65416666666666667</v>
      </c>
      <c r="G227" s="1">
        <v>41010</v>
      </c>
      <c r="H227" s="3">
        <v>0.65069444444444446</v>
      </c>
      <c r="I227">
        <v>3</v>
      </c>
      <c r="J227">
        <v>1981</v>
      </c>
      <c r="K227" s="1">
        <v>41011</v>
      </c>
      <c r="L227" s="3">
        <v>4.1666666666666664E-2</v>
      </c>
      <c r="M227" s="1">
        <v>41011</v>
      </c>
      <c r="N227" s="3">
        <v>4.1666666666666664E-2</v>
      </c>
      <c r="O227">
        <v>33</v>
      </c>
      <c r="P227">
        <v>15</v>
      </c>
      <c r="Q227">
        <v>15</v>
      </c>
      <c r="R227">
        <v>1</v>
      </c>
      <c r="S227">
        <v>1</v>
      </c>
      <c r="T227" s="2">
        <f>ED_DATA[[#This Row],[REG DATE]] + ED_DATA[[#This Row],[REG TIME]]</f>
        <v>41010.654166666667</v>
      </c>
      <c r="U227" s="2">
        <f>ED_DATA[[#This Row],[TRIAGE DATE]] + ED_DATA[[#This Row],[TRIAGE TIME]]</f>
        <v>41010.650694444441</v>
      </c>
      <c r="V227" s="2">
        <f>ED_DATA[[#This Row],[DISP DATE]] + ED_DATA[[#This Row],[DISP TIME]]</f>
        <v>41011.041666666664</v>
      </c>
      <c r="W227" s="2">
        <f>ED_DATA[[#This Row],[DATE PT LEFT ED]] + ED_DATA[[#This Row],[TIME PT LEFT ED]]</f>
        <v>41011.041666666664</v>
      </c>
      <c r="X227" s="5">
        <f t="shared" si="30"/>
        <v>9.2999999999301508</v>
      </c>
      <c r="Y227" s="5">
        <f t="shared" si="31"/>
        <v>9.2999999999301508</v>
      </c>
      <c r="Z227" s="7">
        <f t="shared" si="32"/>
        <v>0</v>
      </c>
      <c r="AA227" s="7">
        <f t="shared" si="33"/>
        <v>0</v>
      </c>
      <c r="AB227" s="7">
        <f t="shared" si="36"/>
        <v>0</v>
      </c>
      <c r="AC227" s="7">
        <f t="shared" si="37"/>
        <v>0</v>
      </c>
      <c r="AD227" s="7">
        <f t="shared" si="38"/>
        <v>0</v>
      </c>
      <c r="AE227" s="7">
        <f t="shared" si="34"/>
        <v>0</v>
      </c>
      <c r="AF227" s="7">
        <f t="shared" si="35"/>
        <v>0</v>
      </c>
      <c r="AG227" s="7" t="str">
        <f t="shared" si="39"/>
        <v>Adult</v>
      </c>
    </row>
    <row r="228" spans="1:33">
      <c r="A228">
        <v>4414</v>
      </c>
      <c r="B228" t="s">
        <v>14</v>
      </c>
      <c r="C228" t="s">
        <v>15</v>
      </c>
      <c r="D228" t="s">
        <v>16</v>
      </c>
      <c r="E228" s="1">
        <v>41010</v>
      </c>
      <c r="F228" s="3">
        <v>0.6875</v>
      </c>
      <c r="G228" s="1">
        <v>41010</v>
      </c>
      <c r="H228" s="3">
        <v>0.68402777777777779</v>
      </c>
      <c r="I228">
        <v>3</v>
      </c>
      <c r="J228">
        <v>1988</v>
      </c>
      <c r="K228" s="1">
        <v>41011</v>
      </c>
      <c r="L228" s="3">
        <v>4.8611111111111112E-3</v>
      </c>
      <c r="M228" s="1">
        <v>41011</v>
      </c>
      <c r="N228" s="3">
        <v>4.8611111111111112E-3</v>
      </c>
      <c r="O228">
        <v>27</v>
      </c>
      <c r="P228">
        <v>16</v>
      </c>
      <c r="Q228">
        <v>16</v>
      </c>
      <c r="R228">
        <v>0</v>
      </c>
      <c r="S228">
        <v>0</v>
      </c>
      <c r="T228" s="2">
        <f>ED_DATA[[#This Row],[REG DATE]] + ED_DATA[[#This Row],[REG TIME]]</f>
        <v>41010.6875</v>
      </c>
      <c r="U228" s="2">
        <f>ED_DATA[[#This Row],[TRIAGE DATE]] + ED_DATA[[#This Row],[TRIAGE TIME]]</f>
        <v>41010.684027777781</v>
      </c>
      <c r="V228" s="2">
        <f>ED_DATA[[#This Row],[DISP DATE]] + ED_DATA[[#This Row],[DISP TIME]]</f>
        <v>41011.004861111112</v>
      </c>
      <c r="W228" s="2">
        <f>ED_DATA[[#This Row],[DATE PT LEFT ED]] + ED_DATA[[#This Row],[TIME PT LEFT ED]]</f>
        <v>41011.004861111112</v>
      </c>
      <c r="X228" s="5">
        <f t="shared" si="30"/>
        <v>7.6166666666977108</v>
      </c>
      <c r="Y228" s="5">
        <f t="shared" si="31"/>
        <v>7.6166666666977108</v>
      </c>
      <c r="Z228" s="7">
        <f t="shared" si="32"/>
        <v>0</v>
      </c>
      <c r="AA228" s="7">
        <f t="shared" si="33"/>
        <v>0</v>
      </c>
      <c r="AB228" s="7">
        <f t="shared" si="36"/>
        <v>0</v>
      </c>
      <c r="AC228" s="7">
        <f t="shared" si="37"/>
        <v>0</v>
      </c>
      <c r="AD228" s="7">
        <f t="shared" si="38"/>
        <v>0</v>
      </c>
      <c r="AE228" s="7">
        <f t="shared" si="34"/>
        <v>0</v>
      </c>
      <c r="AF228" s="7">
        <f t="shared" si="35"/>
        <v>0</v>
      </c>
      <c r="AG228" s="7" t="str">
        <f t="shared" si="39"/>
        <v>Adult</v>
      </c>
    </row>
    <row r="229" spans="1:33">
      <c r="A229">
        <v>4414</v>
      </c>
      <c r="B229" t="s">
        <v>14</v>
      </c>
      <c r="C229" t="s">
        <v>15</v>
      </c>
      <c r="D229" t="s">
        <v>16</v>
      </c>
      <c r="E229" s="1">
        <v>41010</v>
      </c>
      <c r="F229" s="3">
        <v>0.92847222222222225</v>
      </c>
      <c r="G229" s="1">
        <v>41010</v>
      </c>
      <c r="H229" s="3">
        <v>0.92291666666666672</v>
      </c>
      <c r="I229">
        <v>3</v>
      </c>
      <c r="J229">
        <v>1969</v>
      </c>
      <c r="K229" s="1">
        <v>41011</v>
      </c>
      <c r="L229" s="3">
        <v>2.6388888888888889E-2</v>
      </c>
      <c r="M229" s="1">
        <v>41011</v>
      </c>
      <c r="N229" s="3">
        <v>2.6388888888888889E-2</v>
      </c>
      <c r="O229">
        <v>45</v>
      </c>
      <c r="P229">
        <v>22</v>
      </c>
      <c r="Q229">
        <v>22</v>
      </c>
      <c r="R229">
        <v>0</v>
      </c>
      <c r="S229">
        <v>0</v>
      </c>
      <c r="T229" s="2">
        <f>ED_DATA[[#This Row],[REG DATE]] + ED_DATA[[#This Row],[REG TIME]]</f>
        <v>41010.928472222222</v>
      </c>
      <c r="U229" s="2">
        <f>ED_DATA[[#This Row],[TRIAGE DATE]] + ED_DATA[[#This Row],[TRIAGE TIME]]</f>
        <v>41010.92291666667</v>
      </c>
      <c r="V229" s="2">
        <f>ED_DATA[[#This Row],[DISP DATE]] + ED_DATA[[#This Row],[DISP TIME]]</f>
        <v>41011.026388888888</v>
      </c>
      <c r="W229" s="2">
        <f>ED_DATA[[#This Row],[DATE PT LEFT ED]] + ED_DATA[[#This Row],[TIME PT LEFT ED]]</f>
        <v>41011.026388888888</v>
      </c>
      <c r="X229" s="5">
        <f t="shared" si="30"/>
        <v>2.3499999999767169</v>
      </c>
      <c r="Y229" s="5">
        <f t="shared" si="31"/>
        <v>2.3499999999767169</v>
      </c>
      <c r="Z229" s="7">
        <f t="shared" si="32"/>
        <v>1</v>
      </c>
      <c r="AA229" s="7">
        <f t="shared" si="33"/>
        <v>1</v>
      </c>
      <c r="AB229" s="7">
        <f t="shared" si="36"/>
        <v>0</v>
      </c>
      <c r="AC229" s="7">
        <f t="shared" si="37"/>
        <v>0</v>
      </c>
      <c r="AD229" s="7">
        <f t="shared" si="38"/>
        <v>0</v>
      </c>
      <c r="AE229" s="7">
        <f t="shared" si="34"/>
        <v>0</v>
      </c>
      <c r="AF229" s="7">
        <f t="shared" si="35"/>
        <v>0</v>
      </c>
      <c r="AG229" s="7" t="str">
        <f t="shared" si="39"/>
        <v>Adult</v>
      </c>
    </row>
    <row r="230" spans="1:33">
      <c r="A230">
        <v>4414</v>
      </c>
      <c r="B230" t="s">
        <v>14</v>
      </c>
      <c r="C230" t="s">
        <v>15</v>
      </c>
      <c r="D230" t="s">
        <v>16</v>
      </c>
      <c r="E230" s="1">
        <v>41010</v>
      </c>
      <c r="F230" s="3">
        <v>0.93125000000000002</v>
      </c>
      <c r="G230" s="1">
        <v>41010</v>
      </c>
      <c r="H230" s="3">
        <v>0.92569444444444449</v>
      </c>
      <c r="I230">
        <v>3</v>
      </c>
      <c r="J230">
        <v>1959</v>
      </c>
      <c r="K230" s="1">
        <v>41011</v>
      </c>
      <c r="L230" s="3">
        <v>1.6666666666666666E-2</v>
      </c>
      <c r="M230" s="1">
        <v>41011</v>
      </c>
      <c r="N230" s="3">
        <v>1.6666666666666666E-2</v>
      </c>
      <c r="O230">
        <v>56</v>
      </c>
      <c r="P230">
        <v>22</v>
      </c>
      <c r="Q230">
        <v>22</v>
      </c>
      <c r="R230">
        <v>0</v>
      </c>
      <c r="S230">
        <v>0</v>
      </c>
      <c r="T230" s="2">
        <f>ED_DATA[[#This Row],[REG DATE]] + ED_DATA[[#This Row],[REG TIME]]</f>
        <v>41010.931250000001</v>
      </c>
      <c r="U230" s="2">
        <f>ED_DATA[[#This Row],[TRIAGE DATE]] + ED_DATA[[#This Row],[TRIAGE TIME]]</f>
        <v>41010.925694444442</v>
      </c>
      <c r="V230" s="2">
        <f>ED_DATA[[#This Row],[DISP DATE]] + ED_DATA[[#This Row],[DISP TIME]]</f>
        <v>41011.01666666667</v>
      </c>
      <c r="W230" s="2">
        <f>ED_DATA[[#This Row],[DATE PT LEFT ED]] + ED_DATA[[#This Row],[TIME PT LEFT ED]]</f>
        <v>41011.01666666667</v>
      </c>
      <c r="X230" s="5">
        <f t="shared" si="30"/>
        <v>2.0500000000465661</v>
      </c>
      <c r="Y230" s="5">
        <f t="shared" si="31"/>
        <v>2.0500000000465661</v>
      </c>
      <c r="Z230" s="7">
        <f t="shared" si="32"/>
        <v>1</v>
      </c>
      <c r="AA230" s="7">
        <f t="shared" si="33"/>
        <v>1</v>
      </c>
      <c r="AB230" s="7">
        <f t="shared" si="36"/>
        <v>0</v>
      </c>
      <c r="AC230" s="7">
        <f t="shared" si="37"/>
        <v>0</v>
      </c>
      <c r="AD230" s="7">
        <f t="shared" si="38"/>
        <v>0</v>
      </c>
      <c r="AE230" s="7">
        <f t="shared" si="34"/>
        <v>0</v>
      </c>
      <c r="AF230" s="7">
        <f t="shared" si="35"/>
        <v>0</v>
      </c>
      <c r="AG230" s="7" t="str">
        <f t="shared" si="39"/>
        <v>Adult</v>
      </c>
    </row>
    <row r="231" spans="1:33">
      <c r="A231">
        <v>4414</v>
      </c>
      <c r="B231" t="s">
        <v>14</v>
      </c>
      <c r="C231" t="s">
        <v>15</v>
      </c>
      <c r="D231" t="s">
        <v>16</v>
      </c>
      <c r="E231" s="1">
        <v>41012</v>
      </c>
      <c r="F231" s="3">
        <v>0.33541666666666664</v>
      </c>
      <c r="G231" s="1">
        <v>41012</v>
      </c>
      <c r="H231" s="3">
        <v>0.33124999999999999</v>
      </c>
      <c r="I231">
        <v>3</v>
      </c>
      <c r="J231">
        <v>1965</v>
      </c>
      <c r="K231" s="1">
        <v>41012</v>
      </c>
      <c r="L231" s="3">
        <v>0.63541666666666663</v>
      </c>
      <c r="M231" s="1">
        <v>41012</v>
      </c>
      <c r="N231" s="3">
        <v>0.63541666666666663</v>
      </c>
      <c r="O231">
        <v>49</v>
      </c>
      <c r="P231">
        <v>8</v>
      </c>
      <c r="Q231">
        <v>7</v>
      </c>
      <c r="R231">
        <v>15</v>
      </c>
      <c r="S231">
        <v>15</v>
      </c>
      <c r="T231" s="2">
        <f>ED_DATA[[#This Row],[REG DATE]] + ED_DATA[[#This Row],[REG TIME]]</f>
        <v>41012.335416666669</v>
      </c>
      <c r="U231" s="2">
        <f>ED_DATA[[#This Row],[TRIAGE DATE]] + ED_DATA[[#This Row],[TRIAGE TIME]]</f>
        <v>41012.331250000003</v>
      </c>
      <c r="V231" s="2">
        <f>ED_DATA[[#This Row],[DISP DATE]] + ED_DATA[[#This Row],[DISP TIME]]</f>
        <v>41012.635416666664</v>
      </c>
      <c r="W231" s="2">
        <f>ED_DATA[[#This Row],[DATE PT LEFT ED]] + ED_DATA[[#This Row],[TIME PT LEFT ED]]</f>
        <v>41012.635416666664</v>
      </c>
      <c r="X231" s="5">
        <f t="shared" si="30"/>
        <v>7.1999999998952262</v>
      </c>
      <c r="Y231" s="5">
        <f t="shared" si="31"/>
        <v>7.1999999998952262</v>
      </c>
      <c r="Z231" s="7">
        <f t="shared" si="32"/>
        <v>0</v>
      </c>
      <c r="AA231" s="7">
        <f t="shared" si="33"/>
        <v>0</v>
      </c>
      <c r="AB231" s="7">
        <f t="shared" si="36"/>
        <v>0</v>
      </c>
      <c r="AC231" s="7">
        <f t="shared" si="37"/>
        <v>0</v>
      </c>
      <c r="AD231" s="7">
        <f t="shared" si="38"/>
        <v>0</v>
      </c>
      <c r="AE231" s="7">
        <f t="shared" si="34"/>
        <v>0</v>
      </c>
      <c r="AF231" s="7">
        <f t="shared" si="35"/>
        <v>0</v>
      </c>
      <c r="AG231" s="7" t="str">
        <f t="shared" si="39"/>
        <v>Adult</v>
      </c>
    </row>
    <row r="232" spans="1:33">
      <c r="A232">
        <v>4414</v>
      </c>
      <c r="B232" t="s">
        <v>14</v>
      </c>
      <c r="C232" t="s">
        <v>15</v>
      </c>
      <c r="D232" t="s">
        <v>16</v>
      </c>
      <c r="E232" s="1">
        <v>41012</v>
      </c>
      <c r="F232" s="3">
        <v>0.35833333333333334</v>
      </c>
      <c r="G232" s="1">
        <v>41012</v>
      </c>
      <c r="H232" s="3">
        <v>0.35486111111111113</v>
      </c>
      <c r="I232">
        <v>3</v>
      </c>
      <c r="J232">
        <v>1991</v>
      </c>
      <c r="K232" s="1">
        <v>41012</v>
      </c>
      <c r="L232" s="3">
        <v>0.63888888888888884</v>
      </c>
      <c r="M232" s="1">
        <v>41012</v>
      </c>
      <c r="N232" s="3">
        <v>0.63888888888888884</v>
      </c>
      <c r="O232">
        <v>23</v>
      </c>
      <c r="P232">
        <v>8</v>
      </c>
      <c r="Q232">
        <v>8</v>
      </c>
      <c r="R232">
        <v>15</v>
      </c>
      <c r="S232">
        <v>15</v>
      </c>
      <c r="T232" s="2">
        <f>ED_DATA[[#This Row],[REG DATE]] + ED_DATA[[#This Row],[REG TIME]]</f>
        <v>41012.35833333333</v>
      </c>
      <c r="U232" s="2">
        <f>ED_DATA[[#This Row],[TRIAGE DATE]] + ED_DATA[[#This Row],[TRIAGE TIME]]</f>
        <v>41012.354861111111</v>
      </c>
      <c r="V232" s="2">
        <f>ED_DATA[[#This Row],[DISP DATE]] + ED_DATA[[#This Row],[DISP TIME]]</f>
        <v>41012.638888888891</v>
      </c>
      <c r="W232" s="2">
        <f>ED_DATA[[#This Row],[DATE PT LEFT ED]] + ED_DATA[[#This Row],[TIME PT LEFT ED]]</f>
        <v>41012.638888888891</v>
      </c>
      <c r="X232" s="5">
        <f t="shared" si="30"/>
        <v>6.7333333334536292</v>
      </c>
      <c r="Y232" s="5">
        <f t="shared" si="31"/>
        <v>6.7333333334536292</v>
      </c>
      <c r="Z232" s="7">
        <f t="shared" si="32"/>
        <v>1</v>
      </c>
      <c r="AA232" s="7">
        <f t="shared" si="33"/>
        <v>0</v>
      </c>
      <c r="AB232" s="7">
        <f t="shared" si="36"/>
        <v>0</v>
      </c>
      <c r="AC232" s="7">
        <f t="shared" si="37"/>
        <v>0</v>
      </c>
      <c r="AD232" s="7">
        <f t="shared" si="38"/>
        <v>0</v>
      </c>
      <c r="AE232" s="7">
        <f t="shared" si="34"/>
        <v>0</v>
      </c>
      <c r="AF232" s="7">
        <f t="shared" si="35"/>
        <v>0</v>
      </c>
      <c r="AG232" s="7" t="str">
        <f t="shared" si="39"/>
        <v>Adult</v>
      </c>
    </row>
    <row r="233" spans="1:33">
      <c r="A233">
        <v>4414</v>
      </c>
      <c r="B233" t="s">
        <v>14</v>
      </c>
      <c r="C233" t="s">
        <v>15</v>
      </c>
      <c r="D233" t="s">
        <v>16</v>
      </c>
      <c r="E233" s="1">
        <v>41012</v>
      </c>
      <c r="F233" s="3">
        <v>0.37083333333333335</v>
      </c>
      <c r="G233" s="1">
        <v>41012</v>
      </c>
      <c r="H233" s="3">
        <v>0.3659722222222222</v>
      </c>
      <c r="I233">
        <v>3</v>
      </c>
      <c r="J233">
        <v>1961</v>
      </c>
      <c r="K233" s="1">
        <v>41012</v>
      </c>
      <c r="L233" s="3">
        <v>0.61111111111111116</v>
      </c>
      <c r="M233" s="1">
        <v>41012</v>
      </c>
      <c r="N233" s="3">
        <v>0.61111111111111116</v>
      </c>
      <c r="O233">
        <v>50</v>
      </c>
      <c r="P233">
        <v>8</v>
      </c>
      <c r="Q233">
        <v>8</v>
      </c>
      <c r="R233">
        <v>14</v>
      </c>
      <c r="S233">
        <v>14</v>
      </c>
      <c r="T233" s="2">
        <f>ED_DATA[[#This Row],[REG DATE]] + ED_DATA[[#This Row],[REG TIME]]</f>
        <v>41012.370833333334</v>
      </c>
      <c r="U233" s="2">
        <f>ED_DATA[[#This Row],[TRIAGE DATE]] + ED_DATA[[#This Row],[TRIAGE TIME]]</f>
        <v>41012.365972222222</v>
      </c>
      <c r="V233" s="2">
        <f>ED_DATA[[#This Row],[DISP DATE]] + ED_DATA[[#This Row],[DISP TIME]]</f>
        <v>41012.611111111109</v>
      </c>
      <c r="W233" s="2">
        <f>ED_DATA[[#This Row],[DATE PT LEFT ED]] + ED_DATA[[#This Row],[TIME PT LEFT ED]]</f>
        <v>41012.611111111109</v>
      </c>
      <c r="X233" s="5">
        <f t="shared" si="30"/>
        <v>5.7666666666045785</v>
      </c>
      <c r="Y233" s="5">
        <f t="shared" si="31"/>
        <v>5.7666666666045785</v>
      </c>
      <c r="Z233" s="7">
        <f t="shared" si="32"/>
        <v>1</v>
      </c>
      <c r="AA233" s="7">
        <f t="shared" si="33"/>
        <v>0</v>
      </c>
      <c r="AB233" s="7">
        <f t="shared" si="36"/>
        <v>0</v>
      </c>
      <c r="AC233" s="7">
        <f t="shared" si="37"/>
        <v>0</v>
      </c>
      <c r="AD233" s="7">
        <f t="shared" si="38"/>
        <v>0</v>
      </c>
      <c r="AE233" s="7">
        <f t="shared" si="34"/>
        <v>0</v>
      </c>
      <c r="AF233" s="7">
        <f t="shared" si="35"/>
        <v>0</v>
      </c>
      <c r="AG233" s="7" t="str">
        <f t="shared" si="39"/>
        <v>Adult</v>
      </c>
    </row>
    <row r="234" spans="1:33">
      <c r="A234">
        <v>4414</v>
      </c>
      <c r="B234" t="s">
        <v>14</v>
      </c>
      <c r="C234" t="s">
        <v>15</v>
      </c>
      <c r="D234" t="s">
        <v>16</v>
      </c>
      <c r="E234" s="1">
        <v>41012</v>
      </c>
      <c r="F234" s="3">
        <v>0.38750000000000001</v>
      </c>
      <c r="G234" s="1">
        <v>41012</v>
      </c>
      <c r="H234" s="3">
        <v>0.38333333333333336</v>
      </c>
      <c r="I234">
        <v>3</v>
      </c>
      <c r="J234">
        <v>1957</v>
      </c>
      <c r="K234" s="1">
        <v>41012</v>
      </c>
      <c r="L234" s="3">
        <v>0.66666666666666663</v>
      </c>
      <c r="M234" s="1">
        <v>41012</v>
      </c>
      <c r="N234" s="3">
        <v>0.66666666666666663</v>
      </c>
      <c r="O234">
        <v>56</v>
      </c>
      <c r="P234">
        <v>9</v>
      </c>
      <c r="Q234">
        <v>9</v>
      </c>
      <c r="R234">
        <v>16</v>
      </c>
      <c r="S234">
        <v>16</v>
      </c>
      <c r="T234" s="2">
        <f>ED_DATA[[#This Row],[REG DATE]] + ED_DATA[[#This Row],[REG TIME]]</f>
        <v>41012.387499999997</v>
      </c>
      <c r="U234" s="2">
        <f>ED_DATA[[#This Row],[TRIAGE DATE]] + ED_DATA[[#This Row],[TRIAGE TIME]]</f>
        <v>41012.383333333331</v>
      </c>
      <c r="V234" s="2">
        <f>ED_DATA[[#This Row],[DISP DATE]] + ED_DATA[[#This Row],[DISP TIME]]</f>
        <v>41012.666666666664</v>
      </c>
      <c r="W234" s="2">
        <f>ED_DATA[[#This Row],[DATE PT LEFT ED]] + ED_DATA[[#This Row],[TIME PT LEFT ED]]</f>
        <v>41012.666666666664</v>
      </c>
      <c r="X234" s="5">
        <f t="shared" si="30"/>
        <v>6.7000000000116415</v>
      </c>
      <c r="Y234" s="5">
        <f t="shared" si="31"/>
        <v>6.7000000000116415</v>
      </c>
      <c r="Z234" s="7">
        <f t="shared" si="32"/>
        <v>1</v>
      </c>
      <c r="AA234" s="7">
        <f t="shared" si="33"/>
        <v>0</v>
      </c>
      <c r="AB234" s="7">
        <f t="shared" si="36"/>
        <v>0</v>
      </c>
      <c r="AC234" s="7">
        <f t="shared" si="37"/>
        <v>0</v>
      </c>
      <c r="AD234" s="7">
        <f t="shared" si="38"/>
        <v>0</v>
      </c>
      <c r="AE234" s="7">
        <f t="shared" si="34"/>
        <v>0</v>
      </c>
      <c r="AF234" s="7">
        <f t="shared" si="35"/>
        <v>0</v>
      </c>
      <c r="AG234" s="7" t="str">
        <f t="shared" si="39"/>
        <v>Adult</v>
      </c>
    </row>
    <row r="235" spans="1:33">
      <c r="A235">
        <v>4414</v>
      </c>
      <c r="B235" t="s">
        <v>14</v>
      </c>
      <c r="C235" t="s">
        <v>15</v>
      </c>
      <c r="D235" t="s">
        <v>16</v>
      </c>
      <c r="E235" s="1">
        <v>41012</v>
      </c>
      <c r="F235" s="3">
        <v>0.39374999999999999</v>
      </c>
      <c r="G235" s="1">
        <v>41012</v>
      </c>
      <c r="H235" s="3">
        <v>0.39097222222222222</v>
      </c>
      <c r="I235">
        <v>3</v>
      </c>
      <c r="J235">
        <v>1968</v>
      </c>
      <c r="K235" s="1">
        <v>41012</v>
      </c>
      <c r="L235" s="3">
        <v>0.58333333333333337</v>
      </c>
      <c r="M235" s="1">
        <v>41012</v>
      </c>
      <c r="N235" s="3">
        <v>0.58333333333333337</v>
      </c>
      <c r="O235">
        <v>45</v>
      </c>
      <c r="P235">
        <v>9</v>
      </c>
      <c r="Q235">
        <v>9</v>
      </c>
      <c r="R235">
        <v>14</v>
      </c>
      <c r="S235">
        <v>14</v>
      </c>
      <c r="T235" s="2">
        <f>ED_DATA[[#This Row],[REG DATE]] + ED_DATA[[#This Row],[REG TIME]]</f>
        <v>41012.393750000003</v>
      </c>
      <c r="U235" s="2">
        <f>ED_DATA[[#This Row],[TRIAGE DATE]] + ED_DATA[[#This Row],[TRIAGE TIME]]</f>
        <v>41012.390972222223</v>
      </c>
      <c r="V235" s="2">
        <f>ED_DATA[[#This Row],[DISP DATE]] + ED_DATA[[#This Row],[DISP TIME]]</f>
        <v>41012.583333333336</v>
      </c>
      <c r="W235" s="2">
        <f>ED_DATA[[#This Row],[DATE PT LEFT ED]] + ED_DATA[[#This Row],[TIME PT LEFT ED]]</f>
        <v>41012.583333333336</v>
      </c>
      <c r="X235" s="5">
        <f t="shared" si="30"/>
        <v>4.5499999999883585</v>
      </c>
      <c r="Y235" s="5">
        <f t="shared" si="31"/>
        <v>4.5499999999883585</v>
      </c>
      <c r="Z235" s="7">
        <f t="shared" si="32"/>
        <v>1</v>
      </c>
      <c r="AA235" s="7">
        <f t="shared" si="33"/>
        <v>0</v>
      </c>
      <c r="AB235" s="7">
        <f t="shared" si="36"/>
        <v>0</v>
      </c>
      <c r="AC235" s="7">
        <f t="shared" si="37"/>
        <v>0</v>
      </c>
      <c r="AD235" s="7">
        <f t="shared" si="38"/>
        <v>0</v>
      </c>
      <c r="AE235" s="7">
        <f t="shared" si="34"/>
        <v>0</v>
      </c>
      <c r="AF235" s="7">
        <f t="shared" si="35"/>
        <v>0</v>
      </c>
      <c r="AG235" s="7" t="str">
        <f t="shared" si="39"/>
        <v>Adult</v>
      </c>
    </row>
    <row r="236" spans="1:33">
      <c r="A236">
        <v>4414</v>
      </c>
      <c r="B236" t="s">
        <v>14</v>
      </c>
      <c r="C236" t="s">
        <v>15</v>
      </c>
      <c r="D236" t="s">
        <v>16</v>
      </c>
      <c r="E236" s="1">
        <v>41012</v>
      </c>
      <c r="F236" s="3">
        <v>0.39930555555555558</v>
      </c>
      <c r="G236" s="1">
        <v>41012</v>
      </c>
      <c r="H236" s="3">
        <v>0.39652777777777776</v>
      </c>
      <c r="I236">
        <v>3</v>
      </c>
      <c r="J236">
        <v>1949</v>
      </c>
      <c r="K236" s="1">
        <v>41012</v>
      </c>
      <c r="L236" s="3">
        <v>0.5083333333333333</v>
      </c>
      <c r="M236" s="1">
        <v>41012</v>
      </c>
      <c r="N236" s="3">
        <v>0.5083333333333333</v>
      </c>
      <c r="O236">
        <v>63</v>
      </c>
      <c r="P236">
        <v>9</v>
      </c>
      <c r="Q236">
        <v>9</v>
      </c>
      <c r="R236">
        <v>12</v>
      </c>
      <c r="S236">
        <v>12</v>
      </c>
      <c r="T236" s="2">
        <f>ED_DATA[[#This Row],[REG DATE]] + ED_DATA[[#This Row],[REG TIME]]</f>
        <v>41012.399305555555</v>
      </c>
      <c r="U236" s="2">
        <f>ED_DATA[[#This Row],[TRIAGE DATE]] + ED_DATA[[#This Row],[TRIAGE TIME]]</f>
        <v>41012.396527777775</v>
      </c>
      <c r="V236" s="2">
        <f>ED_DATA[[#This Row],[DISP DATE]] + ED_DATA[[#This Row],[DISP TIME]]</f>
        <v>41012.508333333331</v>
      </c>
      <c r="W236" s="2">
        <f>ED_DATA[[#This Row],[DATE PT LEFT ED]] + ED_DATA[[#This Row],[TIME PT LEFT ED]]</f>
        <v>41012.508333333331</v>
      </c>
      <c r="X236" s="5">
        <f t="shared" si="30"/>
        <v>2.6166666666395031</v>
      </c>
      <c r="Y236" s="5">
        <f t="shared" si="31"/>
        <v>2.6166666666395031</v>
      </c>
      <c r="Z236" s="7">
        <f t="shared" si="32"/>
        <v>1</v>
      </c>
      <c r="AA236" s="7">
        <f t="shared" si="33"/>
        <v>1</v>
      </c>
      <c r="AB236" s="7">
        <f t="shared" si="36"/>
        <v>0</v>
      </c>
      <c r="AC236" s="7">
        <f t="shared" si="37"/>
        <v>0</v>
      </c>
      <c r="AD236" s="7">
        <f t="shared" si="38"/>
        <v>0</v>
      </c>
      <c r="AE236" s="7">
        <f t="shared" si="34"/>
        <v>0</v>
      </c>
      <c r="AF236" s="7">
        <f t="shared" si="35"/>
        <v>0</v>
      </c>
      <c r="AG236" s="7" t="str">
        <f t="shared" si="39"/>
        <v>Adult</v>
      </c>
    </row>
    <row r="237" spans="1:33">
      <c r="A237">
        <v>4414</v>
      </c>
      <c r="B237" t="s">
        <v>14</v>
      </c>
      <c r="C237" t="s">
        <v>15</v>
      </c>
      <c r="D237" t="s">
        <v>16</v>
      </c>
      <c r="E237" s="1">
        <v>41012</v>
      </c>
      <c r="F237" s="3">
        <v>0.42916666666666664</v>
      </c>
      <c r="G237" s="1">
        <v>41012</v>
      </c>
      <c r="H237" s="3">
        <v>0.42152777777777778</v>
      </c>
      <c r="I237">
        <v>3</v>
      </c>
      <c r="J237">
        <v>1975</v>
      </c>
      <c r="K237" s="1">
        <v>41012</v>
      </c>
      <c r="L237" s="3">
        <v>0.71597222222222223</v>
      </c>
      <c r="M237" s="1">
        <v>41012</v>
      </c>
      <c r="N237" s="3">
        <v>0.71597222222222223</v>
      </c>
      <c r="O237">
        <v>36</v>
      </c>
      <c r="P237">
        <v>10</v>
      </c>
      <c r="Q237">
        <v>10</v>
      </c>
      <c r="R237">
        <v>17</v>
      </c>
      <c r="S237">
        <v>17</v>
      </c>
      <c r="T237" s="2">
        <f>ED_DATA[[#This Row],[REG DATE]] + ED_DATA[[#This Row],[REG TIME]]</f>
        <v>41012.429166666669</v>
      </c>
      <c r="U237" s="2">
        <f>ED_DATA[[#This Row],[TRIAGE DATE]] + ED_DATA[[#This Row],[TRIAGE TIME]]</f>
        <v>41012.421527777777</v>
      </c>
      <c r="V237" s="2">
        <f>ED_DATA[[#This Row],[DISP DATE]] + ED_DATA[[#This Row],[DISP TIME]]</f>
        <v>41012.71597222222</v>
      </c>
      <c r="W237" s="2">
        <f>ED_DATA[[#This Row],[DATE PT LEFT ED]] + ED_DATA[[#This Row],[TIME PT LEFT ED]]</f>
        <v>41012.71597222222</v>
      </c>
      <c r="X237" s="5">
        <f t="shared" si="30"/>
        <v>6.8833333332440816</v>
      </c>
      <c r="Y237" s="5">
        <f t="shared" si="31"/>
        <v>6.8833333332440816</v>
      </c>
      <c r="Z237" s="7">
        <f t="shared" si="32"/>
        <v>1</v>
      </c>
      <c r="AA237" s="7">
        <f t="shared" si="33"/>
        <v>0</v>
      </c>
      <c r="AB237" s="7">
        <f t="shared" si="36"/>
        <v>0</v>
      </c>
      <c r="AC237" s="7">
        <f t="shared" si="37"/>
        <v>0</v>
      </c>
      <c r="AD237" s="7">
        <f t="shared" si="38"/>
        <v>0</v>
      </c>
      <c r="AE237" s="7">
        <f t="shared" si="34"/>
        <v>0</v>
      </c>
      <c r="AF237" s="7">
        <f t="shared" si="35"/>
        <v>0</v>
      </c>
      <c r="AG237" s="7" t="str">
        <f t="shared" si="39"/>
        <v>Adult</v>
      </c>
    </row>
    <row r="238" spans="1:33">
      <c r="A238">
        <v>4414</v>
      </c>
      <c r="B238" t="s">
        <v>14</v>
      </c>
      <c r="C238" t="s">
        <v>15</v>
      </c>
      <c r="D238" t="s">
        <v>16</v>
      </c>
      <c r="E238" s="1">
        <v>41012</v>
      </c>
      <c r="F238" s="3">
        <v>0.47083333333333333</v>
      </c>
      <c r="G238" s="1">
        <v>41012</v>
      </c>
      <c r="H238" s="3">
        <v>0.46458333333333335</v>
      </c>
      <c r="I238">
        <v>3</v>
      </c>
      <c r="J238">
        <v>1983</v>
      </c>
      <c r="K238" s="1">
        <v>41012</v>
      </c>
      <c r="L238" s="3">
        <v>0.70625000000000004</v>
      </c>
      <c r="M238" s="1">
        <v>41012</v>
      </c>
      <c r="N238" s="3">
        <v>0.70625000000000004</v>
      </c>
      <c r="O238">
        <v>31</v>
      </c>
      <c r="P238">
        <v>11</v>
      </c>
      <c r="Q238">
        <v>11</v>
      </c>
      <c r="R238">
        <v>16</v>
      </c>
      <c r="S238">
        <v>16</v>
      </c>
      <c r="T238" s="2">
        <f>ED_DATA[[#This Row],[REG DATE]] + ED_DATA[[#This Row],[REG TIME]]</f>
        <v>41012.470833333333</v>
      </c>
      <c r="U238" s="2">
        <f>ED_DATA[[#This Row],[TRIAGE DATE]] + ED_DATA[[#This Row],[TRIAGE TIME]]</f>
        <v>41012.464583333334</v>
      </c>
      <c r="V238" s="2">
        <f>ED_DATA[[#This Row],[DISP DATE]] + ED_DATA[[#This Row],[DISP TIME]]</f>
        <v>41012.706250000003</v>
      </c>
      <c r="W238" s="2">
        <f>ED_DATA[[#This Row],[DATE PT LEFT ED]] + ED_DATA[[#This Row],[TIME PT LEFT ED]]</f>
        <v>41012.706250000003</v>
      </c>
      <c r="X238" s="5">
        <f t="shared" si="30"/>
        <v>5.6500000000814907</v>
      </c>
      <c r="Y238" s="5">
        <f t="shared" si="31"/>
        <v>5.6500000000814907</v>
      </c>
      <c r="Z238" s="7">
        <f t="shared" si="32"/>
        <v>1</v>
      </c>
      <c r="AA238" s="7">
        <f t="shared" si="33"/>
        <v>0</v>
      </c>
      <c r="AB238" s="7">
        <f t="shared" si="36"/>
        <v>0</v>
      </c>
      <c r="AC238" s="7">
        <f t="shared" si="37"/>
        <v>0</v>
      </c>
      <c r="AD238" s="7">
        <f t="shared" si="38"/>
        <v>0</v>
      </c>
      <c r="AE238" s="7">
        <f t="shared" si="34"/>
        <v>0</v>
      </c>
      <c r="AF238" s="7">
        <f t="shared" si="35"/>
        <v>0</v>
      </c>
      <c r="AG238" s="7" t="str">
        <f t="shared" si="39"/>
        <v>Adult</v>
      </c>
    </row>
    <row r="239" spans="1:33">
      <c r="A239">
        <v>4414</v>
      </c>
      <c r="B239" t="s">
        <v>14</v>
      </c>
      <c r="C239" t="s">
        <v>15</v>
      </c>
      <c r="D239" t="s">
        <v>18</v>
      </c>
      <c r="E239" s="1">
        <v>41012</v>
      </c>
      <c r="F239" s="3">
        <v>0.88958333333333328</v>
      </c>
      <c r="G239" s="1">
        <v>41012</v>
      </c>
      <c r="H239" s="3">
        <v>0.88541666666666663</v>
      </c>
      <c r="I239">
        <v>3</v>
      </c>
      <c r="J239">
        <v>1969</v>
      </c>
      <c r="K239" s="1">
        <v>41012</v>
      </c>
      <c r="L239" s="3">
        <v>0.95902777777777781</v>
      </c>
      <c r="M239" s="1">
        <v>41012</v>
      </c>
      <c r="N239" s="3">
        <v>0.95902777777777781</v>
      </c>
      <c r="O239">
        <v>46</v>
      </c>
      <c r="P239">
        <v>21</v>
      </c>
      <c r="Q239">
        <v>21</v>
      </c>
      <c r="R239">
        <v>23</v>
      </c>
      <c r="S239">
        <v>23</v>
      </c>
      <c r="T239" s="2">
        <f>ED_DATA[[#This Row],[REG DATE]] + ED_DATA[[#This Row],[REG TIME]]</f>
        <v>41012.88958333333</v>
      </c>
      <c r="U239" s="2">
        <f>ED_DATA[[#This Row],[TRIAGE DATE]] + ED_DATA[[#This Row],[TRIAGE TIME]]</f>
        <v>41012.885416666664</v>
      </c>
      <c r="V239" s="2">
        <f>ED_DATA[[#This Row],[DISP DATE]] + ED_DATA[[#This Row],[DISP TIME]]</f>
        <v>41012.959027777775</v>
      </c>
      <c r="W239" s="2">
        <f>ED_DATA[[#This Row],[DATE PT LEFT ED]] + ED_DATA[[#This Row],[TIME PT LEFT ED]]</f>
        <v>41012.959027777775</v>
      </c>
      <c r="X239" s="5">
        <f t="shared" si="30"/>
        <v>1.6666666666860692</v>
      </c>
      <c r="Y239" s="5">
        <f t="shared" si="31"/>
        <v>1.6666666666860692</v>
      </c>
      <c r="Z239" s="7">
        <f t="shared" si="32"/>
        <v>1</v>
      </c>
      <c r="AA239" s="7">
        <f t="shared" si="33"/>
        <v>1</v>
      </c>
      <c r="AB239" s="7">
        <f t="shared" si="36"/>
        <v>0</v>
      </c>
      <c r="AC239" s="7">
        <f t="shared" si="37"/>
        <v>0</v>
      </c>
      <c r="AD239" s="7">
        <f t="shared" si="38"/>
        <v>0</v>
      </c>
      <c r="AE239" s="7">
        <f t="shared" si="34"/>
        <v>0</v>
      </c>
      <c r="AF239" s="7">
        <f t="shared" si="35"/>
        <v>0</v>
      </c>
      <c r="AG239" s="7" t="str">
        <f t="shared" si="39"/>
        <v>Adult</v>
      </c>
    </row>
    <row r="240" spans="1:33">
      <c r="A240">
        <v>4414</v>
      </c>
      <c r="B240" t="s">
        <v>14</v>
      </c>
      <c r="C240" t="s">
        <v>15</v>
      </c>
      <c r="D240" t="s">
        <v>18</v>
      </c>
      <c r="E240" s="1">
        <v>41015</v>
      </c>
      <c r="F240" s="3">
        <v>0.33611111111111114</v>
      </c>
      <c r="G240" s="1">
        <v>41015</v>
      </c>
      <c r="H240" s="3">
        <v>0.33333333333333331</v>
      </c>
      <c r="I240">
        <v>3</v>
      </c>
      <c r="J240">
        <v>1957</v>
      </c>
      <c r="K240" s="1">
        <v>41015</v>
      </c>
      <c r="L240" s="3">
        <v>0.54513888888888884</v>
      </c>
      <c r="M240" s="1">
        <v>41015</v>
      </c>
      <c r="N240" s="3">
        <v>0.5493055555555556</v>
      </c>
      <c r="O240">
        <v>59</v>
      </c>
      <c r="P240">
        <v>8</v>
      </c>
      <c r="Q240">
        <v>8</v>
      </c>
      <c r="R240">
        <v>13</v>
      </c>
      <c r="S240">
        <v>13</v>
      </c>
      <c r="T240" s="2">
        <f>ED_DATA[[#This Row],[REG DATE]] + ED_DATA[[#This Row],[REG TIME]]</f>
        <v>41015.336111111108</v>
      </c>
      <c r="U240" s="2">
        <f>ED_DATA[[#This Row],[TRIAGE DATE]] + ED_DATA[[#This Row],[TRIAGE TIME]]</f>
        <v>41015.333333333336</v>
      </c>
      <c r="V240" s="2">
        <f>ED_DATA[[#This Row],[DISP DATE]] + ED_DATA[[#This Row],[DISP TIME]]</f>
        <v>41015.545138888891</v>
      </c>
      <c r="W240" s="2">
        <f>ED_DATA[[#This Row],[DATE PT LEFT ED]] + ED_DATA[[#This Row],[TIME PT LEFT ED]]</f>
        <v>41015.549305555556</v>
      </c>
      <c r="X240" s="5">
        <f t="shared" si="30"/>
        <v>5.1166666667559184</v>
      </c>
      <c r="Y240" s="5">
        <f t="shared" si="31"/>
        <v>5.0166666667792015</v>
      </c>
      <c r="Z240" s="7">
        <f t="shared" si="32"/>
        <v>1</v>
      </c>
      <c r="AA240" s="7">
        <f t="shared" si="33"/>
        <v>0</v>
      </c>
      <c r="AB240" s="7">
        <f t="shared" si="36"/>
        <v>0</v>
      </c>
      <c r="AC240" s="7">
        <f t="shared" si="37"/>
        <v>0</v>
      </c>
      <c r="AD240" s="7">
        <f t="shared" si="38"/>
        <v>0</v>
      </c>
      <c r="AE240" s="7">
        <f t="shared" si="34"/>
        <v>0</v>
      </c>
      <c r="AF240" s="7">
        <f t="shared" si="35"/>
        <v>0</v>
      </c>
      <c r="AG240" s="7" t="str">
        <f t="shared" si="39"/>
        <v>Adult</v>
      </c>
    </row>
    <row r="241" spans="1:33">
      <c r="A241">
        <v>4414</v>
      </c>
      <c r="B241" t="s">
        <v>14</v>
      </c>
      <c r="C241" t="s">
        <v>15</v>
      </c>
      <c r="D241" t="s">
        <v>18</v>
      </c>
      <c r="E241" s="1">
        <v>41016</v>
      </c>
      <c r="F241" s="3">
        <v>0.28402777777777777</v>
      </c>
      <c r="G241" s="1">
        <v>41016</v>
      </c>
      <c r="H241" s="3">
        <v>0.28194444444444444</v>
      </c>
      <c r="I241">
        <v>3</v>
      </c>
      <c r="J241">
        <v>1949</v>
      </c>
      <c r="K241" s="1">
        <v>41016</v>
      </c>
      <c r="L241" s="3">
        <v>0.37847222222222221</v>
      </c>
      <c r="M241" s="1">
        <v>41016</v>
      </c>
      <c r="N241" s="3">
        <v>0.42152777777777778</v>
      </c>
      <c r="O241">
        <v>62</v>
      </c>
      <c r="P241">
        <v>6</v>
      </c>
      <c r="Q241">
        <v>6</v>
      </c>
      <c r="R241">
        <v>9</v>
      </c>
      <c r="S241">
        <v>10</v>
      </c>
      <c r="T241" s="2">
        <f>ED_DATA[[#This Row],[REG DATE]] + ED_DATA[[#This Row],[REG TIME]]</f>
        <v>41016.28402777778</v>
      </c>
      <c r="U241" s="2">
        <f>ED_DATA[[#This Row],[TRIAGE DATE]] + ED_DATA[[#This Row],[TRIAGE TIME]]</f>
        <v>41016.281944444447</v>
      </c>
      <c r="V241" s="2">
        <f>ED_DATA[[#This Row],[DISP DATE]] + ED_DATA[[#This Row],[DISP TIME]]</f>
        <v>41016.378472222219</v>
      </c>
      <c r="W241" s="2">
        <f>ED_DATA[[#This Row],[DATE PT LEFT ED]] + ED_DATA[[#This Row],[TIME PT LEFT ED]]</f>
        <v>41016.421527777777</v>
      </c>
      <c r="X241" s="5">
        <f t="shared" si="30"/>
        <v>3.2999999999301508</v>
      </c>
      <c r="Y241" s="5">
        <f t="shared" si="31"/>
        <v>2.2666666665463708</v>
      </c>
      <c r="Z241" s="7">
        <f t="shared" si="32"/>
        <v>1</v>
      </c>
      <c r="AA241" s="7">
        <f t="shared" si="33"/>
        <v>1</v>
      </c>
      <c r="AB241" s="7">
        <f t="shared" si="36"/>
        <v>0</v>
      </c>
      <c r="AC241" s="7">
        <f t="shared" si="37"/>
        <v>0</v>
      </c>
      <c r="AD241" s="7">
        <f t="shared" si="38"/>
        <v>0</v>
      </c>
      <c r="AE241" s="7">
        <f t="shared" si="34"/>
        <v>0</v>
      </c>
      <c r="AF241" s="7">
        <f t="shared" si="35"/>
        <v>0</v>
      </c>
      <c r="AG241" s="7" t="str">
        <f t="shared" si="39"/>
        <v>Adult</v>
      </c>
    </row>
    <row r="242" spans="1:33">
      <c r="A242">
        <v>4414</v>
      </c>
      <c r="B242" t="s">
        <v>14</v>
      </c>
      <c r="C242" t="s">
        <v>15</v>
      </c>
      <c r="D242" t="s">
        <v>18</v>
      </c>
      <c r="E242" s="1">
        <v>41016</v>
      </c>
      <c r="F242" s="3">
        <v>0.50902777777777775</v>
      </c>
      <c r="G242" s="1">
        <v>41016</v>
      </c>
      <c r="H242" s="3">
        <v>0.5</v>
      </c>
      <c r="I242">
        <v>3</v>
      </c>
      <c r="J242">
        <v>1956</v>
      </c>
      <c r="K242" s="1">
        <v>41016</v>
      </c>
      <c r="L242" s="3">
        <v>0.54513888888888884</v>
      </c>
      <c r="M242" s="1">
        <v>41016</v>
      </c>
      <c r="N242" s="3">
        <v>0.54513888888888884</v>
      </c>
      <c r="O242">
        <v>55</v>
      </c>
      <c r="P242">
        <v>12</v>
      </c>
      <c r="Q242">
        <v>12</v>
      </c>
      <c r="R242">
        <v>13</v>
      </c>
      <c r="S242">
        <v>13</v>
      </c>
      <c r="T242" s="2">
        <f>ED_DATA[[#This Row],[REG DATE]] + ED_DATA[[#This Row],[REG TIME]]</f>
        <v>41016.509027777778</v>
      </c>
      <c r="U242" s="2">
        <f>ED_DATA[[#This Row],[TRIAGE DATE]] + ED_DATA[[#This Row],[TRIAGE TIME]]</f>
        <v>41016.5</v>
      </c>
      <c r="V242" s="2">
        <f>ED_DATA[[#This Row],[DISP DATE]] + ED_DATA[[#This Row],[DISP TIME]]</f>
        <v>41016.545138888891</v>
      </c>
      <c r="W242" s="2">
        <f>ED_DATA[[#This Row],[DATE PT LEFT ED]] + ED_DATA[[#This Row],[TIME PT LEFT ED]]</f>
        <v>41016.545138888891</v>
      </c>
      <c r="X242" s="5">
        <f t="shared" si="30"/>
        <v>0.86666666669771075</v>
      </c>
      <c r="Y242" s="5">
        <f t="shared" si="31"/>
        <v>0.86666666669771075</v>
      </c>
      <c r="Z242" s="7">
        <f t="shared" si="32"/>
        <v>1</v>
      </c>
      <c r="AA242" s="7">
        <f t="shared" si="33"/>
        <v>1</v>
      </c>
      <c r="AB242" s="7">
        <f t="shared" si="36"/>
        <v>0</v>
      </c>
      <c r="AC242" s="7">
        <f t="shared" si="37"/>
        <v>0</v>
      </c>
      <c r="AD242" s="7">
        <f t="shared" si="38"/>
        <v>0</v>
      </c>
      <c r="AE242" s="7">
        <f t="shared" si="34"/>
        <v>0</v>
      </c>
      <c r="AF242" s="7">
        <f t="shared" si="35"/>
        <v>0</v>
      </c>
      <c r="AG242" s="7" t="str">
        <f t="shared" si="39"/>
        <v>Adult</v>
      </c>
    </row>
    <row r="243" spans="1:33">
      <c r="A243">
        <v>4414</v>
      </c>
      <c r="B243" t="s">
        <v>14</v>
      </c>
      <c r="C243" t="s">
        <v>15</v>
      </c>
      <c r="D243" t="s">
        <v>18</v>
      </c>
      <c r="E243" s="1">
        <v>41016</v>
      </c>
      <c r="F243" s="3">
        <v>0.6166666666666667</v>
      </c>
      <c r="G243" s="1">
        <v>41016</v>
      </c>
      <c r="H243" s="3">
        <v>0.61458333333333337</v>
      </c>
      <c r="I243">
        <v>3</v>
      </c>
      <c r="J243">
        <v>1957</v>
      </c>
      <c r="K243" s="1">
        <v>41016</v>
      </c>
      <c r="L243" s="3">
        <v>0.75069444444444444</v>
      </c>
      <c r="M243" s="1">
        <v>41016</v>
      </c>
      <c r="N243" s="3">
        <v>0.75277777777777777</v>
      </c>
      <c r="O243">
        <v>58</v>
      </c>
      <c r="P243">
        <v>14</v>
      </c>
      <c r="Q243">
        <v>14</v>
      </c>
      <c r="R243">
        <v>18</v>
      </c>
      <c r="S243">
        <v>18</v>
      </c>
      <c r="T243" s="2">
        <f>ED_DATA[[#This Row],[REG DATE]] + ED_DATA[[#This Row],[REG TIME]]</f>
        <v>41016.616666666669</v>
      </c>
      <c r="U243" s="2">
        <f>ED_DATA[[#This Row],[TRIAGE DATE]] + ED_DATA[[#This Row],[TRIAGE TIME]]</f>
        <v>41016.614583333336</v>
      </c>
      <c r="V243" s="2">
        <f>ED_DATA[[#This Row],[DISP DATE]] + ED_DATA[[#This Row],[DISP TIME]]</f>
        <v>41016.750694444447</v>
      </c>
      <c r="W243" s="2">
        <f>ED_DATA[[#This Row],[DATE PT LEFT ED]] + ED_DATA[[#This Row],[TIME PT LEFT ED]]</f>
        <v>41016.75277777778</v>
      </c>
      <c r="X243" s="5">
        <f t="shared" si="30"/>
        <v>3.2666666666627862</v>
      </c>
      <c r="Y243" s="5">
        <f t="shared" si="31"/>
        <v>3.2166666666744277</v>
      </c>
      <c r="Z243" s="7">
        <f t="shared" si="32"/>
        <v>1</v>
      </c>
      <c r="AA243" s="7">
        <f t="shared" si="33"/>
        <v>1</v>
      </c>
      <c r="AB243" s="7">
        <f t="shared" si="36"/>
        <v>0</v>
      </c>
      <c r="AC243" s="7">
        <f t="shared" si="37"/>
        <v>0</v>
      </c>
      <c r="AD243" s="7">
        <f t="shared" si="38"/>
        <v>0</v>
      </c>
      <c r="AE243" s="7">
        <f t="shared" si="34"/>
        <v>0</v>
      </c>
      <c r="AF243" s="7">
        <f t="shared" si="35"/>
        <v>0</v>
      </c>
      <c r="AG243" s="7" t="str">
        <f t="shared" si="39"/>
        <v>Adult</v>
      </c>
    </row>
    <row r="244" spans="1:33">
      <c r="A244">
        <v>4414</v>
      </c>
      <c r="B244" t="s">
        <v>14</v>
      </c>
      <c r="C244" t="s">
        <v>15</v>
      </c>
      <c r="D244" t="s">
        <v>18</v>
      </c>
      <c r="E244" s="1">
        <v>41012</v>
      </c>
      <c r="F244" s="3">
        <v>0.45624999999999999</v>
      </c>
      <c r="G244" s="1">
        <v>41012</v>
      </c>
      <c r="H244" s="3">
        <v>0.4513888888888889</v>
      </c>
      <c r="I244">
        <v>3</v>
      </c>
      <c r="J244">
        <v>1955</v>
      </c>
      <c r="K244" s="1">
        <v>41012</v>
      </c>
      <c r="L244" s="3">
        <v>0.52083333333333337</v>
      </c>
      <c r="M244" s="1">
        <v>41012</v>
      </c>
      <c r="N244" s="3">
        <v>0.59027777777777779</v>
      </c>
      <c r="O244">
        <v>60</v>
      </c>
      <c r="P244">
        <v>10</v>
      </c>
      <c r="Q244">
        <v>10</v>
      </c>
      <c r="R244">
        <v>12</v>
      </c>
      <c r="S244">
        <v>14</v>
      </c>
      <c r="T244" s="2">
        <f>ED_DATA[[#This Row],[REG DATE]] + ED_DATA[[#This Row],[REG TIME]]</f>
        <v>41012.456250000003</v>
      </c>
      <c r="U244" s="2">
        <f>ED_DATA[[#This Row],[TRIAGE DATE]] + ED_DATA[[#This Row],[TRIAGE TIME]]</f>
        <v>41012.451388888891</v>
      </c>
      <c r="V244" s="2">
        <f>ED_DATA[[#This Row],[DISP DATE]] + ED_DATA[[#This Row],[DISP TIME]]</f>
        <v>41012.520833333336</v>
      </c>
      <c r="W244" s="2">
        <f>ED_DATA[[#This Row],[DATE PT LEFT ED]] + ED_DATA[[#This Row],[TIME PT LEFT ED]]</f>
        <v>41012.590277777781</v>
      </c>
      <c r="X244" s="5">
        <f t="shared" si="30"/>
        <v>3.2166666666744277</v>
      </c>
      <c r="Y244" s="5">
        <f t="shared" si="31"/>
        <v>1.5499999999883585</v>
      </c>
      <c r="Z244" s="7">
        <f t="shared" si="32"/>
        <v>1</v>
      </c>
      <c r="AA244" s="7">
        <f t="shared" si="33"/>
        <v>1</v>
      </c>
      <c r="AB244" s="7">
        <f t="shared" si="36"/>
        <v>0</v>
      </c>
      <c r="AC244" s="7">
        <f t="shared" si="37"/>
        <v>0</v>
      </c>
      <c r="AD244" s="7">
        <f t="shared" si="38"/>
        <v>0</v>
      </c>
      <c r="AE244" s="7">
        <f t="shared" si="34"/>
        <v>0</v>
      </c>
      <c r="AF244" s="7">
        <f t="shared" si="35"/>
        <v>0</v>
      </c>
      <c r="AG244" s="7" t="str">
        <f t="shared" si="39"/>
        <v>Adult</v>
      </c>
    </row>
    <row r="245" spans="1:33">
      <c r="A245">
        <v>4414</v>
      </c>
      <c r="B245" t="s">
        <v>14</v>
      </c>
      <c r="C245" t="s">
        <v>15</v>
      </c>
      <c r="D245" t="s">
        <v>18</v>
      </c>
      <c r="E245" s="1">
        <v>41013</v>
      </c>
      <c r="F245" s="3">
        <v>0.42638888888888887</v>
      </c>
      <c r="G245" s="1">
        <v>41013</v>
      </c>
      <c r="H245" s="3">
        <v>0.4236111111111111</v>
      </c>
      <c r="I245">
        <v>3</v>
      </c>
      <c r="J245">
        <v>1980</v>
      </c>
      <c r="K245" s="1">
        <v>41013</v>
      </c>
      <c r="L245" s="3">
        <v>0.55972222222222223</v>
      </c>
      <c r="M245" s="1">
        <v>41013</v>
      </c>
      <c r="N245" s="3">
        <v>0.56041666666666667</v>
      </c>
      <c r="O245">
        <v>31</v>
      </c>
      <c r="P245">
        <v>10</v>
      </c>
      <c r="Q245">
        <v>10</v>
      </c>
      <c r="R245">
        <v>13</v>
      </c>
      <c r="S245">
        <v>13</v>
      </c>
      <c r="T245" s="2">
        <f>ED_DATA[[#This Row],[REG DATE]] + ED_DATA[[#This Row],[REG TIME]]</f>
        <v>41013.426388888889</v>
      </c>
      <c r="U245" s="2">
        <f>ED_DATA[[#This Row],[TRIAGE DATE]] + ED_DATA[[#This Row],[TRIAGE TIME]]</f>
        <v>41013.423611111109</v>
      </c>
      <c r="V245" s="2">
        <f>ED_DATA[[#This Row],[DISP DATE]] + ED_DATA[[#This Row],[DISP TIME]]</f>
        <v>41013.55972222222</v>
      </c>
      <c r="W245" s="2">
        <f>ED_DATA[[#This Row],[DATE PT LEFT ED]] + ED_DATA[[#This Row],[TIME PT LEFT ED]]</f>
        <v>41013.560416666667</v>
      </c>
      <c r="X245" s="5">
        <f t="shared" si="30"/>
        <v>3.2166666666744277</v>
      </c>
      <c r="Y245" s="5">
        <f t="shared" si="31"/>
        <v>3.1999999999534339</v>
      </c>
      <c r="Z245" s="7">
        <f t="shared" si="32"/>
        <v>1</v>
      </c>
      <c r="AA245" s="7">
        <f t="shared" si="33"/>
        <v>1</v>
      </c>
      <c r="AB245" s="7">
        <f t="shared" si="36"/>
        <v>0</v>
      </c>
      <c r="AC245" s="7">
        <f t="shared" si="37"/>
        <v>0</v>
      </c>
      <c r="AD245" s="7">
        <f t="shared" si="38"/>
        <v>0</v>
      </c>
      <c r="AE245" s="7">
        <f t="shared" si="34"/>
        <v>0</v>
      </c>
      <c r="AF245" s="7">
        <f t="shared" si="35"/>
        <v>0</v>
      </c>
      <c r="AG245" s="7" t="str">
        <f t="shared" si="39"/>
        <v>Adult</v>
      </c>
    </row>
    <row r="246" spans="1:33">
      <c r="A246">
        <v>4414</v>
      </c>
      <c r="B246" t="s">
        <v>14</v>
      </c>
      <c r="C246" t="s">
        <v>15</v>
      </c>
      <c r="D246" t="s">
        <v>18</v>
      </c>
      <c r="E246" s="1">
        <v>41013</v>
      </c>
      <c r="F246" s="3">
        <v>0.47013888888888888</v>
      </c>
      <c r="G246" s="1">
        <v>41013</v>
      </c>
      <c r="H246" s="3">
        <v>0.46388888888888891</v>
      </c>
      <c r="I246">
        <v>3</v>
      </c>
      <c r="J246">
        <v>1957</v>
      </c>
      <c r="K246" s="1">
        <v>41013</v>
      </c>
      <c r="L246" s="3">
        <v>0.71180555555555558</v>
      </c>
      <c r="M246" s="1">
        <v>41013</v>
      </c>
      <c r="N246" s="3">
        <v>0.71180555555555558</v>
      </c>
      <c r="O246">
        <v>57</v>
      </c>
      <c r="P246">
        <v>11</v>
      </c>
      <c r="Q246">
        <v>11</v>
      </c>
      <c r="R246">
        <v>17</v>
      </c>
      <c r="S246">
        <v>17</v>
      </c>
      <c r="T246" s="2">
        <f>ED_DATA[[#This Row],[REG DATE]] + ED_DATA[[#This Row],[REG TIME]]</f>
        <v>41013.470138888886</v>
      </c>
      <c r="U246" s="2">
        <f>ED_DATA[[#This Row],[TRIAGE DATE]] + ED_DATA[[#This Row],[TRIAGE TIME]]</f>
        <v>41013.463888888888</v>
      </c>
      <c r="V246" s="2">
        <f>ED_DATA[[#This Row],[DISP DATE]] + ED_DATA[[#This Row],[DISP TIME]]</f>
        <v>41013.711805555555</v>
      </c>
      <c r="W246" s="2">
        <f>ED_DATA[[#This Row],[DATE PT LEFT ED]] + ED_DATA[[#This Row],[TIME PT LEFT ED]]</f>
        <v>41013.711805555555</v>
      </c>
      <c r="X246" s="5">
        <f t="shared" si="30"/>
        <v>5.8000000000465661</v>
      </c>
      <c r="Y246" s="5">
        <f t="shared" si="31"/>
        <v>5.8000000000465661</v>
      </c>
      <c r="Z246" s="7">
        <f t="shared" si="32"/>
        <v>1</v>
      </c>
      <c r="AA246" s="7">
        <f t="shared" si="33"/>
        <v>0</v>
      </c>
      <c r="AB246" s="7">
        <f t="shared" si="36"/>
        <v>0</v>
      </c>
      <c r="AC246" s="7">
        <f t="shared" si="37"/>
        <v>0</v>
      </c>
      <c r="AD246" s="7">
        <f t="shared" si="38"/>
        <v>0</v>
      </c>
      <c r="AE246" s="7">
        <f t="shared" si="34"/>
        <v>0</v>
      </c>
      <c r="AF246" s="7">
        <f t="shared" si="35"/>
        <v>0</v>
      </c>
      <c r="AG246" s="7" t="str">
        <f t="shared" si="39"/>
        <v>Adult</v>
      </c>
    </row>
    <row r="247" spans="1:33">
      <c r="A247">
        <v>4414</v>
      </c>
      <c r="B247" t="s">
        <v>14</v>
      </c>
      <c r="C247" t="s">
        <v>15</v>
      </c>
      <c r="D247" t="s">
        <v>18</v>
      </c>
      <c r="E247" s="1">
        <v>41013</v>
      </c>
      <c r="F247" s="3">
        <v>0.54583333333333328</v>
      </c>
      <c r="G247" s="1">
        <v>41013</v>
      </c>
      <c r="H247" s="3">
        <v>0.54166666666666663</v>
      </c>
      <c r="I247">
        <v>3</v>
      </c>
      <c r="J247">
        <v>1962</v>
      </c>
      <c r="K247" s="1">
        <v>41013</v>
      </c>
      <c r="L247" s="3">
        <v>0.61805555555555558</v>
      </c>
      <c r="M247" s="1">
        <v>41013</v>
      </c>
      <c r="N247" s="3">
        <v>0.61805555555555558</v>
      </c>
      <c r="O247">
        <v>53</v>
      </c>
      <c r="P247">
        <v>13</v>
      </c>
      <c r="Q247">
        <v>13</v>
      </c>
      <c r="R247">
        <v>14</v>
      </c>
      <c r="S247">
        <v>14</v>
      </c>
      <c r="T247" s="2">
        <f>ED_DATA[[#This Row],[REG DATE]] + ED_DATA[[#This Row],[REG TIME]]</f>
        <v>41013.54583333333</v>
      </c>
      <c r="U247" s="2">
        <f>ED_DATA[[#This Row],[TRIAGE DATE]] + ED_DATA[[#This Row],[TRIAGE TIME]]</f>
        <v>41013.541666666664</v>
      </c>
      <c r="V247" s="2">
        <f>ED_DATA[[#This Row],[DISP DATE]] + ED_DATA[[#This Row],[DISP TIME]]</f>
        <v>41013.618055555555</v>
      </c>
      <c r="W247" s="2">
        <f>ED_DATA[[#This Row],[DATE PT LEFT ED]] + ED_DATA[[#This Row],[TIME PT LEFT ED]]</f>
        <v>41013.618055555555</v>
      </c>
      <c r="X247" s="5">
        <f t="shared" si="30"/>
        <v>1.7333333333954215</v>
      </c>
      <c r="Y247" s="5">
        <f t="shared" si="31"/>
        <v>1.7333333333954215</v>
      </c>
      <c r="Z247" s="7">
        <f t="shared" si="32"/>
        <v>1</v>
      </c>
      <c r="AA247" s="7">
        <f t="shared" si="33"/>
        <v>1</v>
      </c>
      <c r="AB247" s="7">
        <f t="shared" si="36"/>
        <v>0</v>
      </c>
      <c r="AC247" s="7">
        <f t="shared" si="37"/>
        <v>0</v>
      </c>
      <c r="AD247" s="7">
        <f t="shared" si="38"/>
        <v>0</v>
      </c>
      <c r="AE247" s="7">
        <f t="shared" si="34"/>
        <v>0</v>
      </c>
      <c r="AF247" s="7">
        <f t="shared" si="35"/>
        <v>0</v>
      </c>
      <c r="AG247" s="7" t="str">
        <f t="shared" si="39"/>
        <v>Adult</v>
      </c>
    </row>
    <row r="248" spans="1:33">
      <c r="A248">
        <v>4414</v>
      </c>
      <c r="B248" t="s">
        <v>14</v>
      </c>
      <c r="C248" t="s">
        <v>15</v>
      </c>
      <c r="D248" t="s">
        <v>18</v>
      </c>
      <c r="E248" s="1">
        <v>41011</v>
      </c>
      <c r="F248" s="3">
        <v>0.84166666666666667</v>
      </c>
      <c r="G248" s="1">
        <v>41011</v>
      </c>
      <c r="H248" s="3">
        <v>0.83333333333333337</v>
      </c>
      <c r="I248">
        <v>3</v>
      </c>
      <c r="J248">
        <v>1967</v>
      </c>
      <c r="K248" s="1">
        <v>41011</v>
      </c>
      <c r="L248" s="3">
        <v>0.89930555555555558</v>
      </c>
      <c r="M248" s="1">
        <v>41011</v>
      </c>
      <c r="N248" s="3">
        <v>0.89930555555555558</v>
      </c>
      <c r="O248">
        <v>45</v>
      </c>
      <c r="P248">
        <v>20</v>
      </c>
      <c r="Q248">
        <v>20</v>
      </c>
      <c r="R248">
        <v>21</v>
      </c>
      <c r="S248">
        <v>21</v>
      </c>
      <c r="T248" s="2">
        <f>ED_DATA[[#This Row],[REG DATE]] + ED_DATA[[#This Row],[REG TIME]]</f>
        <v>41011.841666666667</v>
      </c>
      <c r="U248" s="2">
        <f>ED_DATA[[#This Row],[TRIAGE DATE]] + ED_DATA[[#This Row],[TRIAGE TIME]]</f>
        <v>41011.833333333336</v>
      </c>
      <c r="V248" s="2">
        <f>ED_DATA[[#This Row],[DISP DATE]] + ED_DATA[[#This Row],[DISP TIME]]</f>
        <v>41011.899305555555</v>
      </c>
      <c r="W248" s="2">
        <f>ED_DATA[[#This Row],[DATE PT LEFT ED]] + ED_DATA[[#This Row],[TIME PT LEFT ED]]</f>
        <v>41011.899305555555</v>
      </c>
      <c r="X248" s="5">
        <f t="shared" si="30"/>
        <v>1.3833333333022892</v>
      </c>
      <c r="Y248" s="5">
        <f t="shared" si="31"/>
        <v>1.3833333333022892</v>
      </c>
      <c r="Z248" s="7">
        <f t="shared" si="32"/>
        <v>1</v>
      </c>
      <c r="AA248" s="7">
        <f t="shared" si="33"/>
        <v>1</v>
      </c>
      <c r="AB248" s="7">
        <f t="shared" si="36"/>
        <v>0</v>
      </c>
      <c r="AC248" s="7">
        <f t="shared" si="37"/>
        <v>0</v>
      </c>
      <c r="AD248" s="7">
        <f t="shared" si="38"/>
        <v>0</v>
      </c>
      <c r="AE248" s="7">
        <f t="shared" si="34"/>
        <v>0</v>
      </c>
      <c r="AF248" s="7">
        <f t="shared" si="35"/>
        <v>0</v>
      </c>
      <c r="AG248" s="7" t="str">
        <f t="shared" si="39"/>
        <v>Adult</v>
      </c>
    </row>
    <row r="249" spans="1:33">
      <c r="A249">
        <v>4414</v>
      </c>
      <c r="B249" t="s">
        <v>14</v>
      </c>
      <c r="C249" t="s">
        <v>15</v>
      </c>
      <c r="D249" t="s">
        <v>18</v>
      </c>
      <c r="E249" s="1">
        <v>41013</v>
      </c>
      <c r="F249" s="3">
        <v>0.81944444444444442</v>
      </c>
      <c r="G249" s="1">
        <v>41013</v>
      </c>
      <c r="H249" s="3">
        <v>0.80902777777777779</v>
      </c>
      <c r="I249">
        <v>3</v>
      </c>
      <c r="J249">
        <v>1983</v>
      </c>
      <c r="K249" s="1">
        <v>41013</v>
      </c>
      <c r="L249" s="3">
        <v>0.92152777777777772</v>
      </c>
      <c r="M249" s="1">
        <v>41013</v>
      </c>
      <c r="N249" s="3">
        <v>0.92638888888888893</v>
      </c>
      <c r="O249">
        <v>32</v>
      </c>
      <c r="P249">
        <v>19</v>
      </c>
      <c r="Q249">
        <v>19</v>
      </c>
      <c r="R249">
        <v>22</v>
      </c>
      <c r="S249">
        <v>22</v>
      </c>
      <c r="T249" s="2">
        <f>ED_DATA[[#This Row],[REG DATE]] + ED_DATA[[#This Row],[REG TIME]]</f>
        <v>41013.819444444445</v>
      </c>
      <c r="U249" s="2">
        <f>ED_DATA[[#This Row],[TRIAGE DATE]] + ED_DATA[[#This Row],[TRIAGE TIME]]</f>
        <v>41013.809027777781</v>
      </c>
      <c r="V249" s="2">
        <f>ED_DATA[[#This Row],[DISP DATE]] + ED_DATA[[#This Row],[DISP TIME]]</f>
        <v>41013.921527777777</v>
      </c>
      <c r="W249" s="2">
        <f>ED_DATA[[#This Row],[DATE PT LEFT ED]] + ED_DATA[[#This Row],[TIME PT LEFT ED]]</f>
        <v>41013.926388888889</v>
      </c>
      <c r="X249" s="5">
        <f t="shared" si="30"/>
        <v>2.5666666666511446</v>
      </c>
      <c r="Y249" s="5">
        <f t="shared" si="31"/>
        <v>2.4499999999534339</v>
      </c>
      <c r="Z249" s="7">
        <f t="shared" si="32"/>
        <v>1</v>
      </c>
      <c r="AA249" s="7">
        <f t="shared" si="33"/>
        <v>1</v>
      </c>
      <c r="AB249" s="7">
        <f t="shared" si="36"/>
        <v>0</v>
      </c>
      <c r="AC249" s="7">
        <f t="shared" si="37"/>
        <v>0</v>
      </c>
      <c r="AD249" s="7">
        <f t="shared" si="38"/>
        <v>0</v>
      </c>
      <c r="AE249" s="7">
        <f t="shared" si="34"/>
        <v>0</v>
      </c>
      <c r="AF249" s="7">
        <f t="shared" si="35"/>
        <v>0</v>
      </c>
      <c r="AG249" s="7" t="str">
        <f t="shared" si="39"/>
        <v>Adult</v>
      </c>
    </row>
    <row r="250" spans="1:33">
      <c r="A250">
        <v>4414</v>
      </c>
      <c r="B250" t="s">
        <v>14</v>
      </c>
      <c r="C250" t="s">
        <v>15</v>
      </c>
      <c r="D250" t="s">
        <v>18</v>
      </c>
      <c r="E250" s="1">
        <v>41014</v>
      </c>
      <c r="F250" s="3">
        <v>0.67222222222222228</v>
      </c>
      <c r="G250" s="1">
        <v>41014</v>
      </c>
      <c r="H250" s="3">
        <v>0.65972222222222221</v>
      </c>
      <c r="I250">
        <v>3</v>
      </c>
      <c r="J250">
        <v>1985</v>
      </c>
      <c r="K250" s="1">
        <v>41014</v>
      </c>
      <c r="L250" s="3">
        <v>0.92222222222222228</v>
      </c>
      <c r="M250" s="1">
        <v>41014</v>
      </c>
      <c r="N250" s="3">
        <v>0.95486111111111116</v>
      </c>
      <c r="O250">
        <v>28</v>
      </c>
      <c r="P250">
        <v>16</v>
      </c>
      <c r="Q250">
        <v>15</v>
      </c>
      <c r="R250">
        <v>22</v>
      </c>
      <c r="S250">
        <v>22</v>
      </c>
      <c r="T250" s="2">
        <f>ED_DATA[[#This Row],[REG DATE]] + ED_DATA[[#This Row],[REG TIME]]</f>
        <v>41014.672222222223</v>
      </c>
      <c r="U250" s="2">
        <f>ED_DATA[[#This Row],[TRIAGE DATE]] + ED_DATA[[#This Row],[TRIAGE TIME]]</f>
        <v>41014.659722222219</v>
      </c>
      <c r="V250" s="2">
        <f>ED_DATA[[#This Row],[DISP DATE]] + ED_DATA[[#This Row],[DISP TIME]]</f>
        <v>41014.922222222223</v>
      </c>
      <c r="W250" s="2">
        <f>ED_DATA[[#This Row],[DATE PT LEFT ED]] + ED_DATA[[#This Row],[TIME PT LEFT ED]]</f>
        <v>41014.954861111109</v>
      </c>
      <c r="X250" s="5">
        <f t="shared" si="30"/>
        <v>6.7833333332673647</v>
      </c>
      <c r="Y250" s="5">
        <f t="shared" si="31"/>
        <v>6</v>
      </c>
      <c r="Z250" s="7">
        <f t="shared" si="32"/>
        <v>1</v>
      </c>
      <c r="AA250" s="7">
        <f t="shared" si="33"/>
        <v>0</v>
      </c>
      <c r="AB250" s="7">
        <f t="shared" si="36"/>
        <v>0</v>
      </c>
      <c r="AC250" s="7">
        <f t="shared" si="37"/>
        <v>0</v>
      </c>
      <c r="AD250" s="7">
        <f t="shared" si="38"/>
        <v>0</v>
      </c>
      <c r="AE250" s="7">
        <f t="shared" si="34"/>
        <v>0</v>
      </c>
      <c r="AF250" s="7">
        <f t="shared" si="35"/>
        <v>0</v>
      </c>
      <c r="AG250" s="7" t="str">
        <f t="shared" si="39"/>
        <v>Adult</v>
      </c>
    </row>
    <row r="251" spans="1:33">
      <c r="A251">
        <v>4414</v>
      </c>
      <c r="B251" t="s">
        <v>14</v>
      </c>
      <c r="C251" t="s">
        <v>15</v>
      </c>
      <c r="D251" t="s">
        <v>18</v>
      </c>
      <c r="E251" s="1">
        <v>41010</v>
      </c>
      <c r="F251" s="3">
        <v>0.68125000000000002</v>
      </c>
      <c r="G251" s="1">
        <v>41010</v>
      </c>
      <c r="H251" s="3">
        <v>0.67013888888888884</v>
      </c>
      <c r="I251">
        <v>3</v>
      </c>
      <c r="J251">
        <v>1991</v>
      </c>
      <c r="K251" s="1">
        <v>41010</v>
      </c>
      <c r="L251" s="3">
        <v>0.77430555555555558</v>
      </c>
      <c r="M251" s="1">
        <v>41010</v>
      </c>
      <c r="N251" s="3">
        <v>0.77430555555555558</v>
      </c>
      <c r="O251">
        <v>20</v>
      </c>
      <c r="P251">
        <v>16</v>
      </c>
      <c r="Q251">
        <v>16</v>
      </c>
      <c r="R251">
        <v>18</v>
      </c>
      <c r="S251">
        <v>18</v>
      </c>
      <c r="T251" s="2">
        <f>ED_DATA[[#This Row],[REG DATE]] + ED_DATA[[#This Row],[REG TIME]]</f>
        <v>41010.681250000001</v>
      </c>
      <c r="U251" s="2">
        <f>ED_DATA[[#This Row],[TRIAGE DATE]] + ED_DATA[[#This Row],[TRIAGE TIME]]</f>
        <v>41010.670138888891</v>
      </c>
      <c r="V251" s="2">
        <f>ED_DATA[[#This Row],[DISP DATE]] + ED_DATA[[#This Row],[DISP TIME]]</f>
        <v>41010.774305555555</v>
      </c>
      <c r="W251" s="2">
        <f>ED_DATA[[#This Row],[DATE PT LEFT ED]] + ED_DATA[[#This Row],[TIME PT LEFT ED]]</f>
        <v>41010.774305555555</v>
      </c>
      <c r="X251" s="5">
        <f t="shared" si="30"/>
        <v>2.2333333332790062</v>
      </c>
      <c r="Y251" s="5">
        <f t="shared" si="31"/>
        <v>2.2333333332790062</v>
      </c>
      <c r="Z251" s="7">
        <f t="shared" si="32"/>
        <v>1</v>
      </c>
      <c r="AA251" s="7">
        <f t="shared" si="33"/>
        <v>1</v>
      </c>
      <c r="AB251" s="7">
        <f t="shared" si="36"/>
        <v>0</v>
      </c>
      <c r="AC251" s="7">
        <f t="shared" si="37"/>
        <v>0</v>
      </c>
      <c r="AD251" s="7">
        <f t="shared" si="38"/>
        <v>0</v>
      </c>
      <c r="AE251" s="7">
        <f t="shared" si="34"/>
        <v>0</v>
      </c>
      <c r="AF251" s="7">
        <f t="shared" si="35"/>
        <v>0</v>
      </c>
      <c r="AG251" s="7" t="str">
        <f t="shared" si="39"/>
        <v>Adult</v>
      </c>
    </row>
    <row r="252" spans="1:33">
      <c r="A252">
        <v>4414</v>
      </c>
      <c r="B252" t="s">
        <v>14</v>
      </c>
      <c r="C252" t="s">
        <v>15</v>
      </c>
      <c r="D252" t="s">
        <v>18</v>
      </c>
      <c r="E252" s="1">
        <v>41011</v>
      </c>
      <c r="F252" s="3">
        <v>0.71250000000000002</v>
      </c>
      <c r="G252" s="1">
        <v>41011</v>
      </c>
      <c r="H252" s="3">
        <v>0.70833333333333337</v>
      </c>
      <c r="I252">
        <v>3</v>
      </c>
      <c r="J252">
        <v>1955</v>
      </c>
      <c r="K252" s="1">
        <v>41012</v>
      </c>
      <c r="L252" s="3">
        <v>2.4305555555555556E-2</v>
      </c>
      <c r="M252" s="1">
        <v>41012</v>
      </c>
      <c r="N252" s="3">
        <v>2.4305555555555556E-2</v>
      </c>
      <c r="O252">
        <v>58</v>
      </c>
      <c r="P252">
        <v>17</v>
      </c>
      <c r="Q252">
        <v>17</v>
      </c>
      <c r="R252">
        <v>0</v>
      </c>
      <c r="S252">
        <v>0</v>
      </c>
      <c r="T252" s="2">
        <f>ED_DATA[[#This Row],[REG DATE]] + ED_DATA[[#This Row],[REG TIME]]</f>
        <v>41011.712500000001</v>
      </c>
      <c r="U252" s="2">
        <f>ED_DATA[[#This Row],[TRIAGE DATE]] + ED_DATA[[#This Row],[TRIAGE TIME]]</f>
        <v>41011.708333333336</v>
      </c>
      <c r="V252" s="2">
        <f>ED_DATA[[#This Row],[DISP DATE]] + ED_DATA[[#This Row],[DISP TIME]]</f>
        <v>41012.024305555555</v>
      </c>
      <c r="W252" s="2">
        <f>ED_DATA[[#This Row],[DATE PT LEFT ED]] + ED_DATA[[#This Row],[TIME PT LEFT ED]]</f>
        <v>41012.024305555555</v>
      </c>
      <c r="X252" s="5">
        <f t="shared" si="30"/>
        <v>7.4833333332790062</v>
      </c>
      <c r="Y252" s="5">
        <f t="shared" si="31"/>
        <v>7.4833333332790062</v>
      </c>
      <c r="Z252" s="7">
        <f t="shared" si="32"/>
        <v>0</v>
      </c>
      <c r="AA252" s="7">
        <f t="shared" si="33"/>
        <v>0</v>
      </c>
      <c r="AB252" s="7">
        <f t="shared" si="36"/>
        <v>0</v>
      </c>
      <c r="AC252" s="7">
        <f t="shared" si="37"/>
        <v>0</v>
      </c>
      <c r="AD252" s="7">
        <f t="shared" si="38"/>
        <v>0</v>
      </c>
      <c r="AE252" s="7">
        <f t="shared" si="34"/>
        <v>0</v>
      </c>
      <c r="AF252" s="7">
        <f t="shared" si="35"/>
        <v>0</v>
      </c>
      <c r="AG252" s="7" t="str">
        <f t="shared" si="39"/>
        <v>Adult</v>
      </c>
    </row>
    <row r="253" spans="1:33">
      <c r="A253">
        <v>4414</v>
      </c>
      <c r="B253" t="s">
        <v>14</v>
      </c>
      <c r="C253" t="s">
        <v>15</v>
      </c>
      <c r="D253" t="s">
        <v>18</v>
      </c>
      <c r="E253" s="1">
        <v>41012</v>
      </c>
      <c r="F253" s="3">
        <v>0.8256944444444444</v>
      </c>
      <c r="G253" s="1">
        <v>41012</v>
      </c>
      <c r="H253" s="3">
        <v>0.81527777777777777</v>
      </c>
      <c r="I253">
        <v>3</v>
      </c>
      <c r="J253">
        <v>1961</v>
      </c>
      <c r="K253" s="1">
        <v>41012</v>
      </c>
      <c r="L253" s="3">
        <v>0.96527777777777779</v>
      </c>
      <c r="M253" s="1">
        <v>41012</v>
      </c>
      <c r="N253" s="3">
        <v>0.96527777777777779</v>
      </c>
      <c r="O253">
        <v>50</v>
      </c>
      <c r="P253">
        <v>19</v>
      </c>
      <c r="Q253">
        <v>19</v>
      </c>
      <c r="R253">
        <v>23</v>
      </c>
      <c r="S253">
        <v>23</v>
      </c>
      <c r="T253" s="2">
        <f>ED_DATA[[#This Row],[REG DATE]] + ED_DATA[[#This Row],[REG TIME]]</f>
        <v>41012.825694444444</v>
      </c>
      <c r="U253" s="2">
        <f>ED_DATA[[#This Row],[TRIAGE DATE]] + ED_DATA[[#This Row],[TRIAGE TIME]]</f>
        <v>41012.81527777778</v>
      </c>
      <c r="V253" s="2">
        <f>ED_DATA[[#This Row],[DISP DATE]] + ED_DATA[[#This Row],[DISP TIME]]</f>
        <v>41012.965277777781</v>
      </c>
      <c r="W253" s="2">
        <f>ED_DATA[[#This Row],[DATE PT LEFT ED]] + ED_DATA[[#This Row],[TIME PT LEFT ED]]</f>
        <v>41012.965277777781</v>
      </c>
      <c r="X253" s="5">
        <f t="shared" si="30"/>
        <v>3.3500000000931323</v>
      </c>
      <c r="Y253" s="5">
        <f t="shared" si="31"/>
        <v>3.3500000000931323</v>
      </c>
      <c r="Z253" s="7">
        <f t="shared" si="32"/>
        <v>1</v>
      </c>
      <c r="AA253" s="7">
        <f t="shared" si="33"/>
        <v>1</v>
      </c>
      <c r="AB253" s="7">
        <f t="shared" si="36"/>
        <v>0</v>
      </c>
      <c r="AC253" s="7">
        <f t="shared" si="37"/>
        <v>0</v>
      </c>
      <c r="AD253" s="7">
        <f t="shared" si="38"/>
        <v>0</v>
      </c>
      <c r="AE253" s="7">
        <f t="shared" si="34"/>
        <v>0</v>
      </c>
      <c r="AF253" s="7">
        <f t="shared" si="35"/>
        <v>0</v>
      </c>
      <c r="AG253" s="7" t="str">
        <f t="shared" si="39"/>
        <v>Adult</v>
      </c>
    </row>
    <row r="254" spans="1:33">
      <c r="A254">
        <v>4414</v>
      </c>
      <c r="B254" t="s">
        <v>14</v>
      </c>
      <c r="C254" t="s">
        <v>15</v>
      </c>
      <c r="D254" t="s">
        <v>18</v>
      </c>
      <c r="E254" s="1">
        <v>41013</v>
      </c>
      <c r="F254" s="3">
        <v>0.84930555555555554</v>
      </c>
      <c r="G254" s="1">
        <v>41013</v>
      </c>
      <c r="H254" s="3">
        <v>0.84166666666666667</v>
      </c>
      <c r="I254">
        <v>3</v>
      </c>
      <c r="J254">
        <v>1994</v>
      </c>
      <c r="K254" s="1">
        <v>41014</v>
      </c>
      <c r="L254" s="3">
        <v>6.5277777777777782E-2</v>
      </c>
      <c r="M254" s="1">
        <v>41014</v>
      </c>
      <c r="N254" s="3">
        <v>6.5277777777777782E-2</v>
      </c>
      <c r="O254">
        <v>20</v>
      </c>
      <c r="P254">
        <v>20</v>
      </c>
      <c r="Q254">
        <v>20</v>
      </c>
      <c r="R254">
        <v>1</v>
      </c>
      <c r="S254">
        <v>1</v>
      </c>
      <c r="T254" s="2">
        <f>ED_DATA[[#This Row],[REG DATE]] + ED_DATA[[#This Row],[REG TIME]]</f>
        <v>41013.849305555559</v>
      </c>
      <c r="U254" s="2">
        <f>ED_DATA[[#This Row],[TRIAGE DATE]] + ED_DATA[[#This Row],[TRIAGE TIME]]</f>
        <v>41013.841666666667</v>
      </c>
      <c r="V254" s="2">
        <f>ED_DATA[[#This Row],[DISP DATE]] + ED_DATA[[#This Row],[DISP TIME]]</f>
        <v>41014.06527777778</v>
      </c>
      <c r="W254" s="2">
        <f>ED_DATA[[#This Row],[DATE PT LEFT ED]] + ED_DATA[[#This Row],[TIME PT LEFT ED]]</f>
        <v>41014.06527777778</v>
      </c>
      <c r="X254" s="5">
        <f t="shared" si="30"/>
        <v>5.1833333332906477</v>
      </c>
      <c r="Y254" s="5">
        <f t="shared" si="31"/>
        <v>5.1833333332906477</v>
      </c>
      <c r="Z254" s="7">
        <f t="shared" si="32"/>
        <v>1</v>
      </c>
      <c r="AA254" s="7">
        <f t="shared" si="33"/>
        <v>0</v>
      </c>
      <c r="AB254" s="7">
        <f t="shared" si="36"/>
        <v>0</v>
      </c>
      <c r="AC254" s="7">
        <f t="shared" si="37"/>
        <v>0</v>
      </c>
      <c r="AD254" s="7">
        <f t="shared" si="38"/>
        <v>0</v>
      </c>
      <c r="AE254" s="7">
        <f t="shared" si="34"/>
        <v>0</v>
      </c>
      <c r="AF254" s="7">
        <f t="shared" si="35"/>
        <v>0</v>
      </c>
      <c r="AG254" s="7" t="str">
        <f t="shared" si="39"/>
        <v>Adult</v>
      </c>
    </row>
    <row r="255" spans="1:33">
      <c r="A255">
        <v>4414</v>
      </c>
      <c r="B255" t="s">
        <v>14</v>
      </c>
      <c r="C255" t="s">
        <v>15</v>
      </c>
      <c r="D255" t="s">
        <v>18</v>
      </c>
      <c r="E255" s="1">
        <v>41013</v>
      </c>
      <c r="F255" s="3">
        <v>0.9506944444444444</v>
      </c>
      <c r="G255" s="1">
        <v>41013</v>
      </c>
      <c r="H255" s="3">
        <v>0.94513888888888886</v>
      </c>
      <c r="I255">
        <v>3</v>
      </c>
      <c r="J255">
        <v>1986</v>
      </c>
      <c r="K255" s="1">
        <v>41014</v>
      </c>
      <c r="L255" s="3">
        <v>0.36458333333333331</v>
      </c>
      <c r="M255" s="1">
        <v>41014</v>
      </c>
      <c r="N255" s="3">
        <v>0.36458333333333331</v>
      </c>
      <c r="O255">
        <v>28</v>
      </c>
      <c r="P255">
        <v>22</v>
      </c>
      <c r="Q255">
        <v>22</v>
      </c>
      <c r="R255">
        <v>8</v>
      </c>
      <c r="S255">
        <v>8</v>
      </c>
      <c r="T255" s="2">
        <f>ED_DATA[[#This Row],[REG DATE]] + ED_DATA[[#This Row],[REG TIME]]</f>
        <v>41013.950694444444</v>
      </c>
      <c r="U255" s="2">
        <f>ED_DATA[[#This Row],[TRIAGE DATE]] + ED_DATA[[#This Row],[TRIAGE TIME]]</f>
        <v>41013.945138888892</v>
      </c>
      <c r="V255" s="2">
        <f>ED_DATA[[#This Row],[DISP DATE]] + ED_DATA[[#This Row],[DISP TIME]]</f>
        <v>41014.364583333336</v>
      </c>
      <c r="W255" s="2">
        <f>ED_DATA[[#This Row],[DATE PT LEFT ED]] + ED_DATA[[#This Row],[TIME PT LEFT ED]]</f>
        <v>41014.364583333336</v>
      </c>
      <c r="X255" s="5">
        <f t="shared" si="30"/>
        <v>9.933333333407063</v>
      </c>
      <c r="Y255" s="5">
        <f t="shared" si="31"/>
        <v>9.933333333407063</v>
      </c>
      <c r="Z255" s="7">
        <f t="shared" si="32"/>
        <v>0</v>
      </c>
      <c r="AA255" s="7">
        <f t="shared" si="33"/>
        <v>0</v>
      </c>
      <c r="AB255" s="7">
        <f t="shared" si="36"/>
        <v>0</v>
      </c>
      <c r="AC255" s="7">
        <f t="shared" si="37"/>
        <v>0</v>
      </c>
      <c r="AD255" s="7">
        <f t="shared" si="38"/>
        <v>0</v>
      </c>
      <c r="AE255" s="7">
        <f t="shared" si="34"/>
        <v>0</v>
      </c>
      <c r="AF255" s="7">
        <f t="shared" si="35"/>
        <v>0</v>
      </c>
      <c r="AG255" s="7" t="str">
        <f t="shared" si="39"/>
        <v>Adult</v>
      </c>
    </row>
    <row r="256" spans="1:33">
      <c r="A256">
        <v>4414</v>
      </c>
      <c r="B256" t="s">
        <v>14</v>
      </c>
      <c r="C256" t="s">
        <v>15</v>
      </c>
      <c r="D256" t="s">
        <v>18</v>
      </c>
      <c r="E256" s="1">
        <v>41014</v>
      </c>
      <c r="F256" s="3">
        <v>0.97638888888888886</v>
      </c>
      <c r="G256" s="1">
        <v>41014</v>
      </c>
      <c r="H256" s="3">
        <v>0.97291666666666665</v>
      </c>
      <c r="I256">
        <v>3</v>
      </c>
      <c r="J256">
        <v>1953</v>
      </c>
      <c r="K256" s="1">
        <v>41015</v>
      </c>
      <c r="L256" s="3">
        <v>0.27291666666666664</v>
      </c>
      <c r="M256" s="1">
        <v>41015</v>
      </c>
      <c r="N256" s="3">
        <v>0.27291666666666664</v>
      </c>
      <c r="O256">
        <v>62</v>
      </c>
      <c r="P256">
        <v>23</v>
      </c>
      <c r="Q256">
        <v>23</v>
      </c>
      <c r="R256">
        <v>6</v>
      </c>
      <c r="S256">
        <v>6</v>
      </c>
      <c r="T256" s="2">
        <f>ED_DATA[[#This Row],[REG DATE]] + ED_DATA[[#This Row],[REG TIME]]</f>
        <v>41014.976388888892</v>
      </c>
      <c r="U256" s="2">
        <f>ED_DATA[[#This Row],[TRIAGE DATE]] + ED_DATA[[#This Row],[TRIAGE TIME]]</f>
        <v>41014.972916666666</v>
      </c>
      <c r="V256" s="2">
        <f>ED_DATA[[#This Row],[DISP DATE]] + ED_DATA[[#This Row],[DISP TIME]]</f>
        <v>41015.272916666669</v>
      </c>
      <c r="W256" s="2">
        <f>ED_DATA[[#This Row],[DATE PT LEFT ED]] + ED_DATA[[#This Row],[TIME PT LEFT ED]]</f>
        <v>41015.272916666669</v>
      </c>
      <c r="X256" s="5">
        <f t="shared" ref="X256:X319" si="40">(W256-T256)*24</f>
        <v>7.1166666666395031</v>
      </c>
      <c r="Y256" s="5">
        <f t="shared" ref="Y256:Y319" si="41">(V256-T256)*24</f>
        <v>7.1166666666395031</v>
      </c>
      <c r="Z256" s="7">
        <f t="shared" ref="Z256:Z319" si="42">IF(Y256&lt;7,1,0)</f>
        <v>0</v>
      </c>
      <c r="AA256" s="7">
        <f t="shared" ref="AA256:AA319" si="43">IF(Y256&lt;4,1,0)</f>
        <v>0</v>
      </c>
      <c r="AB256" s="7">
        <f t="shared" si="36"/>
        <v>0</v>
      </c>
      <c r="AC256" s="7">
        <f t="shared" si="37"/>
        <v>0</v>
      </c>
      <c r="AD256" s="7">
        <f t="shared" si="38"/>
        <v>0</v>
      </c>
      <c r="AE256" s="7">
        <f t="shared" ref="AE256:AE319" si="44">IF(AND(AC256=1,Z256=1),1,0)</f>
        <v>0</v>
      </c>
      <c r="AF256" s="7">
        <f t="shared" ref="AF256:AF319" si="45">IF(AND(AD256=1,AA256=1),1,0)</f>
        <v>0</v>
      </c>
      <c r="AG256" s="7" t="str">
        <f t="shared" si="39"/>
        <v>Adult</v>
      </c>
    </row>
    <row r="257" spans="1:33">
      <c r="A257">
        <v>4414</v>
      </c>
      <c r="B257" t="s">
        <v>14</v>
      </c>
      <c r="C257" t="s">
        <v>15</v>
      </c>
      <c r="D257" t="s">
        <v>18</v>
      </c>
      <c r="E257" s="1">
        <v>41015</v>
      </c>
      <c r="F257" s="3">
        <v>0.15763888888888888</v>
      </c>
      <c r="G257" s="1">
        <v>41015</v>
      </c>
      <c r="H257" s="3">
        <v>0.15277777777777779</v>
      </c>
      <c r="I257">
        <v>3</v>
      </c>
      <c r="J257">
        <v>1949</v>
      </c>
      <c r="K257" s="1">
        <v>41015</v>
      </c>
      <c r="L257" s="3">
        <v>0.40277777777777779</v>
      </c>
      <c r="M257" s="1">
        <v>41015</v>
      </c>
      <c r="N257" s="3">
        <v>0.40486111111111112</v>
      </c>
      <c r="O257">
        <v>63</v>
      </c>
      <c r="P257">
        <v>3</v>
      </c>
      <c r="Q257">
        <v>3</v>
      </c>
      <c r="R257">
        <v>9</v>
      </c>
      <c r="S257">
        <v>9</v>
      </c>
      <c r="T257" s="2">
        <f>ED_DATA[[#This Row],[REG DATE]] + ED_DATA[[#This Row],[REG TIME]]</f>
        <v>41015.157638888886</v>
      </c>
      <c r="U257" s="2">
        <f>ED_DATA[[#This Row],[TRIAGE DATE]] + ED_DATA[[#This Row],[TRIAGE TIME]]</f>
        <v>41015.152777777781</v>
      </c>
      <c r="V257" s="2">
        <f>ED_DATA[[#This Row],[DISP DATE]] + ED_DATA[[#This Row],[DISP TIME]]</f>
        <v>41015.402777777781</v>
      </c>
      <c r="W257" s="2">
        <f>ED_DATA[[#This Row],[DATE PT LEFT ED]] + ED_DATA[[#This Row],[TIME PT LEFT ED]]</f>
        <v>41015.404861111114</v>
      </c>
      <c r="X257" s="5">
        <f t="shared" si="40"/>
        <v>5.9333333334652707</v>
      </c>
      <c r="Y257" s="5">
        <f t="shared" si="41"/>
        <v>5.8833333334769122</v>
      </c>
      <c r="Z257" s="7">
        <f t="shared" si="42"/>
        <v>1</v>
      </c>
      <c r="AA257" s="7">
        <f t="shared" si="43"/>
        <v>0</v>
      </c>
      <c r="AB257" s="7">
        <f t="shared" si="36"/>
        <v>0</v>
      </c>
      <c r="AC257" s="7">
        <f t="shared" si="37"/>
        <v>0</v>
      </c>
      <c r="AD257" s="7">
        <f t="shared" si="38"/>
        <v>0</v>
      </c>
      <c r="AE257" s="7">
        <f t="shared" si="44"/>
        <v>0</v>
      </c>
      <c r="AF257" s="7">
        <f t="shared" si="45"/>
        <v>0</v>
      </c>
      <c r="AG257" s="7" t="str">
        <f t="shared" si="39"/>
        <v>Adult</v>
      </c>
    </row>
    <row r="258" spans="1:33">
      <c r="A258">
        <v>4414</v>
      </c>
      <c r="B258" t="s">
        <v>14</v>
      </c>
      <c r="C258" t="s">
        <v>15</v>
      </c>
      <c r="D258" t="s">
        <v>18</v>
      </c>
      <c r="E258" s="1">
        <v>41011</v>
      </c>
      <c r="F258" s="3">
        <v>0.78055555555555556</v>
      </c>
      <c r="G258" s="1">
        <v>41011</v>
      </c>
      <c r="H258" s="3">
        <v>0.76736111111111116</v>
      </c>
      <c r="I258">
        <v>3</v>
      </c>
      <c r="J258">
        <v>1978</v>
      </c>
      <c r="K258" s="1">
        <v>41012</v>
      </c>
      <c r="L258" s="3">
        <v>0.56388888888888888</v>
      </c>
      <c r="M258" s="1">
        <v>41012</v>
      </c>
      <c r="N258" s="3">
        <v>0.56388888888888888</v>
      </c>
      <c r="O258">
        <v>35</v>
      </c>
      <c r="P258">
        <v>18</v>
      </c>
      <c r="Q258">
        <v>18</v>
      </c>
      <c r="R258">
        <v>13</v>
      </c>
      <c r="S258">
        <v>13</v>
      </c>
      <c r="T258" s="2">
        <f>ED_DATA[[#This Row],[REG DATE]] + ED_DATA[[#This Row],[REG TIME]]</f>
        <v>41011.780555555553</v>
      </c>
      <c r="U258" s="2">
        <f>ED_DATA[[#This Row],[TRIAGE DATE]] + ED_DATA[[#This Row],[TRIAGE TIME]]</f>
        <v>41011.767361111109</v>
      </c>
      <c r="V258" s="2">
        <f>ED_DATA[[#This Row],[DISP DATE]] + ED_DATA[[#This Row],[DISP TIME]]</f>
        <v>41012.563888888886</v>
      </c>
      <c r="W258" s="2">
        <f>ED_DATA[[#This Row],[DATE PT LEFT ED]] + ED_DATA[[#This Row],[TIME PT LEFT ED]]</f>
        <v>41012.563888888886</v>
      </c>
      <c r="X258" s="5">
        <f t="shared" si="40"/>
        <v>18.799999999988358</v>
      </c>
      <c r="Y258" s="5">
        <f t="shared" si="41"/>
        <v>18.799999999988358</v>
      </c>
      <c r="Z258" s="7">
        <f t="shared" si="42"/>
        <v>0</v>
      </c>
      <c r="AA258" s="7">
        <f t="shared" si="43"/>
        <v>0</v>
      </c>
      <c r="AB258" s="7">
        <f t="shared" ref="AB258:AB321" si="46">IF(C258="Nurse Practitioner",1,0)</f>
        <v>0</v>
      </c>
      <c r="AC258" s="7">
        <f t="shared" ref="AC258:AC321" si="47">IF(AND(I258&lt;4,AB258=1),1,0)</f>
        <v>0</v>
      </c>
      <c r="AD258" s="7">
        <f t="shared" ref="AD258:AD321" si="48">IF(AND(I258&gt;3,AB258=1),1,0)</f>
        <v>0</v>
      </c>
      <c r="AE258" s="7">
        <f t="shared" si="44"/>
        <v>0</v>
      </c>
      <c r="AF258" s="7">
        <f t="shared" si="45"/>
        <v>0</v>
      </c>
      <c r="AG258" s="7" t="str">
        <f t="shared" ref="AG258:AG321" si="49">IF(O258&lt;=17, "Pediatric", IF(O258&lt;=64, "Adult", "Senior"))</f>
        <v>Adult</v>
      </c>
    </row>
    <row r="259" spans="1:33">
      <c r="A259">
        <v>4414</v>
      </c>
      <c r="B259" t="s">
        <v>14</v>
      </c>
      <c r="C259" t="s">
        <v>15</v>
      </c>
      <c r="D259" t="s">
        <v>18</v>
      </c>
      <c r="E259" s="1">
        <v>41011</v>
      </c>
      <c r="F259" s="3">
        <v>0.93888888888888888</v>
      </c>
      <c r="G259" s="1">
        <v>41011</v>
      </c>
      <c r="H259" s="3">
        <v>0.93680555555555556</v>
      </c>
      <c r="I259">
        <v>3</v>
      </c>
      <c r="J259">
        <v>1980</v>
      </c>
      <c r="K259" s="1">
        <v>41012</v>
      </c>
      <c r="L259" s="3">
        <v>0.1388888888888889</v>
      </c>
      <c r="M259" s="1">
        <v>41012</v>
      </c>
      <c r="N259" s="3">
        <v>0.1388888888888889</v>
      </c>
      <c r="O259">
        <v>36</v>
      </c>
      <c r="P259">
        <v>22</v>
      </c>
      <c r="Q259">
        <v>22</v>
      </c>
      <c r="R259">
        <v>3</v>
      </c>
      <c r="S259">
        <v>3</v>
      </c>
      <c r="T259" s="2">
        <f>ED_DATA[[#This Row],[REG DATE]] + ED_DATA[[#This Row],[REG TIME]]</f>
        <v>41011.938888888886</v>
      </c>
      <c r="U259" s="2">
        <f>ED_DATA[[#This Row],[TRIAGE DATE]] + ED_DATA[[#This Row],[TRIAGE TIME]]</f>
        <v>41011.936805555553</v>
      </c>
      <c r="V259" s="2">
        <f>ED_DATA[[#This Row],[DISP DATE]] + ED_DATA[[#This Row],[DISP TIME]]</f>
        <v>41012.138888888891</v>
      </c>
      <c r="W259" s="2">
        <f>ED_DATA[[#This Row],[DATE PT LEFT ED]] + ED_DATA[[#This Row],[TIME PT LEFT ED]]</f>
        <v>41012.138888888891</v>
      </c>
      <c r="X259" s="5">
        <f t="shared" si="40"/>
        <v>4.8000000001047738</v>
      </c>
      <c r="Y259" s="5">
        <f t="shared" si="41"/>
        <v>4.8000000001047738</v>
      </c>
      <c r="Z259" s="7">
        <f t="shared" si="42"/>
        <v>1</v>
      </c>
      <c r="AA259" s="7">
        <f t="shared" si="43"/>
        <v>0</v>
      </c>
      <c r="AB259" s="7">
        <f t="shared" si="46"/>
        <v>0</v>
      </c>
      <c r="AC259" s="7">
        <f t="shared" si="47"/>
        <v>0</v>
      </c>
      <c r="AD259" s="7">
        <f t="shared" si="48"/>
        <v>0</v>
      </c>
      <c r="AE259" s="7">
        <f t="shared" si="44"/>
        <v>0</v>
      </c>
      <c r="AF259" s="7">
        <f t="shared" si="45"/>
        <v>0</v>
      </c>
      <c r="AG259" s="7" t="str">
        <f t="shared" si="49"/>
        <v>Adult</v>
      </c>
    </row>
    <row r="260" spans="1:33">
      <c r="A260">
        <v>4414</v>
      </c>
      <c r="B260" t="s">
        <v>14</v>
      </c>
      <c r="C260" t="s">
        <v>15</v>
      </c>
      <c r="D260" t="s">
        <v>18</v>
      </c>
      <c r="E260" s="1">
        <v>41014</v>
      </c>
      <c r="F260" s="3">
        <v>0.30902777777777779</v>
      </c>
      <c r="G260" s="1">
        <v>41014</v>
      </c>
      <c r="H260" s="3">
        <v>0.3034722222222222</v>
      </c>
      <c r="I260">
        <v>3</v>
      </c>
      <c r="J260">
        <v>1950</v>
      </c>
      <c r="K260" s="1">
        <v>41014</v>
      </c>
      <c r="L260" s="3">
        <v>0.70486111111111116</v>
      </c>
      <c r="M260" s="1">
        <v>41014</v>
      </c>
      <c r="N260" s="3">
        <v>0.82499999999999996</v>
      </c>
      <c r="O260">
        <v>64</v>
      </c>
      <c r="P260">
        <v>7</v>
      </c>
      <c r="Q260">
        <v>7</v>
      </c>
      <c r="R260">
        <v>16</v>
      </c>
      <c r="S260">
        <v>19</v>
      </c>
      <c r="T260" s="2">
        <f>ED_DATA[[#This Row],[REG DATE]] + ED_DATA[[#This Row],[REG TIME]]</f>
        <v>41014.309027777781</v>
      </c>
      <c r="U260" s="2">
        <f>ED_DATA[[#This Row],[TRIAGE DATE]] + ED_DATA[[#This Row],[TRIAGE TIME]]</f>
        <v>41014.303472222222</v>
      </c>
      <c r="V260" s="2">
        <f>ED_DATA[[#This Row],[DISP DATE]] + ED_DATA[[#This Row],[DISP TIME]]</f>
        <v>41014.704861111109</v>
      </c>
      <c r="W260" s="2">
        <f>ED_DATA[[#This Row],[DATE PT LEFT ED]] + ED_DATA[[#This Row],[TIME PT LEFT ED]]</f>
        <v>41014.824999999997</v>
      </c>
      <c r="X260" s="5">
        <f t="shared" si="40"/>
        <v>12.383333333185874</v>
      </c>
      <c r="Y260" s="5">
        <f t="shared" si="41"/>
        <v>9.4999999998835847</v>
      </c>
      <c r="Z260" s="7">
        <f t="shared" si="42"/>
        <v>0</v>
      </c>
      <c r="AA260" s="7">
        <f t="shared" si="43"/>
        <v>0</v>
      </c>
      <c r="AB260" s="7">
        <f t="shared" si="46"/>
        <v>0</v>
      </c>
      <c r="AC260" s="7">
        <f t="shared" si="47"/>
        <v>0</v>
      </c>
      <c r="AD260" s="7">
        <f t="shared" si="48"/>
        <v>0</v>
      </c>
      <c r="AE260" s="7">
        <f t="shared" si="44"/>
        <v>0</v>
      </c>
      <c r="AF260" s="7">
        <f t="shared" si="45"/>
        <v>0</v>
      </c>
      <c r="AG260" s="7" t="str">
        <f t="shared" si="49"/>
        <v>Adult</v>
      </c>
    </row>
    <row r="261" spans="1:33">
      <c r="A261">
        <v>4414</v>
      </c>
      <c r="B261" t="s">
        <v>14</v>
      </c>
      <c r="C261" t="s">
        <v>15</v>
      </c>
      <c r="D261" t="s">
        <v>18</v>
      </c>
      <c r="E261" s="1">
        <v>41014</v>
      </c>
      <c r="F261" s="3">
        <v>0.38263888888888886</v>
      </c>
      <c r="G261" s="1">
        <v>41014</v>
      </c>
      <c r="H261" s="3">
        <v>0.37986111111111109</v>
      </c>
      <c r="I261">
        <v>3</v>
      </c>
      <c r="J261">
        <v>1963</v>
      </c>
      <c r="K261" s="1">
        <v>41014</v>
      </c>
      <c r="L261" s="3">
        <v>0.56944444444444442</v>
      </c>
      <c r="M261" s="1">
        <v>41014</v>
      </c>
      <c r="N261" s="3">
        <v>0.56944444444444442</v>
      </c>
      <c r="O261">
        <v>49</v>
      </c>
      <c r="P261">
        <v>9</v>
      </c>
      <c r="Q261">
        <v>9</v>
      </c>
      <c r="R261">
        <v>13</v>
      </c>
      <c r="S261">
        <v>13</v>
      </c>
      <c r="T261" s="2">
        <f>ED_DATA[[#This Row],[REG DATE]] + ED_DATA[[#This Row],[REG TIME]]</f>
        <v>41014.382638888892</v>
      </c>
      <c r="U261" s="2">
        <f>ED_DATA[[#This Row],[TRIAGE DATE]] + ED_DATA[[#This Row],[TRIAGE TIME]]</f>
        <v>41014.379861111112</v>
      </c>
      <c r="V261" s="2">
        <f>ED_DATA[[#This Row],[DISP DATE]] + ED_DATA[[#This Row],[DISP TIME]]</f>
        <v>41014.569444444445</v>
      </c>
      <c r="W261" s="2">
        <f>ED_DATA[[#This Row],[DATE PT LEFT ED]] + ED_DATA[[#This Row],[TIME PT LEFT ED]]</f>
        <v>41014.569444444445</v>
      </c>
      <c r="X261" s="5">
        <f t="shared" si="40"/>
        <v>4.4833333332790062</v>
      </c>
      <c r="Y261" s="5">
        <f t="shared" si="41"/>
        <v>4.4833333332790062</v>
      </c>
      <c r="Z261" s="7">
        <f t="shared" si="42"/>
        <v>1</v>
      </c>
      <c r="AA261" s="7">
        <f t="shared" si="43"/>
        <v>0</v>
      </c>
      <c r="AB261" s="7">
        <f t="shared" si="46"/>
        <v>0</v>
      </c>
      <c r="AC261" s="7">
        <f t="shared" si="47"/>
        <v>0</v>
      </c>
      <c r="AD261" s="7">
        <f t="shared" si="48"/>
        <v>0</v>
      </c>
      <c r="AE261" s="7">
        <f t="shared" si="44"/>
        <v>0</v>
      </c>
      <c r="AF261" s="7">
        <f t="shared" si="45"/>
        <v>0</v>
      </c>
      <c r="AG261" s="7" t="str">
        <f t="shared" si="49"/>
        <v>Adult</v>
      </c>
    </row>
    <row r="262" spans="1:33">
      <c r="A262">
        <v>4414</v>
      </c>
      <c r="B262" t="s">
        <v>14</v>
      </c>
      <c r="C262" t="s">
        <v>15</v>
      </c>
      <c r="D262" t="s">
        <v>18</v>
      </c>
      <c r="E262" s="1">
        <v>41015</v>
      </c>
      <c r="F262" s="3">
        <v>0.40555555555555556</v>
      </c>
      <c r="G262" s="1">
        <v>41015</v>
      </c>
      <c r="H262" s="3">
        <v>0.3888888888888889</v>
      </c>
      <c r="I262">
        <v>3</v>
      </c>
      <c r="J262">
        <v>1962</v>
      </c>
      <c r="K262" s="1">
        <v>41015</v>
      </c>
      <c r="L262" s="3">
        <v>0.47708333333333336</v>
      </c>
      <c r="M262" s="1">
        <v>41015</v>
      </c>
      <c r="N262" s="3">
        <v>0.48958333333333331</v>
      </c>
      <c r="O262">
        <v>53</v>
      </c>
      <c r="P262">
        <v>9</v>
      </c>
      <c r="Q262">
        <v>9</v>
      </c>
      <c r="R262">
        <v>11</v>
      </c>
      <c r="S262">
        <v>11</v>
      </c>
      <c r="T262" s="2">
        <f>ED_DATA[[#This Row],[REG DATE]] + ED_DATA[[#This Row],[REG TIME]]</f>
        <v>41015.405555555553</v>
      </c>
      <c r="U262" s="2">
        <f>ED_DATA[[#This Row],[TRIAGE DATE]] + ED_DATA[[#This Row],[TRIAGE TIME]]</f>
        <v>41015.388888888891</v>
      </c>
      <c r="V262" s="2">
        <f>ED_DATA[[#This Row],[DISP DATE]] + ED_DATA[[#This Row],[DISP TIME]]</f>
        <v>41015.477083333331</v>
      </c>
      <c r="W262" s="2">
        <f>ED_DATA[[#This Row],[DATE PT LEFT ED]] + ED_DATA[[#This Row],[TIME PT LEFT ED]]</f>
        <v>41015.489583333336</v>
      </c>
      <c r="X262" s="5">
        <f t="shared" si="40"/>
        <v>2.0166666667792015</v>
      </c>
      <c r="Y262" s="5">
        <f t="shared" si="41"/>
        <v>1.7166666666744277</v>
      </c>
      <c r="Z262" s="7">
        <f t="shared" si="42"/>
        <v>1</v>
      </c>
      <c r="AA262" s="7">
        <f t="shared" si="43"/>
        <v>1</v>
      </c>
      <c r="AB262" s="7">
        <f t="shared" si="46"/>
        <v>0</v>
      </c>
      <c r="AC262" s="7">
        <f t="shared" si="47"/>
        <v>0</v>
      </c>
      <c r="AD262" s="7">
        <f t="shared" si="48"/>
        <v>0</v>
      </c>
      <c r="AE262" s="7">
        <f t="shared" si="44"/>
        <v>0</v>
      </c>
      <c r="AF262" s="7">
        <f t="shared" si="45"/>
        <v>0</v>
      </c>
      <c r="AG262" s="7" t="str">
        <f t="shared" si="49"/>
        <v>Adult</v>
      </c>
    </row>
    <row r="263" spans="1:33">
      <c r="A263">
        <v>4414</v>
      </c>
      <c r="B263" t="s">
        <v>14</v>
      </c>
      <c r="C263" t="s">
        <v>15</v>
      </c>
      <c r="D263" t="s">
        <v>18</v>
      </c>
      <c r="E263" s="1">
        <v>41011</v>
      </c>
      <c r="F263" s="3">
        <v>0.48194444444444445</v>
      </c>
      <c r="G263" s="1">
        <v>41011</v>
      </c>
      <c r="H263" s="3">
        <v>0.47569444444444442</v>
      </c>
      <c r="I263">
        <v>3</v>
      </c>
      <c r="J263">
        <v>1959</v>
      </c>
      <c r="K263" s="1">
        <v>41011</v>
      </c>
      <c r="L263" s="3">
        <v>0.72916666666666663</v>
      </c>
      <c r="M263" s="1">
        <v>41011</v>
      </c>
      <c r="N263" s="3">
        <v>0.72916666666666663</v>
      </c>
      <c r="O263">
        <v>56</v>
      </c>
      <c r="P263">
        <v>11</v>
      </c>
      <c r="Q263">
        <v>11</v>
      </c>
      <c r="R263">
        <v>17</v>
      </c>
      <c r="S263">
        <v>17</v>
      </c>
      <c r="T263" s="2">
        <f>ED_DATA[[#This Row],[REG DATE]] + ED_DATA[[#This Row],[REG TIME]]</f>
        <v>41011.481944444444</v>
      </c>
      <c r="U263" s="2">
        <f>ED_DATA[[#This Row],[TRIAGE DATE]] + ED_DATA[[#This Row],[TRIAGE TIME]]</f>
        <v>41011.475694444445</v>
      </c>
      <c r="V263" s="2">
        <f>ED_DATA[[#This Row],[DISP DATE]] + ED_DATA[[#This Row],[DISP TIME]]</f>
        <v>41011.729166666664</v>
      </c>
      <c r="W263" s="2">
        <f>ED_DATA[[#This Row],[DATE PT LEFT ED]] + ED_DATA[[#This Row],[TIME PT LEFT ED]]</f>
        <v>41011.729166666664</v>
      </c>
      <c r="X263" s="5">
        <f t="shared" si="40"/>
        <v>5.9333333332906477</v>
      </c>
      <c r="Y263" s="5">
        <f t="shared" si="41"/>
        <v>5.9333333332906477</v>
      </c>
      <c r="Z263" s="7">
        <f t="shared" si="42"/>
        <v>1</v>
      </c>
      <c r="AA263" s="7">
        <f t="shared" si="43"/>
        <v>0</v>
      </c>
      <c r="AB263" s="7">
        <f t="shared" si="46"/>
        <v>0</v>
      </c>
      <c r="AC263" s="7">
        <f t="shared" si="47"/>
        <v>0</v>
      </c>
      <c r="AD263" s="7">
        <f t="shared" si="48"/>
        <v>0</v>
      </c>
      <c r="AE263" s="7">
        <f t="shared" si="44"/>
        <v>0</v>
      </c>
      <c r="AF263" s="7">
        <f t="shared" si="45"/>
        <v>0</v>
      </c>
      <c r="AG263" s="7" t="str">
        <f t="shared" si="49"/>
        <v>Adult</v>
      </c>
    </row>
    <row r="264" spans="1:33">
      <c r="A264">
        <v>4414</v>
      </c>
      <c r="B264" t="s">
        <v>14</v>
      </c>
      <c r="C264" t="s">
        <v>15</v>
      </c>
      <c r="D264" t="s">
        <v>18</v>
      </c>
      <c r="E264" s="1">
        <v>41014</v>
      </c>
      <c r="F264" s="3">
        <v>0.37777777777777777</v>
      </c>
      <c r="G264" s="1">
        <v>41014</v>
      </c>
      <c r="H264" s="3">
        <v>0.37291666666666667</v>
      </c>
      <c r="I264">
        <v>3</v>
      </c>
      <c r="J264">
        <v>1987</v>
      </c>
      <c r="K264" s="1">
        <v>41014</v>
      </c>
      <c r="L264" s="3">
        <v>0.71527777777777779</v>
      </c>
      <c r="M264" s="1">
        <v>41014</v>
      </c>
      <c r="N264" s="3">
        <v>0.78472222222222221</v>
      </c>
      <c r="O264">
        <v>27</v>
      </c>
      <c r="P264">
        <v>9</v>
      </c>
      <c r="Q264">
        <v>8</v>
      </c>
      <c r="R264">
        <v>17</v>
      </c>
      <c r="S264">
        <v>18</v>
      </c>
      <c r="T264" s="2">
        <f>ED_DATA[[#This Row],[REG DATE]] + ED_DATA[[#This Row],[REG TIME]]</f>
        <v>41014.37777777778</v>
      </c>
      <c r="U264" s="2">
        <f>ED_DATA[[#This Row],[TRIAGE DATE]] + ED_DATA[[#This Row],[TRIAGE TIME]]</f>
        <v>41014.372916666667</v>
      </c>
      <c r="V264" s="2">
        <f>ED_DATA[[#This Row],[DISP DATE]] + ED_DATA[[#This Row],[DISP TIME]]</f>
        <v>41014.715277777781</v>
      </c>
      <c r="W264" s="2">
        <f>ED_DATA[[#This Row],[DATE PT LEFT ED]] + ED_DATA[[#This Row],[TIME PT LEFT ED]]</f>
        <v>41014.784722222219</v>
      </c>
      <c r="X264" s="5">
        <f t="shared" si="40"/>
        <v>9.7666666665463708</v>
      </c>
      <c r="Y264" s="5">
        <f t="shared" si="41"/>
        <v>8.1000000000349246</v>
      </c>
      <c r="Z264" s="7">
        <f t="shared" si="42"/>
        <v>0</v>
      </c>
      <c r="AA264" s="7">
        <f t="shared" si="43"/>
        <v>0</v>
      </c>
      <c r="AB264" s="7">
        <f t="shared" si="46"/>
        <v>0</v>
      </c>
      <c r="AC264" s="7">
        <f t="shared" si="47"/>
        <v>0</v>
      </c>
      <c r="AD264" s="7">
        <f t="shared" si="48"/>
        <v>0</v>
      </c>
      <c r="AE264" s="7">
        <f t="shared" si="44"/>
        <v>0</v>
      </c>
      <c r="AF264" s="7">
        <f t="shared" si="45"/>
        <v>0</v>
      </c>
      <c r="AG264" s="7" t="str">
        <f t="shared" si="49"/>
        <v>Adult</v>
      </c>
    </row>
    <row r="265" spans="1:33">
      <c r="A265">
        <v>4414</v>
      </c>
      <c r="B265" t="s">
        <v>14</v>
      </c>
      <c r="C265" t="s">
        <v>15</v>
      </c>
      <c r="D265" t="s">
        <v>18</v>
      </c>
      <c r="E265" s="1">
        <v>41014</v>
      </c>
      <c r="F265" s="3">
        <v>0.41249999999999998</v>
      </c>
      <c r="G265" s="1">
        <v>41014</v>
      </c>
      <c r="H265" s="3">
        <v>0.40625</v>
      </c>
      <c r="I265">
        <v>3</v>
      </c>
      <c r="J265">
        <v>1961</v>
      </c>
      <c r="K265" s="1">
        <v>41014</v>
      </c>
      <c r="L265" s="3">
        <v>0.62847222222222221</v>
      </c>
      <c r="M265" s="1">
        <v>41014</v>
      </c>
      <c r="N265" s="3">
        <v>0.62847222222222221</v>
      </c>
      <c r="O265">
        <v>51</v>
      </c>
      <c r="P265">
        <v>9</v>
      </c>
      <c r="Q265">
        <v>9</v>
      </c>
      <c r="R265">
        <v>15</v>
      </c>
      <c r="S265">
        <v>15</v>
      </c>
      <c r="T265" s="2">
        <f>ED_DATA[[#This Row],[REG DATE]] + ED_DATA[[#This Row],[REG TIME]]</f>
        <v>41014.412499999999</v>
      </c>
      <c r="U265" s="2">
        <f>ED_DATA[[#This Row],[TRIAGE DATE]] + ED_DATA[[#This Row],[TRIAGE TIME]]</f>
        <v>41014.40625</v>
      </c>
      <c r="V265" s="2">
        <f>ED_DATA[[#This Row],[DISP DATE]] + ED_DATA[[#This Row],[DISP TIME]]</f>
        <v>41014.628472222219</v>
      </c>
      <c r="W265" s="2">
        <f>ED_DATA[[#This Row],[DATE PT LEFT ED]] + ED_DATA[[#This Row],[TIME PT LEFT ED]]</f>
        <v>41014.628472222219</v>
      </c>
      <c r="X265" s="5">
        <f t="shared" si="40"/>
        <v>5.1833333332906477</v>
      </c>
      <c r="Y265" s="5">
        <f t="shared" si="41"/>
        <v>5.1833333332906477</v>
      </c>
      <c r="Z265" s="7">
        <f t="shared" si="42"/>
        <v>1</v>
      </c>
      <c r="AA265" s="7">
        <f t="shared" si="43"/>
        <v>0</v>
      </c>
      <c r="AB265" s="7">
        <f t="shared" si="46"/>
        <v>0</v>
      </c>
      <c r="AC265" s="7">
        <f t="shared" si="47"/>
        <v>0</v>
      </c>
      <c r="AD265" s="7">
        <f t="shared" si="48"/>
        <v>0</v>
      </c>
      <c r="AE265" s="7">
        <f t="shared" si="44"/>
        <v>0</v>
      </c>
      <c r="AF265" s="7">
        <f t="shared" si="45"/>
        <v>0</v>
      </c>
      <c r="AG265" s="7" t="str">
        <f t="shared" si="49"/>
        <v>Adult</v>
      </c>
    </row>
    <row r="266" spans="1:33">
      <c r="A266">
        <v>4414</v>
      </c>
      <c r="B266" t="s">
        <v>14</v>
      </c>
      <c r="C266" t="s">
        <v>15</v>
      </c>
      <c r="D266" t="s">
        <v>18</v>
      </c>
      <c r="E266" s="1">
        <v>41015</v>
      </c>
      <c r="F266" s="3">
        <v>0.6118055555555556</v>
      </c>
      <c r="G266" s="1">
        <v>41015</v>
      </c>
      <c r="H266" s="3">
        <v>0.60416666666666663</v>
      </c>
      <c r="I266">
        <v>3</v>
      </c>
      <c r="J266">
        <v>1988</v>
      </c>
      <c r="K266" s="1">
        <v>41015</v>
      </c>
      <c r="L266" s="3">
        <v>0.67708333333333337</v>
      </c>
      <c r="M266" s="1">
        <v>41015</v>
      </c>
      <c r="N266" s="3">
        <v>0.67708333333333337</v>
      </c>
      <c r="O266">
        <v>25</v>
      </c>
      <c r="P266">
        <v>14</v>
      </c>
      <c r="Q266">
        <v>14</v>
      </c>
      <c r="R266">
        <v>16</v>
      </c>
      <c r="S266">
        <v>16</v>
      </c>
      <c r="T266" s="2">
        <f>ED_DATA[[#This Row],[REG DATE]] + ED_DATA[[#This Row],[REG TIME]]</f>
        <v>41015.611805555556</v>
      </c>
      <c r="U266" s="2">
        <f>ED_DATA[[#This Row],[TRIAGE DATE]] + ED_DATA[[#This Row],[TRIAGE TIME]]</f>
        <v>41015.604166666664</v>
      </c>
      <c r="V266" s="2">
        <f>ED_DATA[[#This Row],[DISP DATE]] + ED_DATA[[#This Row],[DISP TIME]]</f>
        <v>41015.677083333336</v>
      </c>
      <c r="W266" s="2">
        <f>ED_DATA[[#This Row],[DATE PT LEFT ED]] + ED_DATA[[#This Row],[TIME PT LEFT ED]]</f>
        <v>41015.677083333336</v>
      </c>
      <c r="X266" s="5">
        <f t="shared" si="40"/>
        <v>1.5666666667093523</v>
      </c>
      <c r="Y266" s="5">
        <f t="shared" si="41"/>
        <v>1.5666666667093523</v>
      </c>
      <c r="Z266" s="7">
        <f t="shared" si="42"/>
        <v>1</v>
      </c>
      <c r="AA266" s="7">
        <f t="shared" si="43"/>
        <v>1</v>
      </c>
      <c r="AB266" s="7">
        <f t="shared" si="46"/>
        <v>0</v>
      </c>
      <c r="AC266" s="7">
        <f t="shared" si="47"/>
        <v>0</v>
      </c>
      <c r="AD266" s="7">
        <f t="shared" si="48"/>
        <v>0</v>
      </c>
      <c r="AE266" s="7">
        <f t="shared" si="44"/>
        <v>0</v>
      </c>
      <c r="AF266" s="7">
        <f t="shared" si="45"/>
        <v>0</v>
      </c>
      <c r="AG266" s="7" t="str">
        <f t="shared" si="49"/>
        <v>Adult</v>
      </c>
    </row>
    <row r="267" spans="1:33">
      <c r="A267">
        <v>4414</v>
      </c>
      <c r="B267" t="s">
        <v>14</v>
      </c>
      <c r="C267" t="s">
        <v>15</v>
      </c>
      <c r="D267" t="s">
        <v>18</v>
      </c>
      <c r="E267" s="1">
        <v>41010</v>
      </c>
      <c r="F267" s="3">
        <v>2.361111111111111E-2</v>
      </c>
      <c r="G267" s="1">
        <v>41010</v>
      </c>
      <c r="H267" s="3">
        <v>1.6666666666666666E-2</v>
      </c>
      <c r="I267">
        <v>3</v>
      </c>
      <c r="J267">
        <v>1982</v>
      </c>
      <c r="K267" s="1">
        <v>41010</v>
      </c>
      <c r="L267" s="3">
        <v>0.19791666666666666</v>
      </c>
      <c r="M267" s="1">
        <v>41010</v>
      </c>
      <c r="N267" s="3">
        <v>0.19791666666666666</v>
      </c>
      <c r="O267">
        <v>33</v>
      </c>
      <c r="P267">
        <v>0</v>
      </c>
      <c r="Q267">
        <v>0</v>
      </c>
      <c r="R267">
        <v>4</v>
      </c>
      <c r="S267">
        <v>4</v>
      </c>
      <c r="T267" s="2">
        <f>ED_DATA[[#This Row],[REG DATE]] + ED_DATA[[#This Row],[REG TIME]]</f>
        <v>41010.023611111108</v>
      </c>
      <c r="U267" s="2">
        <f>ED_DATA[[#This Row],[TRIAGE DATE]] + ED_DATA[[#This Row],[TRIAGE TIME]]</f>
        <v>41010.01666666667</v>
      </c>
      <c r="V267" s="2">
        <f>ED_DATA[[#This Row],[DISP DATE]] + ED_DATA[[#This Row],[DISP TIME]]</f>
        <v>41010.197916666664</v>
      </c>
      <c r="W267" s="2">
        <f>ED_DATA[[#This Row],[DATE PT LEFT ED]] + ED_DATA[[#This Row],[TIME PT LEFT ED]]</f>
        <v>41010.197916666664</v>
      </c>
      <c r="X267" s="5">
        <f t="shared" si="40"/>
        <v>4.1833333333488554</v>
      </c>
      <c r="Y267" s="5">
        <f t="shared" si="41"/>
        <v>4.1833333333488554</v>
      </c>
      <c r="Z267" s="7">
        <f t="shared" si="42"/>
        <v>1</v>
      </c>
      <c r="AA267" s="7">
        <f t="shared" si="43"/>
        <v>0</v>
      </c>
      <c r="AB267" s="7">
        <f t="shared" si="46"/>
        <v>0</v>
      </c>
      <c r="AC267" s="7">
        <f t="shared" si="47"/>
        <v>0</v>
      </c>
      <c r="AD267" s="7">
        <f t="shared" si="48"/>
        <v>0</v>
      </c>
      <c r="AE267" s="7">
        <f t="shared" si="44"/>
        <v>0</v>
      </c>
      <c r="AF267" s="7">
        <f t="shared" si="45"/>
        <v>0</v>
      </c>
      <c r="AG267" s="7" t="str">
        <f t="shared" si="49"/>
        <v>Adult</v>
      </c>
    </row>
    <row r="268" spans="1:33">
      <c r="A268">
        <v>4414</v>
      </c>
      <c r="B268" t="s">
        <v>14</v>
      </c>
      <c r="C268" t="s">
        <v>15</v>
      </c>
      <c r="D268" t="s">
        <v>18</v>
      </c>
      <c r="E268" s="1">
        <v>41010</v>
      </c>
      <c r="F268" s="3">
        <v>5.1388888888888887E-2</v>
      </c>
      <c r="G268" s="1">
        <v>41010</v>
      </c>
      <c r="H268" s="3">
        <v>3.1944444444444442E-2</v>
      </c>
      <c r="I268">
        <v>3</v>
      </c>
      <c r="J268">
        <v>1994</v>
      </c>
      <c r="K268" s="1">
        <v>41010</v>
      </c>
      <c r="L268" s="3">
        <v>0.27777777777777779</v>
      </c>
      <c r="M268" s="1">
        <v>41010</v>
      </c>
      <c r="N268" s="3">
        <v>0.27777777777777779</v>
      </c>
      <c r="O268">
        <v>20</v>
      </c>
      <c r="P268">
        <v>1</v>
      </c>
      <c r="Q268">
        <v>0</v>
      </c>
      <c r="R268">
        <v>6</v>
      </c>
      <c r="S268">
        <v>6</v>
      </c>
      <c r="T268" s="2">
        <f>ED_DATA[[#This Row],[REG DATE]] + ED_DATA[[#This Row],[REG TIME]]</f>
        <v>41010.051388888889</v>
      </c>
      <c r="U268" s="2">
        <f>ED_DATA[[#This Row],[TRIAGE DATE]] + ED_DATA[[#This Row],[TRIAGE TIME]]</f>
        <v>41010.031944444447</v>
      </c>
      <c r="V268" s="2">
        <f>ED_DATA[[#This Row],[DISP DATE]] + ED_DATA[[#This Row],[DISP TIME]]</f>
        <v>41010.277777777781</v>
      </c>
      <c r="W268" s="2">
        <f>ED_DATA[[#This Row],[DATE PT LEFT ED]] + ED_DATA[[#This Row],[TIME PT LEFT ED]]</f>
        <v>41010.277777777781</v>
      </c>
      <c r="X268" s="5">
        <f t="shared" si="40"/>
        <v>5.433333333407063</v>
      </c>
      <c r="Y268" s="5">
        <f t="shared" si="41"/>
        <v>5.433333333407063</v>
      </c>
      <c r="Z268" s="7">
        <f t="shared" si="42"/>
        <v>1</v>
      </c>
      <c r="AA268" s="7">
        <f t="shared" si="43"/>
        <v>0</v>
      </c>
      <c r="AB268" s="7">
        <f t="shared" si="46"/>
        <v>0</v>
      </c>
      <c r="AC268" s="7">
        <f t="shared" si="47"/>
        <v>0</v>
      </c>
      <c r="AD268" s="7">
        <f t="shared" si="48"/>
        <v>0</v>
      </c>
      <c r="AE268" s="7">
        <f t="shared" si="44"/>
        <v>0</v>
      </c>
      <c r="AF268" s="7">
        <f t="shared" si="45"/>
        <v>0</v>
      </c>
      <c r="AG268" s="7" t="str">
        <f t="shared" si="49"/>
        <v>Adult</v>
      </c>
    </row>
    <row r="269" spans="1:33">
      <c r="A269">
        <v>4414</v>
      </c>
      <c r="B269" t="s">
        <v>14</v>
      </c>
      <c r="C269" t="s">
        <v>15</v>
      </c>
      <c r="D269" t="s">
        <v>18</v>
      </c>
      <c r="E269" s="1">
        <v>41013</v>
      </c>
      <c r="F269" s="3">
        <v>0.89513888888888893</v>
      </c>
      <c r="G269" s="1">
        <v>41013</v>
      </c>
      <c r="H269" s="3">
        <v>0.89236111111111116</v>
      </c>
      <c r="I269">
        <v>3</v>
      </c>
      <c r="J269">
        <v>1970</v>
      </c>
      <c r="K269" s="1">
        <v>41014</v>
      </c>
      <c r="L269" s="3">
        <v>3.125E-2</v>
      </c>
      <c r="M269" s="1">
        <v>41014</v>
      </c>
      <c r="N269" s="3">
        <v>3.125E-2</v>
      </c>
      <c r="O269">
        <v>41</v>
      </c>
      <c r="P269">
        <v>21</v>
      </c>
      <c r="Q269">
        <v>21</v>
      </c>
      <c r="R269">
        <v>0</v>
      </c>
      <c r="S269">
        <v>0</v>
      </c>
      <c r="T269" s="2">
        <f>ED_DATA[[#This Row],[REG DATE]] + ED_DATA[[#This Row],[REG TIME]]</f>
        <v>41013.895138888889</v>
      </c>
      <c r="U269" s="2">
        <f>ED_DATA[[#This Row],[TRIAGE DATE]] + ED_DATA[[#This Row],[TRIAGE TIME]]</f>
        <v>41013.892361111109</v>
      </c>
      <c r="V269" s="2">
        <f>ED_DATA[[#This Row],[DISP DATE]] + ED_DATA[[#This Row],[DISP TIME]]</f>
        <v>41014.03125</v>
      </c>
      <c r="W269" s="2">
        <f>ED_DATA[[#This Row],[DATE PT LEFT ED]] + ED_DATA[[#This Row],[TIME PT LEFT ED]]</f>
        <v>41014.03125</v>
      </c>
      <c r="X269" s="5">
        <f t="shared" si="40"/>
        <v>3.2666666666627862</v>
      </c>
      <c r="Y269" s="5">
        <f t="shared" si="41"/>
        <v>3.2666666666627862</v>
      </c>
      <c r="Z269" s="7">
        <f t="shared" si="42"/>
        <v>1</v>
      </c>
      <c r="AA269" s="7">
        <f t="shared" si="43"/>
        <v>1</v>
      </c>
      <c r="AB269" s="7">
        <f t="shared" si="46"/>
        <v>0</v>
      </c>
      <c r="AC269" s="7">
        <f t="shared" si="47"/>
        <v>0</v>
      </c>
      <c r="AD269" s="7">
        <f t="shared" si="48"/>
        <v>0</v>
      </c>
      <c r="AE269" s="7">
        <f t="shared" si="44"/>
        <v>0</v>
      </c>
      <c r="AF269" s="7">
        <f t="shared" si="45"/>
        <v>0</v>
      </c>
      <c r="AG269" s="7" t="str">
        <f t="shared" si="49"/>
        <v>Adult</v>
      </c>
    </row>
    <row r="270" spans="1:33">
      <c r="A270">
        <v>4414</v>
      </c>
      <c r="B270" t="s">
        <v>14</v>
      </c>
      <c r="C270" t="s">
        <v>15</v>
      </c>
      <c r="D270" t="s">
        <v>18</v>
      </c>
      <c r="E270" s="1">
        <v>41015</v>
      </c>
      <c r="F270" s="3">
        <v>0.67847222222222225</v>
      </c>
      <c r="G270" s="1">
        <v>41015</v>
      </c>
      <c r="H270" s="3">
        <v>0.67013888888888884</v>
      </c>
      <c r="I270">
        <v>3</v>
      </c>
      <c r="J270">
        <v>1968</v>
      </c>
      <c r="K270" s="1">
        <v>41015</v>
      </c>
      <c r="L270" s="3">
        <v>0.77430555555555558</v>
      </c>
      <c r="M270" s="1">
        <v>41015</v>
      </c>
      <c r="N270" s="3">
        <v>0.77916666666666667</v>
      </c>
      <c r="O270">
        <v>48</v>
      </c>
      <c r="P270">
        <v>16</v>
      </c>
      <c r="Q270">
        <v>16</v>
      </c>
      <c r="R270">
        <v>18</v>
      </c>
      <c r="S270">
        <v>18</v>
      </c>
      <c r="T270" s="2">
        <f>ED_DATA[[#This Row],[REG DATE]] + ED_DATA[[#This Row],[REG TIME]]</f>
        <v>41015.678472222222</v>
      </c>
      <c r="U270" s="2">
        <f>ED_DATA[[#This Row],[TRIAGE DATE]] + ED_DATA[[#This Row],[TRIAGE TIME]]</f>
        <v>41015.670138888891</v>
      </c>
      <c r="V270" s="2">
        <f>ED_DATA[[#This Row],[DISP DATE]] + ED_DATA[[#This Row],[DISP TIME]]</f>
        <v>41015.774305555555</v>
      </c>
      <c r="W270" s="2">
        <f>ED_DATA[[#This Row],[DATE PT LEFT ED]] + ED_DATA[[#This Row],[TIME PT LEFT ED]]</f>
        <v>41015.779166666667</v>
      </c>
      <c r="X270" s="5">
        <f t="shared" si="40"/>
        <v>2.4166666666860692</v>
      </c>
      <c r="Y270" s="5">
        <f t="shared" si="41"/>
        <v>2.2999999999883585</v>
      </c>
      <c r="Z270" s="7">
        <f t="shared" si="42"/>
        <v>1</v>
      </c>
      <c r="AA270" s="7">
        <f t="shared" si="43"/>
        <v>1</v>
      </c>
      <c r="AB270" s="7">
        <f t="shared" si="46"/>
        <v>0</v>
      </c>
      <c r="AC270" s="7">
        <f t="shared" si="47"/>
        <v>0</v>
      </c>
      <c r="AD270" s="7">
        <f t="shared" si="48"/>
        <v>0</v>
      </c>
      <c r="AE270" s="7">
        <f t="shared" si="44"/>
        <v>0</v>
      </c>
      <c r="AF270" s="7">
        <f t="shared" si="45"/>
        <v>0</v>
      </c>
      <c r="AG270" s="7" t="str">
        <f t="shared" si="49"/>
        <v>Adult</v>
      </c>
    </row>
    <row r="271" spans="1:33">
      <c r="A271">
        <v>4414</v>
      </c>
      <c r="B271" t="s">
        <v>14</v>
      </c>
      <c r="C271" t="s">
        <v>15</v>
      </c>
      <c r="D271" t="s">
        <v>18</v>
      </c>
      <c r="E271" s="1">
        <v>41015</v>
      </c>
      <c r="F271" s="3">
        <v>0.79305555555555551</v>
      </c>
      <c r="G271" s="1">
        <v>41015</v>
      </c>
      <c r="H271" s="3">
        <v>0.78680555555555554</v>
      </c>
      <c r="I271">
        <v>3</v>
      </c>
      <c r="J271">
        <v>1972</v>
      </c>
      <c r="K271" s="1">
        <v>41016</v>
      </c>
      <c r="L271" s="3">
        <v>2.0833333333333332E-2</v>
      </c>
      <c r="M271" s="1">
        <v>41016</v>
      </c>
      <c r="N271" s="3">
        <v>3.3333333333333333E-2</v>
      </c>
      <c r="O271">
        <v>39</v>
      </c>
      <c r="P271">
        <v>19</v>
      </c>
      <c r="Q271">
        <v>18</v>
      </c>
      <c r="R271">
        <v>0</v>
      </c>
      <c r="S271">
        <v>0</v>
      </c>
      <c r="T271" s="2">
        <f>ED_DATA[[#This Row],[REG DATE]] + ED_DATA[[#This Row],[REG TIME]]</f>
        <v>41015.793055555558</v>
      </c>
      <c r="U271" s="2">
        <f>ED_DATA[[#This Row],[TRIAGE DATE]] + ED_DATA[[#This Row],[TRIAGE TIME]]</f>
        <v>41015.786805555559</v>
      </c>
      <c r="V271" s="2">
        <f>ED_DATA[[#This Row],[DISP DATE]] + ED_DATA[[#This Row],[DISP TIME]]</f>
        <v>41016.020833333336</v>
      </c>
      <c r="W271" s="2">
        <f>ED_DATA[[#This Row],[DATE PT LEFT ED]] + ED_DATA[[#This Row],[TIME PT LEFT ED]]</f>
        <v>41016.033333333333</v>
      </c>
      <c r="X271" s="5">
        <f t="shared" si="40"/>
        <v>5.7666666666045785</v>
      </c>
      <c r="Y271" s="5">
        <f t="shared" si="41"/>
        <v>5.4666666666744277</v>
      </c>
      <c r="Z271" s="7">
        <f t="shared" si="42"/>
        <v>1</v>
      </c>
      <c r="AA271" s="7">
        <f t="shared" si="43"/>
        <v>0</v>
      </c>
      <c r="AB271" s="7">
        <f t="shared" si="46"/>
        <v>0</v>
      </c>
      <c r="AC271" s="7">
        <f t="shared" si="47"/>
        <v>0</v>
      </c>
      <c r="AD271" s="7">
        <f t="shared" si="48"/>
        <v>0</v>
      </c>
      <c r="AE271" s="7">
        <f t="shared" si="44"/>
        <v>0</v>
      </c>
      <c r="AF271" s="7">
        <f t="shared" si="45"/>
        <v>0</v>
      </c>
      <c r="AG271" s="7" t="str">
        <f t="shared" si="49"/>
        <v>Adult</v>
      </c>
    </row>
    <row r="272" spans="1:33">
      <c r="A272">
        <v>4414</v>
      </c>
      <c r="B272" t="s">
        <v>14</v>
      </c>
      <c r="C272" t="s">
        <v>15</v>
      </c>
      <c r="D272" t="s">
        <v>18</v>
      </c>
      <c r="E272" s="1">
        <v>41016</v>
      </c>
      <c r="F272" s="3">
        <v>0.65138888888888891</v>
      </c>
      <c r="G272" s="1">
        <v>41016</v>
      </c>
      <c r="H272" s="3">
        <v>0.64583333333333337</v>
      </c>
      <c r="I272">
        <v>3</v>
      </c>
      <c r="J272">
        <v>1987</v>
      </c>
      <c r="K272" s="1">
        <v>41016</v>
      </c>
      <c r="L272" s="3">
        <v>0.85416666666666663</v>
      </c>
      <c r="M272" s="1">
        <v>41016</v>
      </c>
      <c r="N272" s="3">
        <v>0.85486111111111107</v>
      </c>
      <c r="O272">
        <v>28</v>
      </c>
      <c r="P272">
        <v>15</v>
      </c>
      <c r="Q272">
        <v>15</v>
      </c>
      <c r="R272">
        <v>20</v>
      </c>
      <c r="S272">
        <v>20</v>
      </c>
      <c r="T272" s="2">
        <f>ED_DATA[[#This Row],[REG DATE]] + ED_DATA[[#This Row],[REG TIME]]</f>
        <v>41016.651388888888</v>
      </c>
      <c r="U272" s="2">
        <f>ED_DATA[[#This Row],[TRIAGE DATE]] + ED_DATA[[#This Row],[TRIAGE TIME]]</f>
        <v>41016.645833333336</v>
      </c>
      <c r="V272" s="2">
        <f>ED_DATA[[#This Row],[DISP DATE]] + ED_DATA[[#This Row],[DISP TIME]]</f>
        <v>41016.854166666664</v>
      </c>
      <c r="W272" s="2">
        <f>ED_DATA[[#This Row],[DATE PT LEFT ED]] + ED_DATA[[#This Row],[TIME PT LEFT ED]]</f>
        <v>41016.854861111111</v>
      </c>
      <c r="X272" s="5">
        <f t="shared" si="40"/>
        <v>4.8833333333604969</v>
      </c>
      <c r="Y272" s="5">
        <f t="shared" si="41"/>
        <v>4.8666666666395031</v>
      </c>
      <c r="Z272" s="7">
        <f t="shared" si="42"/>
        <v>1</v>
      </c>
      <c r="AA272" s="7">
        <f t="shared" si="43"/>
        <v>0</v>
      </c>
      <c r="AB272" s="7">
        <f t="shared" si="46"/>
        <v>0</v>
      </c>
      <c r="AC272" s="7">
        <f t="shared" si="47"/>
        <v>0</v>
      </c>
      <c r="AD272" s="7">
        <f t="shared" si="48"/>
        <v>0</v>
      </c>
      <c r="AE272" s="7">
        <f t="shared" si="44"/>
        <v>0</v>
      </c>
      <c r="AF272" s="7">
        <f t="shared" si="45"/>
        <v>0</v>
      </c>
      <c r="AG272" s="7" t="str">
        <f t="shared" si="49"/>
        <v>Adult</v>
      </c>
    </row>
    <row r="273" spans="1:33">
      <c r="A273">
        <v>4414</v>
      </c>
      <c r="B273" t="s">
        <v>14</v>
      </c>
      <c r="C273" t="s">
        <v>15</v>
      </c>
      <c r="D273" t="s">
        <v>18</v>
      </c>
      <c r="E273" s="1">
        <v>41016</v>
      </c>
      <c r="F273" s="3">
        <v>0.81180555555555556</v>
      </c>
      <c r="G273" s="1">
        <v>41016</v>
      </c>
      <c r="H273" s="3">
        <v>0.79861111111111116</v>
      </c>
      <c r="I273">
        <v>3</v>
      </c>
      <c r="J273">
        <v>1953</v>
      </c>
      <c r="K273" s="1">
        <v>41016</v>
      </c>
      <c r="L273" s="3">
        <v>0.96527777777777779</v>
      </c>
      <c r="M273" s="1">
        <v>41016</v>
      </c>
      <c r="N273" s="3">
        <v>0.96527777777777779</v>
      </c>
      <c r="O273">
        <v>63</v>
      </c>
      <c r="P273">
        <v>19</v>
      </c>
      <c r="Q273">
        <v>19</v>
      </c>
      <c r="R273">
        <v>23</v>
      </c>
      <c r="S273">
        <v>23</v>
      </c>
      <c r="T273" s="2">
        <f>ED_DATA[[#This Row],[REG DATE]] + ED_DATA[[#This Row],[REG TIME]]</f>
        <v>41016.811805555553</v>
      </c>
      <c r="U273" s="2">
        <f>ED_DATA[[#This Row],[TRIAGE DATE]] + ED_DATA[[#This Row],[TRIAGE TIME]]</f>
        <v>41016.798611111109</v>
      </c>
      <c r="V273" s="2">
        <f>ED_DATA[[#This Row],[DISP DATE]] + ED_DATA[[#This Row],[DISP TIME]]</f>
        <v>41016.965277777781</v>
      </c>
      <c r="W273" s="2">
        <f>ED_DATA[[#This Row],[DATE PT LEFT ED]] + ED_DATA[[#This Row],[TIME PT LEFT ED]]</f>
        <v>41016.965277777781</v>
      </c>
      <c r="X273" s="5">
        <f t="shared" si="40"/>
        <v>3.6833333334652707</v>
      </c>
      <c r="Y273" s="5">
        <f t="shared" si="41"/>
        <v>3.6833333334652707</v>
      </c>
      <c r="Z273" s="7">
        <f t="shared" si="42"/>
        <v>1</v>
      </c>
      <c r="AA273" s="7">
        <f t="shared" si="43"/>
        <v>1</v>
      </c>
      <c r="AB273" s="7">
        <f t="shared" si="46"/>
        <v>0</v>
      </c>
      <c r="AC273" s="7">
        <f t="shared" si="47"/>
        <v>0</v>
      </c>
      <c r="AD273" s="7">
        <f t="shared" si="48"/>
        <v>0</v>
      </c>
      <c r="AE273" s="7">
        <f t="shared" si="44"/>
        <v>0</v>
      </c>
      <c r="AF273" s="7">
        <f t="shared" si="45"/>
        <v>0</v>
      </c>
      <c r="AG273" s="7" t="str">
        <f t="shared" si="49"/>
        <v>Adult</v>
      </c>
    </row>
    <row r="274" spans="1:33">
      <c r="A274">
        <v>4414</v>
      </c>
      <c r="B274" t="s">
        <v>14</v>
      </c>
      <c r="C274" t="s">
        <v>15</v>
      </c>
      <c r="D274" t="s">
        <v>18</v>
      </c>
      <c r="E274" s="1">
        <v>41010</v>
      </c>
      <c r="F274" s="3">
        <v>0.93611111111111112</v>
      </c>
      <c r="G274" s="1">
        <v>41010</v>
      </c>
      <c r="H274" s="3">
        <v>0.93055555555555558</v>
      </c>
      <c r="I274">
        <v>3</v>
      </c>
      <c r="J274">
        <v>1956</v>
      </c>
      <c r="K274" s="1">
        <v>41011</v>
      </c>
      <c r="L274" s="3">
        <v>0.40277777777777779</v>
      </c>
      <c r="M274" s="1">
        <v>41011</v>
      </c>
      <c r="N274" s="3">
        <v>0.42152777777777778</v>
      </c>
      <c r="O274">
        <v>57</v>
      </c>
      <c r="P274">
        <v>22</v>
      </c>
      <c r="Q274">
        <v>22</v>
      </c>
      <c r="R274">
        <v>9</v>
      </c>
      <c r="S274">
        <v>10</v>
      </c>
      <c r="T274" s="2">
        <f>ED_DATA[[#This Row],[REG DATE]] + ED_DATA[[#This Row],[REG TIME]]</f>
        <v>41010.936111111114</v>
      </c>
      <c r="U274" s="2">
        <f>ED_DATA[[#This Row],[TRIAGE DATE]] + ED_DATA[[#This Row],[TRIAGE TIME]]</f>
        <v>41010.930555555555</v>
      </c>
      <c r="V274" s="2">
        <f>ED_DATA[[#This Row],[DISP DATE]] + ED_DATA[[#This Row],[DISP TIME]]</f>
        <v>41011.402777777781</v>
      </c>
      <c r="W274" s="2">
        <f>ED_DATA[[#This Row],[DATE PT LEFT ED]] + ED_DATA[[#This Row],[TIME PT LEFT ED]]</f>
        <v>41011.421527777777</v>
      </c>
      <c r="X274" s="5">
        <f t="shared" si="40"/>
        <v>11.649999999906868</v>
      </c>
      <c r="Y274" s="5">
        <f t="shared" si="41"/>
        <v>11.200000000011642</v>
      </c>
      <c r="Z274" s="7">
        <f t="shared" si="42"/>
        <v>0</v>
      </c>
      <c r="AA274" s="7">
        <f t="shared" si="43"/>
        <v>0</v>
      </c>
      <c r="AB274" s="7">
        <f t="shared" si="46"/>
        <v>0</v>
      </c>
      <c r="AC274" s="7">
        <f t="shared" si="47"/>
        <v>0</v>
      </c>
      <c r="AD274" s="7">
        <f t="shared" si="48"/>
        <v>0</v>
      </c>
      <c r="AE274" s="7">
        <f t="shared" si="44"/>
        <v>0</v>
      </c>
      <c r="AF274" s="7">
        <f t="shared" si="45"/>
        <v>0</v>
      </c>
      <c r="AG274" s="7" t="str">
        <f t="shared" si="49"/>
        <v>Adult</v>
      </c>
    </row>
    <row r="275" spans="1:33">
      <c r="A275">
        <v>4414</v>
      </c>
      <c r="B275" t="s">
        <v>14</v>
      </c>
      <c r="C275" t="s">
        <v>15</v>
      </c>
      <c r="D275" t="s">
        <v>18</v>
      </c>
      <c r="E275" s="1">
        <v>41011</v>
      </c>
      <c r="F275" s="3">
        <v>3.6111111111111108E-2</v>
      </c>
      <c r="G275" s="1">
        <v>41011</v>
      </c>
      <c r="H275" s="3">
        <v>3.2638888888888891E-2</v>
      </c>
      <c r="I275">
        <v>3</v>
      </c>
      <c r="J275">
        <v>1957</v>
      </c>
      <c r="K275" s="1">
        <v>41011</v>
      </c>
      <c r="L275" s="3">
        <v>0.2298611111111111</v>
      </c>
      <c r="M275" s="1">
        <v>41011</v>
      </c>
      <c r="N275" s="3">
        <v>0.65972222222222221</v>
      </c>
      <c r="O275">
        <v>57</v>
      </c>
      <c r="P275">
        <v>0</v>
      </c>
      <c r="Q275">
        <v>0</v>
      </c>
      <c r="R275">
        <v>5</v>
      </c>
      <c r="S275">
        <v>15</v>
      </c>
      <c r="T275" s="2">
        <f>ED_DATA[[#This Row],[REG DATE]] + ED_DATA[[#This Row],[REG TIME]]</f>
        <v>41011.036111111112</v>
      </c>
      <c r="U275" s="2">
        <f>ED_DATA[[#This Row],[TRIAGE DATE]] + ED_DATA[[#This Row],[TRIAGE TIME]]</f>
        <v>41011.032638888886</v>
      </c>
      <c r="V275" s="2">
        <f>ED_DATA[[#This Row],[DISP DATE]] + ED_DATA[[#This Row],[DISP TIME]]</f>
        <v>41011.229861111111</v>
      </c>
      <c r="W275" s="2">
        <f>ED_DATA[[#This Row],[DATE PT LEFT ED]] + ED_DATA[[#This Row],[TIME PT LEFT ED]]</f>
        <v>41011.659722222219</v>
      </c>
      <c r="X275" s="5">
        <f t="shared" si="40"/>
        <v>14.966666666558012</v>
      </c>
      <c r="Y275" s="5">
        <f t="shared" si="41"/>
        <v>4.6499999999650754</v>
      </c>
      <c r="Z275" s="7">
        <f t="shared" si="42"/>
        <v>1</v>
      </c>
      <c r="AA275" s="7">
        <f t="shared" si="43"/>
        <v>0</v>
      </c>
      <c r="AB275" s="7">
        <f t="shared" si="46"/>
        <v>0</v>
      </c>
      <c r="AC275" s="7">
        <f t="shared" si="47"/>
        <v>0</v>
      </c>
      <c r="AD275" s="7">
        <f t="shared" si="48"/>
        <v>0</v>
      </c>
      <c r="AE275" s="7">
        <f t="shared" si="44"/>
        <v>0</v>
      </c>
      <c r="AF275" s="7">
        <f t="shared" si="45"/>
        <v>0</v>
      </c>
      <c r="AG275" s="7" t="str">
        <f t="shared" si="49"/>
        <v>Adult</v>
      </c>
    </row>
    <row r="276" spans="1:33">
      <c r="A276">
        <v>4414</v>
      </c>
      <c r="B276" t="s">
        <v>14</v>
      </c>
      <c r="C276" t="s">
        <v>15</v>
      </c>
      <c r="D276" t="s">
        <v>18</v>
      </c>
      <c r="E276" s="1">
        <v>41012</v>
      </c>
      <c r="F276" s="3">
        <v>0.32291666666666669</v>
      </c>
      <c r="G276" s="1">
        <v>41012</v>
      </c>
      <c r="H276" s="3">
        <v>0.31736111111111109</v>
      </c>
      <c r="I276">
        <v>3</v>
      </c>
      <c r="J276">
        <v>1970</v>
      </c>
      <c r="K276" s="1">
        <v>41012</v>
      </c>
      <c r="L276" s="3">
        <v>0.77916666666666667</v>
      </c>
      <c r="M276" s="1">
        <v>41012</v>
      </c>
      <c r="N276" s="3">
        <v>0.77986111111111112</v>
      </c>
      <c r="O276">
        <v>44</v>
      </c>
      <c r="P276">
        <v>7</v>
      </c>
      <c r="Q276">
        <v>7</v>
      </c>
      <c r="R276">
        <v>18</v>
      </c>
      <c r="S276">
        <v>18</v>
      </c>
      <c r="T276" s="2">
        <f>ED_DATA[[#This Row],[REG DATE]] + ED_DATA[[#This Row],[REG TIME]]</f>
        <v>41012.322916666664</v>
      </c>
      <c r="U276" s="2">
        <f>ED_DATA[[#This Row],[TRIAGE DATE]] + ED_DATA[[#This Row],[TRIAGE TIME]]</f>
        <v>41012.317361111112</v>
      </c>
      <c r="V276" s="2">
        <f>ED_DATA[[#This Row],[DISP DATE]] + ED_DATA[[#This Row],[DISP TIME]]</f>
        <v>41012.779166666667</v>
      </c>
      <c r="W276" s="2">
        <f>ED_DATA[[#This Row],[DATE PT LEFT ED]] + ED_DATA[[#This Row],[TIME PT LEFT ED]]</f>
        <v>41012.779861111114</v>
      </c>
      <c r="X276" s="5">
        <f t="shared" si="40"/>
        <v>10.966666666790843</v>
      </c>
      <c r="Y276" s="5">
        <f t="shared" si="41"/>
        <v>10.950000000069849</v>
      </c>
      <c r="Z276" s="7">
        <f t="shared" si="42"/>
        <v>0</v>
      </c>
      <c r="AA276" s="7">
        <f t="shared" si="43"/>
        <v>0</v>
      </c>
      <c r="AB276" s="7">
        <f t="shared" si="46"/>
        <v>0</v>
      </c>
      <c r="AC276" s="7">
        <f t="shared" si="47"/>
        <v>0</v>
      </c>
      <c r="AD276" s="7">
        <f t="shared" si="48"/>
        <v>0</v>
      </c>
      <c r="AE276" s="7">
        <f t="shared" si="44"/>
        <v>0</v>
      </c>
      <c r="AF276" s="7">
        <f t="shared" si="45"/>
        <v>0</v>
      </c>
      <c r="AG276" s="7" t="str">
        <f t="shared" si="49"/>
        <v>Adult</v>
      </c>
    </row>
    <row r="277" spans="1:33">
      <c r="A277">
        <v>4414</v>
      </c>
      <c r="B277" t="s">
        <v>14</v>
      </c>
      <c r="C277" t="s">
        <v>15</v>
      </c>
      <c r="D277" t="s">
        <v>18</v>
      </c>
      <c r="E277" s="1">
        <v>41011</v>
      </c>
      <c r="F277" s="3">
        <v>0.47083333333333333</v>
      </c>
      <c r="G277" s="1">
        <v>41011</v>
      </c>
      <c r="H277" s="3">
        <v>0.45833333333333331</v>
      </c>
      <c r="I277">
        <v>3</v>
      </c>
      <c r="J277">
        <v>1942</v>
      </c>
      <c r="K277" s="1">
        <v>41011</v>
      </c>
      <c r="L277" s="3">
        <v>0.66111111111111109</v>
      </c>
      <c r="M277" s="1">
        <v>41011</v>
      </c>
      <c r="N277" s="3">
        <v>0.89513888888888893</v>
      </c>
      <c r="O277">
        <v>72</v>
      </c>
      <c r="P277">
        <v>11</v>
      </c>
      <c r="Q277">
        <v>11</v>
      </c>
      <c r="R277">
        <v>15</v>
      </c>
      <c r="S277">
        <v>21</v>
      </c>
      <c r="T277" s="2">
        <f>ED_DATA[[#This Row],[REG DATE]] + ED_DATA[[#This Row],[REG TIME]]</f>
        <v>41011.470833333333</v>
      </c>
      <c r="U277" s="2">
        <f>ED_DATA[[#This Row],[TRIAGE DATE]] + ED_DATA[[#This Row],[TRIAGE TIME]]</f>
        <v>41011.458333333336</v>
      </c>
      <c r="V277" s="2">
        <f>ED_DATA[[#This Row],[DISP DATE]] + ED_DATA[[#This Row],[DISP TIME]]</f>
        <v>41011.661111111112</v>
      </c>
      <c r="W277" s="2">
        <f>ED_DATA[[#This Row],[DATE PT LEFT ED]] + ED_DATA[[#This Row],[TIME PT LEFT ED]]</f>
        <v>41011.895138888889</v>
      </c>
      <c r="X277" s="5">
        <f t="shared" si="40"/>
        <v>10.183333333348855</v>
      </c>
      <c r="Y277" s="5">
        <f t="shared" si="41"/>
        <v>4.5666666667093523</v>
      </c>
      <c r="Z277" s="7">
        <f t="shared" si="42"/>
        <v>1</v>
      </c>
      <c r="AA277" s="7">
        <f t="shared" si="43"/>
        <v>0</v>
      </c>
      <c r="AB277" s="7">
        <f t="shared" si="46"/>
        <v>0</v>
      </c>
      <c r="AC277" s="7">
        <f t="shared" si="47"/>
        <v>0</v>
      </c>
      <c r="AD277" s="7">
        <f t="shared" si="48"/>
        <v>0</v>
      </c>
      <c r="AE277" s="7">
        <f t="shared" si="44"/>
        <v>0</v>
      </c>
      <c r="AF277" s="7">
        <f t="shared" si="45"/>
        <v>0</v>
      </c>
      <c r="AG277" s="7" t="str">
        <f t="shared" si="49"/>
        <v>Senior</v>
      </c>
    </row>
    <row r="278" spans="1:33">
      <c r="A278">
        <v>4414</v>
      </c>
      <c r="B278" t="s">
        <v>14</v>
      </c>
      <c r="C278" t="s">
        <v>15</v>
      </c>
      <c r="D278" t="s">
        <v>18</v>
      </c>
      <c r="E278" s="1">
        <v>41010</v>
      </c>
      <c r="F278" s="3">
        <v>0.30972222222222223</v>
      </c>
      <c r="G278" s="1">
        <v>41010</v>
      </c>
      <c r="H278" s="3">
        <v>0.30277777777777776</v>
      </c>
      <c r="I278">
        <v>3</v>
      </c>
      <c r="J278">
        <v>1931</v>
      </c>
      <c r="K278" s="1">
        <v>41010</v>
      </c>
      <c r="L278" s="3">
        <v>0.4375</v>
      </c>
      <c r="M278" s="1">
        <v>41010</v>
      </c>
      <c r="N278" s="3">
        <v>0.4375</v>
      </c>
      <c r="O278">
        <v>83</v>
      </c>
      <c r="P278">
        <v>7</v>
      </c>
      <c r="Q278">
        <v>7</v>
      </c>
      <c r="R278">
        <v>10</v>
      </c>
      <c r="S278">
        <v>10</v>
      </c>
      <c r="T278" s="2">
        <f>ED_DATA[[#This Row],[REG DATE]] + ED_DATA[[#This Row],[REG TIME]]</f>
        <v>41010.30972222222</v>
      </c>
      <c r="U278" s="2">
        <f>ED_DATA[[#This Row],[TRIAGE DATE]] + ED_DATA[[#This Row],[TRIAGE TIME]]</f>
        <v>41010.302777777775</v>
      </c>
      <c r="V278" s="2">
        <f>ED_DATA[[#This Row],[DISP DATE]] + ED_DATA[[#This Row],[DISP TIME]]</f>
        <v>41010.4375</v>
      </c>
      <c r="W278" s="2">
        <f>ED_DATA[[#This Row],[DATE PT LEFT ED]] + ED_DATA[[#This Row],[TIME PT LEFT ED]]</f>
        <v>41010.4375</v>
      </c>
      <c r="X278" s="5">
        <f t="shared" si="40"/>
        <v>3.0666666667093523</v>
      </c>
      <c r="Y278" s="5">
        <f t="shared" si="41"/>
        <v>3.0666666667093523</v>
      </c>
      <c r="Z278" s="7">
        <f t="shared" si="42"/>
        <v>1</v>
      </c>
      <c r="AA278" s="7">
        <f t="shared" si="43"/>
        <v>1</v>
      </c>
      <c r="AB278" s="7">
        <f t="shared" si="46"/>
        <v>0</v>
      </c>
      <c r="AC278" s="7">
        <f t="shared" si="47"/>
        <v>0</v>
      </c>
      <c r="AD278" s="7">
        <f t="shared" si="48"/>
        <v>0</v>
      </c>
      <c r="AE278" s="7">
        <f t="shared" si="44"/>
        <v>0</v>
      </c>
      <c r="AF278" s="7">
        <f t="shared" si="45"/>
        <v>0</v>
      </c>
      <c r="AG278" s="7" t="str">
        <f t="shared" si="49"/>
        <v>Senior</v>
      </c>
    </row>
    <row r="279" spans="1:33">
      <c r="A279">
        <v>4414</v>
      </c>
      <c r="B279" t="s">
        <v>14</v>
      </c>
      <c r="C279" t="s">
        <v>15</v>
      </c>
      <c r="D279" t="s">
        <v>18</v>
      </c>
      <c r="E279" s="1">
        <v>41012</v>
      </c>
      <c r="F279" s="3">
        <v>0.44583333333333336</v>
      </c>
      <c r="G279" s="1">
        <v>41012</v>
      </c>
      <c r="H279" s="3">
        <v>0.44166666666666665</v>
      </c>
      <c r="I279">
        <v>3</v>
      </c>
      <c r="J279">
        <v>1928</v>
      </c>
      <c r="K279" s="1">
        <v>41012</v>
      </c>
      <c r="L279" s="3">
        <v>0.77777777777777779</v>
      </c>
      <c r="M279" s="1">
        <v>41012</v>
      </c>
      <c r="N279" s="3">
        <v>0.77777777777777779</v>
      </c>
      <c r="O279">
        <v>85</v>
      </c>
      <c r="P279">
        <v>10</v>
      </c>
      <c r="Q279">
        <v>10</v>
      </c>
      <c r="R279">
        <v>18</v>
      </c>
      <c r="S279">
        <v>18</v>
      </c>
      <c r="T279" s="2">
        <f>ED_DATA[[#This Row],[REG DATE]] + ED_DATA[[#This Row],[REG TIME]]</f>
        <v>41012.445833333331</v>
      </c>
      <c r="U279" s="2">
        <f>ED_DATA[[#This Row],[TRIAGE DATE]] + ED_DATA[[#This Row],[TRIAGE TIME]]</f>
        <v>41012.441666666666</v>
      </c>
      <c r="V279" s="2">
        <f>ED_DATA[[#This Row],[DISP DATE]] + ED_DATA[[#This Row],[DISP TIME]]</f>
        <v>41012.777777777781</v>
      </c>
      <c r="W279" s="2">
        <f>ED_DATA[[#This Row],[DATE PT LEFT ED]] + ED_DATA[[#This Row],[TIME PT LEFT ED]]</f>
        <v>41012.777777777781</v>
      </c>
      <c r="X279" s="5">
        <f t="shared" si="40"/>
        <v>7.966666666790843</v>
      </c>
      <c r="Y279" s="5">
        <f t="shared" si="41"/>
        <v>7.966666666790843</v>
      </c>
      <c r="Z279" s="7">
        <f t="shared" si="42"/>
        <v>0</v>
      </c>
      <c r="AA279" s="7">
        <f t="shared" si="43"/>
        <v>0</v>
      </c>
      <c r="AB279" s="7">
        <f t="shared" si="46"/>
        <v>0</v>
      </c>
      <c r="AC279" s="7">
        <f t="shared" si="47"/>
        <v>0</v>
      </c>
      <c r="AD279" s="7">
        <f t="shared" si="48"/>
        <v>0</v>
      </c>
      <c r="AE279" s="7">
        <f t="shared" si="44"/>
        <v>0</v>
      </c>
      <c r="AF279" s="7">
        <f t="shared" si="45"/>
        <v>0</v>
      </c>
      <c r="AG279" s="7" t="str">
        <f t="shared" si="49"/>
        <v>Senior</v>
      </c>
    </row>
    <row r="280" spans="1:33">
      <c r="A280">
        <v>4414</v>
      </c>
      <c r="B280" t="s">
        <v>14</v>
      </c>
      <c r="C280" t="s">
        <v>15</v>
      </c>
      <c r="D280" t="s">
        <v>18</v>
      </c>
      <c r="E280" s="1">
        <v>41012</v>
      </c>
      <c r="F280" s="3">
        <v>0.53888888888888886</v>
      </c>
      <c r="G280" s="1">
        <v>41012</v>
      </c>
      <c r="H280" s="3">
        <v>0.53125</v>
      </c>
      <c r="I280">
        <v>3</v>
      </c>
      <c r="J280">
        <v>1946</v>
      </c>
      <c r="K280" s="1">
        <v>41012</v>
      </c>
      <c r="L280" s="3">
        <v>0.9375</v>
      </c>
      <c r="M280" s="1">
        <v>41012</v>
      </c>
      <c r="N280" s="3">
        <v>0.9375</v>
      </c>
      <c r="O280">
        <v>69</v>
      </c>
      <c r="P280">
        <v>12</v>
      </c>
      <c r="Q280">
        <v>12</v>
      </c>
      <c r="R280">
        <v>22</v>
      </c>
      <c r="S280">
        <v>22</v>
      </c>
      <c r="T280" s="2">
        <f>ED_DATA[[#This Row],[REG DATE]] + ED_DATA[[#This Row],[REG TIME]]</f>
        <v>41012.538888888892</v>
      </c>
      <c r="U280" s="2">
        <f>ED_DATA[[#This Row],[TRIAGE DATE]] + ED_DATA[[#This Row],[TRIAGE TIME]]</f>
        <v>41012.53125</v>
      </c>
      <c r="V280" s="2">
        <f>ED_DATA[[#This Row],[DISP DATE]] + ED_DATA[[#This Row],[DISP TIME]]</f>
        <v>41012.9375</v>
      </c>
      <c r="W280" s="2">
        <f>ED_DATA[[#This Row],[DATE PT LEFT ED]] + ED_DATA[[#This Row],[TIME PT LEFT ED]]</f>
        <v>41012.9375</v>
      </c>
      <c r="X280" s="5">
        <f t="shared" si="40"/>
        <v>9.566666666592937</v>
      </c>
      <c r="Y280" s="5">
        <f t="shared" si="41"/>
        <v>9.566666666592937</v>
      </c>
      <c r="Z280" s="7">
        <f t="shared" si="42"/>
        <v>0</v>
      </c>
      <c r="AA280" s="7">
        <f t="shared" si="43"/>
        <v>0</v>
      </c>
      <c r="AB280" s="7">
        <f t="shared" si="46"/>
        <v>0</v>
      </c>
      <c r="AC280" s="7">
        <f t="shared" si="47"/>
        <v>0</v>
      </c>
      <c r="AD280" s="7">
        <f t="shared" si="48"/>
        <v>0</v>
      </c>
      <c r="AE280" s="7">
        <f t="shared" si="44"/>
        <v>0</v>
      </c>
      <c r="AF280" s="7">
        <f t="shared" si="45"/>
        <v>0</v>
      </c>
      <c r="AG280" s="7" t="str">
        <f t="shared" si="49"/>
        <v>Senior</v>
      </c>
    </row>
    <row r="281" spans="1:33">
      <c r="A281">
        <v>4414</v>
      </c>
      <c r="B281" t="s">
        <v>14</v>
      </c>
      <c r="C281" t="s">
        <v>15</v>
      </c>
      <c r="D281" t="s">
        <v>18</v>
      </c>
      <c r="E281" s="1">
        <v>41012</v>
      </c>
      <c r="F281" s="3">
        <v>0.67361111111111116</v>
      </c>
      <c r="G281" s="1">
        <v>41012</v>
      </c>
      <c r="H281" s="3">
        <v>0.66666666666666663</v>
      </c>
      <c r="I281">
        <v>3</v>
      </c>
      <c r="J281">
        <v>1928</v>
      </c>
      <c r="K281" s="1">
        <v>41012</v>
      </c>
      <c r="L281" s="3">
        <v>0.85416666666666663</v>
      </c>
      <c r="M281" s="1">
        <v>41012</v>
      </c>
      <c r="N281" s="3">
        <v>0.92708333333333337</v>
      </c>
      <c r="O281">
        <v>86</v>
      </c>
      <c r="P281">
        <v>16</v>
      </c>
      <c r="Q281">
        <v>16</v>
      </c>
      <c r="R281">
        <v>20</v>
      </c>
      <c r="S281">
        <v>22</v>
      </c>
      <c r="T281" s="2">
        <f>ED_DATA[[#This Row],[REG DATE]] + ED_DATA[[#This Row],[REG TIME]]</f>
        <v>41012.673611111109</v>
      </c>
      <c r="U281" s="2">
        <f>ED_DATA[[#This Row],[TRIAGE DATE]] + ED_DATA[[#This Row],[TRIAGE TIME]]</f>
        <v>41012.666666666664</v>
      </c>
      <c r="V281" s="2">
        <f>ED_DATA[[#This Row],[DISP DATE]] + ED_DATA[[#This Row],[DISP TIME]]</f>
        <v>41012.854166666664</v>
      </c>
      <c r="W281" s="2">
        <f>ED_DATA[[#This Row],[DATE PT LEFT ED]] + ED_DATA[[#This Row],[TIME PT LEFT ED]]</f>
        <v>41012.927083333336</v>
      </c>
      <c r="X281" s="5">
        <f t="shared" si="40"/>
        <v>6.0833333334303461</v>
      </c>
      <c r="Y281" s="5">
        <f t="shared" si="41"/>
        <v>4.3333333333139308</v>
      </c>
      <c r="Z281" s="7">
        <f t="shared" si="42"/>
        <v>1</v>
      </c>
      <c r="AA281" s="7">
        <f t="shared" si="43"/>
        <v>0</v>
      </c>
      <c r="AB281" s="7">
        <f t="shared" si="46"/>
        <v>0</v>
      </c>
      <c r="AC281" s="7">
        <f t="shared" si="47"/>
        <v>0</v>
      </c>
      <c r="AD281" s="7">
        <f t="shared" si="48"/>
        <v>0</v>
      </c>
      <c r="AE281" s="7">
        <f t="shared" si="44"/>
        <v>0</v>
      </c>
      <c r="AF281" s="7">
        <f t="shared" si="45"/>
        <v>0</v>
      </c>
      <c r="AG281" s="7" t="str">
        <f t="shared" si="49"/>
        <v>Senior</v>
      </c>
    </row>
    <row r="282" spans="1:33">
      <c r="A282">
        <v>4414</v>
      </c>
      <c r="B282" t="s">
        <v>14</v>
      </c>
      <c r="C282" t="s">
        <v>15</v>
      </c>
      <c r="D282" t="s">
        <v>18</v>
      </c>
      <c r="E282" s="1">
        <v>41016</v>
      </c>
      <c r="F282" s="3">
        <v>0.22777777777777777</v>
      </c>
      <c r="G282" s="1">
        <v>41016</v>
      </c>
      <c r="H282" s="3">
        <v>0.22222222222222221</v>
      </c>
      <c r="I282">
        <v>3</v>
      </c>
      <c r="J282">
        <v>1937</v>
      </c>
      <c r="K282" s="1">
        <v>41016</v>
      </c>
      <c r="L282" s="3">
        <v>0.46875</v>
      </c>
      <c r="M282" s="1">
        <v>41016</v>
      </c>
      <c r="N282" s="3">
        <v>0.46875</v>
      </c>
      <c r="O282">
        <v>78</v>
      </c>
      <c r="P282">
        <v>5</v>
      </c>
      <c r="Q282">
        <v>5</v>
      </c>
      <c r="R282">
        <v>11</v>
      </c>
      <c r="S282">
        <v>11</v>
      </c>
      <c r="T282" s="2">
        <f>ED_DATA[[#This Row],[REG DATE]] + ED_DATA[[#This Row],[REG TIME]]</f>
        <v>41016.227777777778</v>
      </c>
      <c r="U282" s="2">
        <f>ED_DATA[[#This Row],[TRIAGE DATE]] + ED_DATA[[#This Row],[TRIAGE TIME]]</f>
        <v>41016.222222222219</v>
      </c>
      <c r="V282" s="2">
        <f>ED_DATA[[#This Row],[DISP DATE]] + ED_DATA[[#This Row],[DISP TIME]]</f>
        <v>41016.46875</v>
      </c>
      <c r="W282" s="2">
        <f>ED_DATA[[#This Row],[DATE PT LEFT ED]] + ED_DATA[[#This Row],[TIME PT LEFT ED]]</f>
        <v>41016.46875</v>
      </c>
      <c r="X282" s="5">
        <f t="shared" si="40"/>
        <v>5.7833333333255723</v>
      </c>
      <c r="Y282" s="5">
        <f t="shared" si="41"/>
        <v>5.7833333333255723</v>
      </c>
      <c r="Z282" s="7">
        <f t="shared" si="42"/>
        <v>1</v>
      </c>
      <c r="AA282" s="7">
        <f t="shared" si="43"/>
        <v>0</v>
      </c>
      <c r="AB282" s="7">
        <f t="shared" si="46"/>
        <v>0</v>
      </c>
      <c r="AC282" s="7">
        <f t="shared" si="47"/>
        <v>0</v>
      </c>
      <c r="AD282" s="7">
        <f t="shared" si="48"/>
        <v>0</v>
      </c>
      <c r="AE282" s="7">
        <f t="shared" si="44"/>
        <v>0</v>
      </c>
      <c r="AF282" s="7">
        <f t="shared" si="45"/>
        <v>0</v>
      </c>
      <c r="AG282" s="7" t="str">
        <f t="shared" si="49"/>
        <v>Senior</v>
      </c>
    </row>
    <row r="283" spans="1:33">
      <c r="A283">
        <v>4414</v>
      </c>
      <c r="B283" t="s">
        <v>14</v>
      </c>
      <c r="C283" t="s">
        <v>15</v>
      </c>
      <c r="D283" t="s">
        <v>18</v>
      </c>
      <c r="E283" s="1">
        <v>41012</v>
      </c>
      <c r="F283" s="3">
        <v>3.9583333333333331E-2</v>
      </c>
      <c r="G283" s="1">
        <v>41012</v>
      </c>
      <c r="H283" s="3">
        <v>3.4722222222222224E-2</v>
      </c>
      <c r="I283">
        <v>3</v>
      </c>
      <c r="J283">
        <v>1919</v>
      </c>
      <c r="K283" s="1">
        <v>41012</v>
      </c>
      <c r="L283" s="3">
        <v>0.39305555555555555</v>
      </c>
      <c r="M283" s="1">
        <v>41012</v>
      </c>
      <c r="N283" s="3">
        <v>0.39583333333333331</v>
      </c>
      <c r="O283">
        <v>96</v>
      </c>
      <c r="P283">
        <v>0</v>
      </c>
      <c r="Q283">
        <v>0</v>
      </c>
      <c r="R283">
        <v>9</v>
      </c>
      <c r="S283">
        <v>9</v>
      </c>
      <c r="T283" s="2">
        <f>ED_DATA[[#This Row],[REG DATE]] + ED_DATA[[#This Row],[REG TIME]]</f>
        <v>41012.039583333331</v>
      </c>
      <c r="U283" s="2">
        <f>ED_DATA[[#This Row],[TRIAGE DATE]] + ED_DATA[[#This Row],[TRIAGE TIME]]</f>
        <v>41012.034722222219</v>
      </c>
      <c r="V283" s="2">
        <f>ED_DATA[[#This Row],[DISP DATE]] + ED_DATA[[#This Row],[DISP TIME]]</f>
        <v>41012.393055555556</v>
      </c>
      <c r="W283" s="2">
        <f>ED_DATA[[#This Row],[DATE PT LEFT ED]] + ED_DATA[[#This Row],[TIME PT LEFT ED]]</f>
        <v>41012.395833333336</v>
      </c>
      <c r="X283" s="5">
        <f t="shared" si="40"/>
        <v>8.5500000001047738</v>
      </c>
      <c r="Y283" s="5">
        <f t="shared" si="41"/>
        <v>8.4833333333954215</v>
      </c>
      <c r="Z283" s="7">
        <f t="shared" si="42"/>
        <v>0</v>
      </c>
      <c r="AA283" s="7">
        <f t="shared" si="43"/>
        <v>0</v>
      </c>
      <c r="AB283" s="7">
        <f t="shared" si="46"/>
        <v>0</v>
      </c>
      <c r="AC283" s="7">
        <f t="shared" si="47"/>
        <v>0</v>
      </c>
      <c r="AD283" s="7">
        <f t="shared" si="48"/>
        <v>0</v>
      </c>
      <c r="AE283" s="7">
        <f t="shared" si="44"/>
        <v>0</v>
      </c>
      <c r="AF283" s="7">
        <f t="shared" si="45"/>
        <v>0</v>
      </c>
      <c r="AG283" s="7" t="str">
        <f t="shared" si="49"/>
        <v>Senior</v>
      </c>
    </row>
    <row r="284" spans="1:33">
      <c r="A284">
        <v>4414</v>
      </c>
      <c r="B284" t="s">
        <v>14</v>
      </c>
      <c r="C284" t="s">
        <v>15</v>
      </c>
      <c r="D284" t="s">
        <v>18</v>
      </c>
      <c r="E284" s="1">
        <v>41012</v>
      </c>
      <c r="F284" s="3">
        <v>0.54722222222222228</v>
      </c>
      <c r="G284" s="1">
        <v>41012</v>
      </c>
      <c r="H284" s="3">
        <v>0.54166666666666663</v>
      </c>
      <c r="I284">
        <v>3</v>
      </c>
      <c r="J284">
        <v>1934</v>
      </c>
      <c r="K284" s="1">
        <v>41012</v>
      </c>
      <c r="L284" s="3">
        <v>0.76041666666666663</v>
      </c>
      <c r="M284" s="1">
        <v>41012</v>
      </c>
      <c r="N284" s="3">
        <v>0.76041666666666663</v>
      </c>
      <c r="O284">
        <v>79</v>
      </c>
      <c r="P284">
        <v>13</v>
      </c>
      <c r="Q284">
        <v>13</v>
      </c>
      <c r="R284">
        <v>18</v>
      </c>
      <c r="S284">
        <v>18</v>
      </c>
      <c r="T284" s="2">
        <f>ED_DATA[[#This Row],[REG DATE]] + ED_DATA[[#This Row],[REG TIME]]</f>
        <v>41012.547222222223</v>
      </c>
      <c r="U284" s="2">
        <f>ED_DATA[[#This Row],[TRIAGE DATE]] + ED_DATA[[#This Row],[TRIAGE TIME]]</f>
        <v>41012.541666666664</v>
      </c>
      <c r="V284" s="2">
        <f>ED_DATA[[#This Row],[DISP DATE]] + ED_DATA[[#This Row],[DISP TIME]]</f>
        <v>41012.760416666664</v>
      </c>
      <c r="W284" s="2">
        <f>ED_DATA[[#This Row],[DATE PT LEFT ED]] + ED_DATA[[#This Row],[TIME PT LEFT ED]]</f>
        <v>41012.760416666664</v>
      </c>
      <c r="X284" s="5">
        <f t="shared" si="40"/>
        <v>5.1166666665812954</v>
      </c>
      <c r="Y284" s="5">
        <f t="shared" si="41"/>
        <v>5.1166666665812954</v>
      </c>
      <c r="Z284" s="7">
        <f t="shared" si="42"/>
        <v>1</v>
      </c>
      <c r="AA284" s="7">
        <f t="shared" si="43"/>
        <v>0</v>
      </c>
      <c r="AB284" s="7">
        <f t="shared" si="46"/>
        <v>0</v>
      </c>
      <c r="AC284" s="7">
        <f t="shared" si="47"/>
        <v>0</v>
      </c>
      <c r="AD284" s="7">
        <f t="shared" si="48"/>
        <v>0</v>
      </c>
      <c r="AE284" s="7">
        <f t="shared" si="44"/>
        <v>0</v>
      </c>
      <c r="AF284" s="7">
        <f t="shared" si="45"/>
        <v>0</v>
      </c>
      <c r="AG284" s="7" t="str">
        <f t="shared" si="49"/>
        <v>Senior</v>
      </c>
    </row>
    <row r="285" spans="1:33">
      <c r="A285">
        <v>4414</v>
      </c>
      <c r="B285" t="s">
        <v>14</v>
      </c>
      <c r="C285" t="s">
        <v>15</v>
      </c>
      <c r="D285" t="s">
        <v>18</v>
      </c>
      <c r="E285" s="1">
        <v>41016</v>
      </c>
      <c r="F285" s="3">
        <v>0.40416666666666667</v>
      </c>
      <c r="G285" s="1">
        <v>41016</v>
      </c>
      <c r="H285" s="3">
        <v>0.39861111111111114</v>
      </c>
      <c r="I285">
        <v>3</v>
      </c>
      <c r="J285">
        <v>1914</v>
      </c>
      <c r="K285" s="1">
        <v>41016</v>
      </c>
      <c r="L285" s="3">
        <v>0.47013888888888888</v>
      </c>
      <c r="M285" s="1">
        <v>41016</v>
      </c>
      <c r="N285" s="3">
        <v>0.47013888888888888</v>
      </c>
      <c r="O285">
        <v>98</v>
      </c>
      <c r="P285">
        <v>9</v>
      </c>
      <c r="Q285">
        <v>9</v>
      </c>
      <c r="R285">
        <v>11</v>
      </c>
      <c r="S285">
        <v>11</v>
      </c>
      <c r="T285" s="2">
        <f>ED_DATA[[#This Row],[REG DATE]] + ED_DATA[[#This Row],[REG TIME]]</f>
        <v>41016.404166666667</v>
      </c>
      <c r="U285" s="2">
        <f>ED_DATA[[#This Row],[TRIAGE DATE]] + ED_DATA[[#This Row],[TRIAGE TIME]]</f>
        <v>41016.398611111108</v>
      </c>
      <c r="V285" s="2">
        <f>ED_DATA[[#This Row],[DISP DATE]] + ED_DATA[[#This Row],[DISP TIME]]</f>
        <v>41016.470138888886</v>
      </c>
      <c r="W285" s="2">
        <f>ED_DATA[[#This Row],[DATE PT LEFT ED]] + ED_DATA[[#This Row],[TIME PT LEFT ED]]</f>
        <v>41016.470138888886</v>
      </c>
      <c r="X285" s="5">
        <f t="shared" si="40"/>
        <v>1.5833333332557231</v>
      </c>
      <c r="Y285" s="5">
        <f t="shared" si="41"/>
        <v>1.5833333332557231</v>
      </c>
      <c r="Z285" s="7">
        <f t="shared" si="42"/>
        <v>1</v>
      </c>
      <c r="AA285" s="7">
        <f t="shared" si="43"/>
        <v>1</v>
      </c>
      <c r="AB285" s="7">
        <f t="shared" si="46"/>
        <v>0</v>
      </c>
      <c r="AC285" s="7">
        <f t="shared" si="47"/>
        <v>0</v>
      </c>
      <c r="AD285" s="7">
        <f t="shared" si="48"/>
        <v>0</v>
      </c>
      <c r="AE285" s="7">
        <f t="shared" si="44"/>
        <v>0</v>
      </c>
      <c r="AF285" s="7">
        <f t="shared" si="45"/>
        <v>0</v>
      </c>
      <c r="AG285" s="7" t="str">
        <f t="shared" si="49"/>
        <v>Senior</v>
      </c>
    </row>
    <row r="286" spans="1:33">
      <c r="A286">
        <v>4414</v>
      </c>
      <c r="B286" t="s">
        <v>14</v>
      </c>
      <c r="C286" t="s">
        <v>15</v>
      </c>
      <c r="D286" t="s">
        <v>18</v>
      </c>
      <c r="E286" s="1">
        <v>41016</v>
      </c>
      <c r="F286" s="3">
        <v>0.4465277777777778</v>
      </c>
      <c r="G286" s="1">
        <v>41016</v>
      </c>
      <c r="H286" s="3">
        <v>0.4375</v>
      </c>
      <c r="I286">
        <v>3</v>
      </c>
      <c r="J286">
        <v>1918</v>
      </c>
      <c r="K286" s="1">
        <v>41016</v>
      </c>
      <c r="L286" s="3">
        <v>0.63472222222222219</v>
      </c>
      <c r="M286" s="1">
        <v>41016</v>
      </c>
      <c r="N286" s="3">
        <v>0.63541666666666663</v>
      </c>
      <c r="O286">
        <v>97</v>
      </c>
      <c r="P286">
        <v>10</v>
      </c>
      <c r="Q286">
        <v>10</v>
      </c>
      <c r="R286">
        <v>15</v>
      </c>
      <c r="S286">
        <v>15</v>
      </c>
      <c r="T286" s="2">
        <f>ED_DATA[[#This Row],[REG DATE]] + ED_DATA[[#This Row],[REG TIME]]</f>
        <v>41016.446527777778</v>
      </c>
      <c r="U286" s="2">
        <f>ED_DATA[[#This Row],[TRIAGE DATE]] + ED_DATA[[#This Row],[TRIAGE TIME]]</f>
        <v>41016.4375</v>
      </c>
      <c r="V286" s="2">
        <f>ED_DATA[[#This Row],[DISP DATE]] + ED_DATA[[#This Row],[DISP TIME]]</f>
        <v>41016.634722222225</v>
      </c>
      <c r="W286" s="2">
        <f>ED_DATA[[#This Row],[DATE PT LEFT ED]] + ED_DATA[[#This Row],[TIME PT LEFT ED]]</f>
        <v>41016.635416666664</v>
      </c>
      <c r="X286" s="5">
        <f t="shared" si="40"/>
        <v>4.5333333332673647</v>
      </c>
      <c r="Y286" s="5">
        <f t="shared" si="41"/>
        <v>4.5166666667209938</v>
      </c>
      <c r="Z286" s="7">
        <f t="shared" si="42"/>
        <v>1</v>
      </c>
      <c r="AA286" s="7">
        <f t="shared" si="43"/>
        <v>0</v>
      </c>
      <c r="AB286" s="7">
        <f t="shared" si="46"/>
        <v>0</v>
      </c>
      <c r="AC286" s="7">
        <f t="shared" si="47"/>
        <v>0</v>
      </c>
      <c r="AD286" s="7">
        <f t="shared" si="48"/>
        <v>0</v>
      </c>
      <c r="AE286" s="7">
        <f t="shared" si="44"/>
        <v>0</v>
      </c>
      <c r="AF286" s="7">
        <f t="shared" si="45"/>
        <v>0</v>
      </c>
      <c r="AG286" s="7" t="str">
        <f t="shared" si="49"/>
        <v>Senior</v>
      </c>
    </row>
    <row r="287" spans="1:33">
      <c r="A287">
        <v>4414</v>
      </c>
      <c r="B287" t="s">
        <v>14</v>
      </c>
      <c r="C287" t="s">
        <v>15</v>
      </c>
      <c r="D287" t="s">
        <v>18</v>
      </c>
      <c r="E287" s="1">
        <v>41016</v>
      </c>
      <c r="F287" s="3">
        <v>0.50486111111111109</v>
      </c>
      <c r="G287" s="1">
        <v>41016</v>
      </c>
      <c r="H287" s="3">
        <v>0.49305555555555558</v>
      </c>
      <c r="I287">
        <v>3</v>
      </c>
      <c r="J287">
        <v>1924</v>
      </c>
      <c r="K287" s="1">
        <v>41016</v>
      </c>
      <c r="L287" s="3">
        <v>0.6166666666666667</v>
      </c>
      <c r="M287" s="1">
        <v>41016</v>
      </c>
      <c r="N287" s="3">
        <v>0.67847222222222225</v>
      </c>
      <c r="O287">
        <v>88</v>
      </c>
      <c r="P287">
        <v>12</v>
      </c>
      <c r="Q287">
        <v>11</v>
      </c>
      <c r="R287">
        <v>14</v>
      </c>
      <c r="S287">
        <v>16</v>
      </c>
      <c r="T287" s="2">
        <f>ED_DATA[[#This Row],[REG DATE]] + ED_DATA[[#This Row],[REG TIME]]</f>
        <v>41016.504861111112</v>
      </c>
      <c r="U287" s="2">
        <f>ED_DATA[[#This Row],[TRIAGE DATE]] + ED_DATA[[#This Row],[TRIAGE TIME]]</f>
        <v>41016.493055555555</v>
      </c>
      <c r="V287" s="2">
        <f>ED_DATA[[#This Row],[DISP DATE]] + ED_DATA[[#This Row],[DISP TIME]]</f>
        <v>41016.616666666669</v>
      </c>
      <c r="W287" s="2">
        <f>ED_DATA[[#This Row],[DATE PT LEFT ED]] + ED_DATA[[#This Row],[TIME PT LEFT ED]]</f>
        <v>41016.678472222222</v>
      </c>
      <c r="X287" s="5">
        <f t="shared" si="40"/>
        <v>4.1666666666278616</v>
      </c>
      <c r="Y287" s="5">
        <f t="shared" si="41"/>
        <v>2.6833333333488554</v>
      </c>
      <c r="Z287" s="7">
        <f t="shared" si="42"/>
        <v>1</v>
      </c>
      <c r="AA287" s="7">
        <f t="shared" si="43"/>
        <v>1</v>
      </c>
      <c r="AB287" s="7">
        <f t="shared" si="46"/>
        <v>0</v>
      </c>
      <c r="AC287" s="7">
        <f t="shared" si="47"/>
        <v>0</v>
      </c>
      <c r="AD287" s="7">
        <f t="shared" si="48"/>
        <v>0</v>
      </c>
      <c r="AE287" s="7">
        <f t="shared" si="44"/>
        <v>0</v>
      </c>
      <c r="AF287" s="7">
        <f t="shared" si="45"/>
        <v>0</v>
      </c>
      <c r="AG287" s="7" t="str">
        <f t="shared" si="49"/>
        <v>Senior</v>
      </c>
    </row>
    <row r="288" spans="1:33">
      <c r="A288">
        <v>4414</v>
      </c>
      <c r="B288" t="s">
        <v>14</v>
      </c>
      <c r="C288" t="s">
        <v>15</v>
      </c>
      <c r="D288" t="s">
        <v>18</v>
      </c>
      <c r="E288" s="1">
        <v>41013</v>
      </c>
      <c r="F288" s="3">
        <v>0.12847222222222221</v>
      </c>
      <c r="G288" s="1">
        <v>41013</v>
      </c>
      <c r="H288" s="3">
        <v>0.12291666666666666</v>
      </c>
      <c r="I288">
        <v>3</v>
      </c>
      <c r="J288">
        <v>1948</v>
      </c>
      <c r="K288" s="1">
        <v>41013</v>
      </c>
      <c r="L288" s="3">
        <v>0.32361111111111113</v>
      </c>
      <c r="M288" s="1">
        <v>41013</v>
      </c>
      <c r="N288" s="3">
        <v>0.64930555555555558</v>
      </c>
      <c r="O288">
        <v>65</v>
      </c>
      <c r="P288">
        <v>3</v>
      </c>
      <c r="Q288">
        <v>2</v>
      </c>
      <c r="R288">
        <v>7</v>
      </c>
      <c r="S288">
        <v>15</v>
      </c>
      <c r="T288" s="2">
        <f>ED_DATA[[#This Row],[REG DATE]] + ED_DATA[[#This Row],[REG TIME]]</f>
        <v>41013.128472222219</v>
      </c>
      <c r="U288" s="2">
        <f>ED_DATA[[#This Row],[TRIAGE DATE]] + ED_DATA[[#This Row],[TRIAGE TIME]]</f>
        <v>41013.122916666667</v>
      </c>
      <c r="V288" s="2">
        <f>ED_DATA[[#This Row],[DISP DATE]] + ED_DATA[[#This Row],[DISP TIME]]</f>
        <v>41013.323611111111</v>
      </c>
      <c r="W288" s="2">
        <f>ED_DATA[[#This Row],[DATE PT LEFT ED]] + ED_DATA[[#This Row],[TIME PT LEFT ED]]</f>
        <v>41013.649305555555</v>
      </c>
      <c r="X288" s="5">
        <f t="shared" si="40"/>
        <v>12.500000000058208</v>
      </c>
      <c r="Y288" s="5">
        <f t="shared" si="41"/>
        <v>4.683333333407063</v>
      </c>
      <c r="Z288" s="7">
        <f t="shared" si="42"/>
        <v>1</v>
      </c>
      <c r="AA288" s="7">
        <f t="shared" si="43"/>
        <v>0</v>
      </c>
      <c r="AB288" s="7">
        <f t="shared" si="46"/>
        <v>0</v>
      </c>
      <c r="AC288" s="7">
        <f t="shared" si="47"/>
        <v>0</v>
      </c>
      <c r="AD288" s="7">
        <f t="shared" si="48"/>
        <v>0</v>
      </c>
      <c r="AE288" s="7">
        <f t="shared" si="44"/>
        <v>0</v>
      </c>
      <c r="AF288" s="7">
        <f t="shared" si="45"/>
        <v>0</v>
      </c>
      <c r="AG288" s="7" t="str">
        <f t="shared" si="49"/>
        <v>Senior</v>
      </c>
    </row>
    <row r="289" spans="1:33">
      <c r="A289">
        <v>4414</v>
      </c>
      <c r="B289" t="s">
        <v>14</v>
      </c>
      <c r="C289" t="s">
        <v>15</v>
      </c>
      <c r="D289" t="s">
        <v>18</v>
      </c>
      <c r="E289" s="1">
        <v>41010</v>
      </c>
      <c r="F289" s="3">
        <v>4.3749999999999997E-2</v>
      </c>
      <c r="G289" s="1">
        <v>41010</v>
      </c>
      <c r="H289" s="3">
        <v>3.4722222222222224E-2</v>
      </c>
      <c r="I289">
        <v>3</v>
      </c>
      <c r="J289">
        <v>1942</v>
      </c>
      <c r="K289" s="1">
        <v>41010</v>
      </c>
      <c r="L289" s="3">
        <v>0.4375</v>
      </c>
      <c r="M289" s="1">
        <v>41010</v>
      </c>
      <c r="N289" s="3">
        <v>0.4375</v>
      </c>
      <c r="O289">
        <v>71</v>
      </c>
      <c r="P289">
        <v>1</v>
      </c>
      <c r="Q289">
        <v>0</v>
      </c>
      <c r="R289">
        <v>10</v>
      </c>
      <c r="S289">
        <v>10</v>
      </c>
      <c r="T289" s="2">
        <f>ED_DATA[[#This Row],[REG DATE]] + ED_DATA[[#This Row],[REG TIME]]</f>
        <v>41010.043749999997</v>
      </c>
      <c r="U289" s="2">
        <f>ED_DATA[[#This Row],[TRIAGE DATE]] + ED_DATA[[#This Row],[TRIAGE TIME]]</f>
        <v>41010.034722222219</v>
      </c>
      <c r="V289" s="2">
        <f>ED_DATA[[#This Row],[DISP DATE]] + ED_DATA[[#This Row],[DISP TIME]]</f>
        <v>41010.4375</v>
      </c>
      <c r="W289" s="2">
        <f>ED_DATA[[#This Row],[DATE PT LEFT ED]] + ED_DATA[[#This Row],[TIME PT LEFT ED]]</f>
        <v>41010.4375</v>
      </c>
      <c r="X289" s="5">
        <f t="shared" si="40"/>
        <v>9.4500000000698492</v>
      </c>
      <c r="Y289" s="5">
        <f t="shared" si="41"/>
        <v>9.4500000000698492</v>
      </c>
      <c r="Z289" s="7">
        <f t="shared" si="42"/>
        <v>0</v>
      </c>
      <c r="AA289" s="7">
        <f t="shared" si="43"/>
        <v>0</v>
      </c>
      <c r="AB289" s="7">
        <f t="shared" si="46"/>
        <v>0</v>
      </c>
      <c r="AC289" s="7">
        <f t="shared" si="47"/>
        <v>0</v>
      </c>
      <c r="AD289" s="7">
        <f t="shared" si="48"/>
        <v>0</v>
      </c>
      <c r="AE289" s="7">
        <f t="shared" si="44"/>
        <v>0</v>
      </c>
      <c r="AF289" s="7">
        <f t="shared" si="45"/>
        <v>0</v>
      </c>
      <c r="AG289" s="7" t="str">
        <f t="shared" si="49"/>
        <v>Senior</v>
      </c>
    </row>
    <row r="290" spans="1:33">
      <c r="A290">
        <v>4414</v>
      </c>
      <c r="B290" t="s">
        <v>14</v>
      </c>
      <c r="C290" t="s">
        <v>15</v>
      </c>
      <c r="D290" t="s">
        <v>18</v>
      </c>
      <c r="E290" s="1">
        <v>41010</v>
      </c>
      <c r="F290" s="3">
        <v>0.12847222222222221</v>
      </c>
      <c r="G290" s="1">
        <v>41010</v>
      </c>
      <c r="H290" s="3">
        <v>0.12569444444444444</v>
      </c>
      <c r="I290">
        <v>3</v>
      </c>
      <c r="J290">
        <v>1927</v>
      </c>
      <c r="K290" s="1">
        <v>41010</v>
      </c>
      <c r="L290" s="3">
        <v>0.44097222222222221</v>
      </c>
      <c r="M290" s="1">
        <v>41010</v>
      </c>
      <c r="N290" s="3">
        <v>0.4826388888888889</v>
      </c>
      <c r="O290">
        <v>88</v>
      </c>
      <c r="P290">
        <v>3</v>
      </c>
      <c r="Q290">
        <v>3</v>
      </c>
      <c r="R290">
        <v>10</v>
      </c>
      <c r="S290">
        <v>11</v>
      </c>
      <c r="T290" s="2">
        <f>ED_DATA[[#This Row],[REG DATE]] + ED_DATA[[#This Row],[REG TIME]]</f>
        <v>41010.128472222219</v>
      </c>
      <c r="U290" s="2">
        <f>ED_DATA[[#This Row],[TRIAGE DATE]] + ED_DATA[[#This Row],[TRIAGE TIME]]</f>
        <v>41010.125694444447</v>
      </c>
      <c r="V290" s="2">
        <f>ED_DATA[[#This Row],[DISP DATE]] + ED_DATA[[#This Row],[DISP TIME]]</f>
        <v>41010.440972222219</v>
      </c>
      <c r="W290" s="2">
        <f>ED_DATA[[#This Row],[DATE PT LEFT ED]] + ED_DATA[[#This Row],[TIME PT LEFT ED]]</f>
        <v>41010.482638888891</v>
      </c>
      <c r="X290" s="5">
        <f t="shared" si="40"/>
        <v>8.5000000001164153</v>
      </c>
      <c r="Y290" s="5">
        <f t="shared" si="41"/>
        <v>7.5</v>
      </c>
      <c r="Z290" s="7">
        <f t="shared" si="42"/>
        <v>0</v>
      </c>
      <c r="AA290" s="7">
        <f t="shared" si="43"/>
        <v>0</v>
      </c>
      <c r="AB290" s="7">
        <f t="shared" si="46"/>
        <v>0</v>
      </c>
      <c r="AC290" s="7">
        <f t="shared" si="47"/>
        <v>0</v>
      </c>
      <c r="AD290" s="7">
        <f t="shared" si="48"/>
        <v>0</v>
      </c>
      <c r="AE290" s="7">
        <f t="shared" si="44"/>
        <v>0</v>
      </c>
      <c r="AF290" s="7">
        <f t="shared" si="45"/>
        <v>0</v>
      </c>
      <c r="AG290" s="7" t="str">
        <f t="shared" si="49"/>
        <v>Senior</v>
      </c>
    </row>
    <row r="291" spans="1:33">
      <c r="A291">
        <v>4414</v>
      </c>
      <c r="B291" t="s">
        <v>14</v>
      </c>
      <c r="C291" t="s">
        <v>15</v>
      </c>
      <c r="D291" t="s">
        <v>18</v>
      </c>
      <c r="E291" s="1">
        <v>41014</v>
      </c>
      <c r="F291" s="3">
        <v>0.55347222222222225</v>
      </c>
      <c r="G291" s="1">
        <v>41014</v>
      </c>
      <c r="H291" s="3">
        <v>0.5493055555555556</v>
      </c>
      <c r="I291">
        <v>3</v>
      </c>
      <c r="J291">
        <v>1919</v>
      </c>
      <c r="K291" s="1">
        <v>41014</v>
      </c>
      <c r="L291" s="3">
        <v>0.76736111111111116</v>
      </c>
      <c r="M291" s="1">
        <v>41014</v>
      </c>
      <c r="N291" s="3">
        <v>0.76736111111111116</v>
      </c>
      <c r="O291">
        <v>94</v>
      </c>
      <c r="P291">
        <v>13</v>
      </c>
      <c r="Q291">
        <v>13</v>
      </c>
      <c r="R291">
        <v>18</v>
      </c>
      <c r="S291">
        <v>18</v>
      </c>
      <c r="T291" s="2">
        <f>ED_DATA[[#This Row],[REG DATE]] + ED_DATA[[#This Row],[REG TIME]]</f>
        <v>41014.553472222222</v>
      </c>
      <c r="U291" s="2">
        <f>ED_DATA[[#This Row],[TRIAGE DATE]] + ED_DATA[[#This Row],[TRIAGE TIME]]</f>
        <v>41014.549305555556</v>
      </c>
      <c r="V291" s="2">
        <f>ED_DATA[[#This Row],[DISP DATE]] + ED_DATA[[#This Row],[DISP TIME]]</f>
        <v>41014.767361111109</v>
      </c>
      <c r="W291" s="2">
        <f>ED_DATA[[#This Row],[DATE PT LEFT ED]] + ED_DATA[[#This Row],[TIME PT LEFT ED]]</f>
        <v>41014.767361111109</v>
      </c>
      <c r="X291" s="5">
        <f t="shared" si="40"/>
        <v>5.1333333333022892</v>
      </c>
      <c r="Y291" s="5">
        <f t="shared" si="41"/>
        <v>5.1333333333022892</v>
      </c>
      <c r="Z291" s="7">
        <f t="shared" si="42"/>
        <v>1</v>
      </c>
      <c r="AA291" s="7">
        <f t="shared" si="43"/>
        <v>0</v>
      </c>
      <c r="AB291" s="7">
        <f t="shared" si="46"/>
        <v>0</v>
      </c>
      <c r="AC291" s="7">
        <f t="shared" si="47"/>
        <v>0</v>
      </c>
      <c r="AD291" s="7">
        <f t="shared" si="48"/>
        <v>0</v>
      </c>
      <c r="AE291" s="7">
        <f t="shared" si="44"/>
        <v>0</v>
      </c>
      <c r="AF291" s="7">
        <f t="shared" si="45"/>
        <v>0</v>
      </c>
      <c r="AG291" s="7" t="str">
        <f t="shared" si="49"/>
        <v>Senior</v>
      </c>
    </row>
    <row r="292" spans="1:33">
      <c r="A292">
        <v>4414</v>
      </c>
      <c r="B292" t="s">
        <v>14</v>
      </c>
      <c r="C292" t="s">
        <v>15</v>
      </c>
      <c r="D292" t="s">
        <v>18</v>
      </c>
      <c r="E292" s="1">
        <v>41014</v>
      </c>
      <c r="F292" s="3">
        <v>0.58611111111111114</v>
      </c>
      <c r="G292" s="1">
        <v>41014</v>
      </c>
      <c r="H292" s="3">
        <v>0.57986111111111116</v>
      </c>
      <c r="I292">
        <v>3</v>
      </c>
      <c r="J292">
        <v>1937</v>
      </c>
      <c r="K292" s="1">
        <v>41014</v>
      </c>
      <c r="L292" s="3">
        <v>0.91666666666666663</v>
      </c>
      <c r="M292" s="1">
        <v>41014</v>
      </c>
      <c r="N292" s="3">
        <v>0.94791666666666663</v>
      </c>
      <c r="O292">
        <v>74</v>
      </c>
      <c r="P292">
        <v>14</v>
      </c>
      <c r="Q292">
        <v>13</v>
      </c>
      <c r="R292">
        <v>22</v>
      </c>
      <c r="S292">
        <v>22</v>
      </c>
      <c r="T292" s="2">
        <f>ED_DATA[[#This Row],[REG DATE]] + ED_DATA[[#This Row],[REG TIME]]</f>
        <v>41014.586111111108</v>
      </c>
      <c r="U292" s="2">
        <f>ED_DATA[[#This Row],[TRIAGE DATE]] + ED_DATA[[#This Row],[TRIAGE TIME]]</f>
        <v>41014.579861111109</v>
      </c>
      <c r="V292" s="2">
        <f>ED_DATA[[#This Row],[DISP DATE]] + ED_DATA[[#This Row],[DISP TIME]]</f>
        <v>41014.916666666664</v>
      </c>
      <c r="W292" s="2">
        <f>ED_DATA[[#This Row],[DATE PT LEFT ED]] + ED_DATA[[#This Row],[TIME PT LEFT ED]]</f>
        <v>41014.947916666664</v>
      </c>
      <c r="X292" s="5">
        <f t="shared" si="40"/>
        <v>8.6833333333488554</v>
      </c>
      <c r="Y292" s="5">
        <f t="shared" si="41"/>
        <v>7.9333333333488554</v>
      </c>
      <c r="Z292" s="7">
        <f t="shared" si="42"/>
        <v>0</v>
      </c>
      <c r="AA292" s="7">
        <f t="shared" si="43"/>
        <v>0</v>
      </c>
      <c r="AB292" s="7">
        <f t="shared" si="46"/>
        <v>0</v>
      </c>
      <c r="AC292" s="7">
        <f t="shared" si="47"/>
        <v>0</v>
      </c>
      <c r="AD292" s="7">
        <f t="shared" si="48"/>
        <v>0</v>
      </c>
      <c r="AE292" s="7">
        <f t="shared" si="44"/>
        <v>0</v>
      </c>
      <c r="AF292" s="7">
        <f t="shared" si="45"/>
        <v>0</v>
      </c>
      <c r="AG292" s="7" t="str">
        <f t="shared" si="49"/>
        <v>Senior</v>
      </c>
    </row>
    <row r="293" spans="1:33">
      <c r="A293">
        <v>4414</v>
      </c>
      <c r="B293" t="s">
        <v>14</v>
      </c>
      <c r="C293" t="s">
        <v>15</v>
      </c>
      <c r="D293" t="s">
        <v>18</v>
      </c>
      <c r="E293" s="1">
        <v>41010</v>
      </c>
      <c r="F293" s="3">
        <v>0.88402777777777775</v>
      </c>
      <c r="G293" s="1">
        <v>41010</v>
      </c>
      <c r="H293" s="3">
        <v>0.875</v>
      </c>
      <c r="I293">
        <v>3</v>
      </c>
      <c r="J293">
        <v>1939</v>
      </c>
      <c r="K293" s="1">
        <v>41010</v>
      </c>
      <c r="L293" s="3">
        <v>0.90972222222222221</v>
      </c>
      <c r="M293" s="1">
        <v>41010</v>
      </c>
      <c r="N293" s="3">
        <v>0.90972222222222221</v>
      </c>
      <c r="O293">
        <v>75</v>
      </c>
      <c r="P293">
        <v>21</v>
      </c>
      <c r="Q293">
        <v>21</v>
      </c>
      <c r="R293">
        <v>21</v>
      </c>
      <c r="S293">
        <v>21</v>
      </c>
      <c r="T293" s="2">
        <f>ED_DATA[[#This Row],[REG DATE]] + ED_DATA[[#This Row],[REG TIME]]</f>
        <v>41010.884027777778</v>
      </c>
      <c r="U293" s="2">
        <f>ED_DATA[[#This Row],[TRIAGE DATE]] + ED_DATA[[#This Row],[TRIAGE TIME]]</f>
        <v>41010.875</v>
      </c>
      <c r="V293" s="2">
        <f>ED_DATA[[#This Row],[DISP DATE]] + ED_DATA[[#This Row],[DISP TIME]]</f>
        <v>41010.909722222219</v>
      </c>
      <c r="W293" s="2">
        <f>ED_DATA[[#This Row],[DATE PT LEFT ED]] + ED_DATA[[#This Row],[TIME PT LEFT ED]]</f>
        <v>41010.909722222219</v>
      </c>
      <c r="X293" s="5">
        <f t="shared" si="40"/>
        <v>0.61666666658129543</v>
      </c>
      <c r="Y293" s="5">
        <f t="shared" si="41"/>
        <v>0.61666666658129543</v>
      </c>
      <c r="Z293" s="7">
        <f t="shared" si="42"/>
        <v>1</v>
      </c>
      <c r="AA293" s="7">
        <f t="shared" si="43"/>
        <v>1</v>
      </c>
      <c r="AB293" s="7">
        <f t="shared" si="46"/>
        <v>0</v>
      </c>
      <c r="AC293" s="7">
        <f t="shared" si="47"/>
        <v>0</v>
      </c>
      <c r="AD293" s="7">
        <f t="shared" si="48"/>
        <v>0</v>
      </c>
      <c r="AE293" s="7">
        <f t="shared" si="44"/>
        <v>0</v>
      </c>
      <c r="AF293" s="7">
        <f t="shared" si="45"/>
        <v>0</v>
      </c>
      <c r="AG293" s="7" t="str">
        <f t="shared" si="49"/>
        <v>Senior</v>
      </c>
    </row>
    <row r="294" spans="1:33">
      <c r="A294">
        <v>4414</v>
      </c>
      <c r="B294" t="s">
        <v>14</v>
      </c>
      <c r="C294" t="s">
        <v>15</v>
      </c>
      <c r="D294" t="s">
        <v>18</v>
      </c>
      <c r="E294" s="1">
        <v>41013</v>
      </c>
      <c r="F294" s="3">
        <v>0.51111111111111107</v>
      </c>
      <c r="G294" s="1">
        <v>41013</v>
      </c>
      <c r="H294" s="3">
        <v>0.50694444444444442</v>
      </c>
      <c r="I294">
        <v>3</v>
      </c>
      <c r="J294">
        <v>1930</v>
      </c>
      <c r="K294" s="1">
        <v>41013</v>
      </c>
      <c r="L294" s="3">
        <v>0.79166666666666663</v>
      </c>
      <c r="M294" s="1">
        <v>41013</v>
      </c>
      <c r="N294" s="3">
        <v>0.7944444444444444</v>
      </c>
      <c r="O294">
        <v>83</v>
      </c>
      <c r="P294">
        <v>12</v>
      </c>
      <c r="Q294">
        <v>12</v>
      </c>
      <c r="R294">
        <v>19</v>
      </c>
      <c r="S294">
        <v>19</v>
      </c>
      <c r="T294" s="2">
        <f>ED_DATA[[#This Row],[REG DATE]] + ED_DATA[[#This Row],[REG TIME]]</f>
        <v>41013.511111111111</v>
      </c>
      <c r="U294" s="2">
        <f>ED_DATA[[#This Row],[TRIAGE DATE]] + ED_DATA[[#This Row],[TRIAGE TIME]]</f>
        <v>41013.506944444445</v>
      </c>
      <c r="V294" s="2">
        <f>ED_DATA[[#This Row],[DISP DATE]] + ED_DATA[[#This Row],[DISP TIME]]</f>
        <v>41013.791666666664</v>
      </c>
      <c r="W294" s="2">
        <f>ED_DATA[[#This Row],[DATE PT LEFT ED]] + ED_DATA[[#This Row],[TIME PT LEFT ED]]</f>
        <v>41013.794444444444</v>
      </c>
      <c r="X294" s="5">
        <f t="shared" si="40"/>
        <v>6.7999999999883585</v>
      </c>
      <c r="Y294" s="5">
        <f t="shared" si="41"/>
        <v>6.7333333332790062</v>
      </c>
      <c r="Z294" s="7">
        <f t="shared" si="42"/>
        <v>1</v>
      </c>
      <c r="AA294" s="7">
        <f t="shared" si="43"/>
        <v>0</v>
      </c>
      <c r="AB294" s="7">
        <f t="shared" si="46"/>
        <v>0</v>
      </c>
      <c r="AC294" s="7">
        <f t="shared" si="47"/>
        <v>0</v>
      </c>
      <c r="AD294" s="7">
        <f t="shared" si="48"/>
        <v>0</v>
      </c>
      <c r="AE294" s="7">
        <f t="shared" si="44"/>
        <v>0</v>
      </c>
      <c r="AF294" s="7">
        <f t="shared" si="45"/>
        <v>0</v>
      </c>
      <c r="AG294" s="7" t="str">
        <f t="shared" si="49"/>
        <v>Senior</v>
      </c>
    </row>
    <row r="295" spans="1:33">
      <c r="A295">
        <v>4414</v>
      </c>
      <c r="B295" t="s">
        <v>14</v>
      </c>
      <c r="C295" t="s">
        <v>15</v>
      </c>
      <c r="D295" t="s">
        <v>18</v>
      </c>
      <c r="E295" s="1">
        <v>41013</v>
      </c>
      <c r="F295" s="3">
        <v>0.69722222222222219</v>
      </c>
      <c r="G295" s="1">
        <v>41013</v>
      </c>
      <c r="H295" s="3">
        <v>0.69097222222222221</v>
      </c>
      <c r="I295">
        <v>3</v>
      </c>
      <c r="J295">
        <v>1921</v>
      </c>
      <c r="K295" s="1">
        <v>41013</v>
      </c>
      <c r="L295" s="3">
        <v>0.90625</v>
      </c>
      <c r="M295" s="1">
        <v>41013</v>
      </c>
      <c r="N295" s="3">
        <v>0.90625</v>
      </c>
      <c r="O295">
        <v>91</v>
      </c>
      <c r="P295">
        <v>16</v>
      </c>
      <c r="Q295">
        <v>16</v>
      </c>
      <c r="R295">
        <v>21</v>
      </c>
      <c r="S295">
        <v>21</v>
      </c>
      <c r="T295" s="2">
        <f>ED_DATA[[#This Row],[REG DATE]] + ED_DATA[[#This Row],[REG TIME]]</f>
        <v>41013.697222222225</v>
      </c>
      <c r="U295" s="2">
        <f>ED_DATA[[#This Row],[TRIAGE DATE]] + ED_DATA[[#This Row],[TRIAGE TIME]]</f>
        <v>41013.690972222219</v>
      </c>
      <c r="V295" s="2">
        <f>ED_DATA[[#This Row],[DISP DATE]] + ED_DATA[[#This Row],[DISP TIME]]</f>
        <v>41013.90625</v>
      </c>
      <c r="W295" s="2">
        <f>ED_DATA[[#This Row],[DATE PT LEFT ED]] + ED_DATA[[#This Row],[TIME PT LEFT ED]]</f>
        <v>41013.90625</v>
      </c>
      <c r="X295" s="5">
        <f t="shared" si="40"/>
        <v>5.0166666666045785</v>
      </c>
      <c r="Y295" s="5">
        <f t="shared" si="41"/>
        <v>5.0166666666045785</v>
      </c>
      <c r="Z295" s="7">
        <f t="shared" si="42"/>
        <v>1</v>
      </c>
      <c r="AA295" s="7">
        <f t="shared" si="43"/>
        <v>0</v>
      </c>
      <c r="AB295" s="7">
        <f t="shared" si="46"/>
        <v>0</v>
      </c>
      <c r="AC295" s="7">
        <f t="shared" si="47"/>
        <v>0</v>
      </c>
      <c r="AD295" s="7">
        <f t="shared" si="48"/>
        <v>0</v>
      </c>
      <c r="AE295" s="7">
        <f t="shared" si="44"/>
        <v>0</v>
      </c>
      <c r="AF295" s="7">
        <f t="shared" si="45"/>
        <v>0</v>
      </c>
      <c r="AG295" s="7" t="str">
        <f t="shared" si="49"/>
        <v>Senior</v>
      </c>
    </row>
    <row r="296" spans="1:33">
      <c r="A296">
        <v>4414</v>
      </c>
      <c r="B296" t="s">
        <v>14</v>
      </c>
      <c r="C296" t="s">
        <v>15</v>
      </c>
      <c r="D296" t="s">
        <v>18</v>
      </c>
      <c r="E296" s="1">
        <v>41013</v>
      </c>
      <c r="F296" s="3">
        <v>0.75</v>
      </c>
      <c r="G296" s="1">
        <v>41013</v>
      </c>
      <c r="H296" s="3">
        <v>0.74305555555555558</v>
      </c>
      <c r="I296">
        <v>3</v>
      </c>
      <c r="J296">
        <v>1938</v>
      </c>
      <c r="K296" s="1">
        <v>41014</v>
      </c>
      <c r="L296" s="3">
        <v>0.10416666666666667</v>
      </c>
      <c r="M296" s="1">
        <v>41014</v>
      </c>
      <c r="N296" s="3">
        <v>0.13750000000000001</v>
      </c>
      <c r="O296">
        <v>76</v>
      </c>
      <c r="P296">
        <v>18</v>
      </c>
      <c r="Q296">
        <v>17</v>
      </c>
      <c r="R296">
        <v>2</v>
      </c>
      <c r="S296">
        <v>3</v>
      </c>
      <c r="T296" s="2">
        <f>ED_DATA[[#This Row],[REG DATE]] + ED_DATA[[#This Row],[REG TIME]]</f>
        <v>41013.75</v>
      </c>
      <c r="U296" s="2">
        <f>ED_DATA[[#This Row],[TRIAGE DATE]] + ED_DATA[[#This Row],[TRIAGE TIME]]</f>
        <v>41013.743055555555</v>
      </c>
      <c r="V296" s="2">
        <f>ED_DATA[[#This Row],[DISP DATE]] + ED_DATA[[#This Row],[DISP TIME]]</f>
        <v>41014.104166666664</v>
      </c>
      <c r="W296" s="2">
        <f>ED_DATA[[#This Row],[DATE PT LEFT ED]] + ED_DATA[[#This Row],[TIME PT LEFT ED]]</f>
        <v>41014.137499999997</v>
      </c>
      <c r="X296" s="5">
        <f t="shared" si="40"/>
        <v>9.2999999999301508</v>
      </c>
      <c r="Y296" s="5">
        <f t="shared" si="41"/>
        <v>8.4999999999417923</v>
      </c>
      <c r="Z296" s="7">
        <f t="shared" si="42"/>
        <v>0</v>
      </c>
      <c r="AA296" s="7">
        <f t="shared" si="43"/>
        <v>0</v>
      </c>
      <c r="AB296" s="7">
        <f t="shared" si="46"/>
        <v>0</v>
      </c>
      <c r="AC296" s="7">
        <f t="shared" si="47"/>
        <v>0</v>
      </c>
      <c r="AD296" s="7">
        <f t="shared" si="48"/>
        <v>0</v>
      </c>
      <c r="AE296" s="7">
        <f t="shared" si="44"/>
        <v>0</v>
      </c>
      <c r="AF296" s="7">
        <f t="shared" si="45"/>
        <v>0</v>
      </c>
      <c r="AG296" s="7" t="str">
        <f t="shared" si="49"/>
        <v>Senior</v>
      </c>
    </row>
    <row r="297" spans="1:33">
      <c r="A297">
        <v>4414</v>
      </c>
      <c r="B297" t="s">
        <v>14</v>
      </c>
      <c r="C297" t="s">
        <v>15</v>
      </c>
      <c r="D297" t="s">
        <v>18</v>
      </c>
      <c r="E297" s="1">
        <v>41014</v>
      </c>
      <c r="F297" s="3">
        <v>0.6166666666666667</v>
      </c>
      <c r="G297" s="1">
        <v>41014</v>
      </c>
      <c r="H297" s="3">
        <v>0.61111111111111116</v>
      </c>
      <c r="I297">
        <v>3</v>
      </c>
      <c r="J297">
        <v>1930</v>
      </c>
      <c r="K297" s="1">
        <v>41014</v>
      </c>
      <c r="L297" s="3">
        <v>0.98055555555555551</v>
      </c>
      <c r="M297" s="1">
        <v>41015</v>
      </c>
      <c r="N297" s="3">
        <v>0.70138888888888884</v>
      </c>
      <c r="O297">
        <v>85</v>
      </c>
      <c r="P297">
        <v>14</v>
      </c>
      <c r="Q297">
        <v>14</v>
      </c>
      <c r="R297">
        <v>23</v>
      </c>
      <c r="S297">
        <v>16</v>
      </c>
      <c r="T297" s="2">
        <f>ED_DATA[[#This Row],[REG DATE]] + ED_DATA[[#This Row],[REG TIME]]</f>
        <v>41014.616666666669</v>
      </c>
      <c r="U297" s="2">
        <f>ED_DATA[[#This Row],[TRIAGE DATE]] + ED_DATA[[#This Row],[TRIAGE TIME]]</f>
        <v>41014.611111111109</v>
      </c>
      <c r="V297" s="2">
        <f>ED_DATA[[#This Row],[DISP DATE]] + ED_DATA[[#This Row],[DISP TIME]]</f>
        <v>41014.980555555558</v>
      </c>
      <c r="W297" s="2">
        <f>ED_DATA[[#This Row],[DATE PT LEFT ED]] + ED_DATA[[#This Row],[TIME PT LEFT ED]]</f>
        <v>41015.701388888891</v>
      </c>
      <c r="X297" s="5">
        <f t="shared" si="40"/>
        <v>26.033333333325572</v>
      </c>
      <c r="Y297" s="5">
        <f t="shared" si="41"/>
        <v>8.7333333333372138</v>
      </c>
      <c r="Z297" s="7">
        <f t="shared" si="42"/>
        <v>0</v>
      </c>
      <c r="AA297" s="7">
        <f t="shared" si="43"/>
        <v>0</v>
      </c>
      <c r="AB297" s="7">
        <f t="shared" si="46"/>
        <v>0</v>
      </c>
      <c r="AC297" s="7">
        <f t="shared" si="47"/>
        <v>0</v>
      </c>
      <c r="AD297" s="7">
        <f t="shared" si="48"/>
        <v>0</v>
      </c>
      <c r="AE297" s="7">
        <f t="shared" si="44"/>
        <v>0</v>
      </c>
      <c r="AF297" s="7">
        <f t="shared" si="45"/>
        <v>0</v>
      </c>
      <c r="AG297" s="7" t="str">
        <f t="shared" si="49"/>
        <v>Senior</v>
      </c>
    </row>
    <row r="298" spans="1:33">
      <c r="A298">
        <v>4414</v>
      </c>
      <c r="B298" t="s">
        <v>14</v>
      </c>
      <c r="C298" t="s">
        <v>15</v>
      </c>
      <c r="D298" t="s">
        <v>18</v>
      </c>
      <c r="E298" s="1">
        <v>41014</v>
      </c>
      <c r="F298" s="3">
        <v>0.62777777777777777</v>
      </c>
      <c r="G298" s="1">
        <v>41014</v>
      </c>
      <c r="H298" s="3">
        <v>0.62430555555555556</v>
      </c>
      <c r="I298">
        <v>3</v>
      </c>
      <c r="J298">
        <v>1933</v>
      </c>
      <c r="K298" s="1">
        <v>41014</v>
      </c>
      <c r="L298" s="3">
        <v>0.80555555555555558</v>
      </c>
      <c r="M298" s="1">
        <v>41014</v>
      </c>
      <c r="N298" s="3">
        <v>0.8125</v>
      </c>
      <c r="O298">
        <v>79</v>
      </c>
      <c r="P298">
        <v>15</v>
      </c>
      <c r="Q298">
        <v>14</v>
      </c>
      <c r="R298">
        <v>19</v>
      </c>
      <c r="S298">
        <v>19</v>
      </c>
      <c r="T298" s="2">
        <f>ED_DATA[[#This Row],[REG DATE]] + ED_DATA[[#This Row],[REG TIME]]</f>
        <v>41014.62777777778</v>
      </c>
      <c r="U298" s="2">
        <f>ED_DATA[[#This Row],[TRIAGE DATE]] + ED_DATA[[#This Row],[TRIAGE TIME]]</f>
        <v>41014.624305555553</v>
      </c>
      <c r="V298" s="2">
        <f>ED_DATA[[#This Row],[DISP DATE]] + ED_DATA[[#This Row],[DISP TIME]]</f>
        <v>41014.805555555555</v>
      </c>
      <c r="W298" s="2">
        <f>ED_DATA[[#This Row],[DATE PT LEFT ED]] + ED_DATA[[#This Row],[TIME PT LEFT ED]]</f>
        <v>41014.8125</v>
      </c>
      <c r="X298" s="5">
        <f t="shared" si="40"/>
        <v>4.4333333332906477</v>
      </c>
      <c r="Y298" s="5">
        <f t="shared" si="41"/>
        <v>4.2666666666045785</v>
      </c>
      <c r="Z298" s="7">
        <f t="shared" si="42"/>
        <v>1</v>
      </c>
      <c r="AA298" s="7">
        <f t="shared" si="43"/>
        <v>0</v>
      </c>
      <c r="AB298" s="7">
        <f t="shared" si="46"/>
        <v>0</v>
      </c>
      <c r="AC298" s="7">
        <f t="shared" si="47"/>
        <v>0</v>
      </c>
      <c r="AD298" s="7">
        <f t="shared" si="48"/>
        <v>0</v>
      </c>
      <c r="AE298" s="7">
        <f t="shared" si="44"/>
        <v>0</v>
      </c>
      <c r="AF298" s="7">
        <f t="shared" si="45"/>
        <v>0</v>
      </c>
      <c r="AG298" s="7" t="str">
        <f t="shared" si="49"/>
        <v>Senior</v>
      </c>
    </row>
    <row r="299" spans="1:33">
      <c r="A299">
        <v>4414</v>
      </c>
      <c r="B299" t="s">
        <v>14</v>
      </c>
      <c r="C299" t="s">
        <v>15</v>
      </c>
      <c r="D299" t="s">
        <v>18</v>
      </c>
      <c r="E299" s="1">
        <v>41014</v>
      </c>
      <c r="F299" s="3">
        <v>0.74097222222222225</v>
      </c>
      <c r="G299" s="1">
        <v>41014</v>
      </c>
      <c r="H299" s="3">
        <v>0.73472222222222228</v>
      </c>
      <c r="I299">
        <v>3</v>
      </c>
      <c r="J299">
        <v>1931</v>
      </c>
      <c r="K299" s="1">
        <v>41015</v>
      </c>
      <c r="L299" s="3">
        <v>0.33333333333333331</v>
      </c>
      <c r="M299" s="1">
        <v>41016</v>
      </c>
      <c r="N299" s="3">
        <v>6.25E-2</v>
      </c>
      <c r="O299">
        <v>81</v>
      </c>
      <c r="P299">
        <v>17</v>
      </c>
      <c r="Q299">
        <v>17</v>
      </c>
      <c r="R299">
        <v>8</v>
      </c>
      <c r="S299">
        <v>1</v>
      </c>
      <c r="T299" s="2">
        <f>ED_DATA[[#This Row],[REG DATE]] + ED_DATA[[#This Row],[REG TIME]]</f>
        <v>41014.740972222222</v>
      </c>
      <c r="U299" s="2">
        <f>ED_DATA[[#This Row],[TRIAGE DATE]] + ED_DATA[[#This Row],[TRIAGE TIME]]</f>
        <v>41014.734722222223</v>
      </c>
      <c r="V299" s="2">
        <f>ED_DATA[[#This Row],[DISP DATE]] + ED_DATA[[#This Row],[DISP TIME]]</f>
        <v>41015.333333333336</v>
      </c>
      <c r="W299" s="2">
        <f>ED_DATA[[#This Row],[DATE PT LEFT ED]] + ED_DATA[[#This Row],[TIME PT LEFT ED]]</f>
        <v>41016.0625</v>
      </c>
      <c r="X299" s="5">
        <f t="shared" si="40"/>
        <v>31.716666666674428</v>
      </c>
      <c r="Y299" s="5">
        <f t="shared" si="41"/>
        <v>14.216666666732635</v>
      </c>
      <c r="Z299" s="7">
        <f t="shared" si="42"/>
        <v>0</v>
      </c>
      <c r="AA299" s="7">
        <f t="shared" si="43"/>
        <v>0</v>
      </c>
      <c r="AB299" s="7">
        <f t="shared" si="46"/>
        <v>0</v>
      </c>
      <c r="AC299" s="7">
        <f t="shared" si="47"/>
        <v>0</v>
      </c>
      <c r="AD299" s="7">
        <f t="shared" si="48"/>
        <v>0</v>
      </c>
      <c r="AE299" s="7">
        <f t="shared" si="44"/>
        <v>0</v>
      </c>
      <c r="AF299" s="7">
        <f t="shared" si="45"/>
        <v>0</v>
      </c>
      <c r="AG299" s="7" t="str">
        <f t="shared" si="49"/>
        <v>Senior</v>
      </c>
    </row>
    <row r="300" spans="1:33">
      <c r="A300">
        <v>4414</v>
      </c>
      <c r="B300" t="s">
        <v>14</v>
      </c>
      <c r="C300" t="s">
        <v>15</v>
      </c>
      <c r="D300" t="s">
        <v>18</v>
      </c>
      <c r="E300" s="1">
        <v>41014</v>
      </c>
      <c r="F300" s="3">
        <v>0.77986111111111112</v>
      </c>
      <c r="G300" s="1">
        <v>41014</v>
      </c>
      <c r="H300" s="3">
        <v>0.77569444444444446</v>
      </c>
      <c r="I300">
        <v>3</v>
      </c>
      <c r="J300">
        <v>1937</v>
      </c>
      <c r="K300" s="1">
        <v>41014</v>
      </c>
      <c r="L300" s="3">
        <v>0.96875</v>
      </c>
      <c r="M300" s="1">
        <v>41015</v>
      </c>
      <c r="N300" s="3">
        <v>1.5277777777777777E-2</v>
      </c>
      <c r="O300">
        <v>75</v>
      </c>
      <c r="P300">
        <v>18</v>
      </c>
      <c r="Q300">
        <v>18</v>
      </c>
      <c r="R300">
        <v>23</v>
      </c>
      <c r="S300">
        <v>0</v>
      </c>
      <c r="T300" s="2">
        <f>ED_DATA[[#This Row],[REG DATE]] + ED_DATA[[#This Row],[REG TIME]]</f>
        <v>41014.779861111114</v>
      </c>
      <c r="U300" s="2">
        <f>ED_DATA[[#This Row],[TRIAGE DATE]] + ED_DATA[[#This Row],[TRIAGE TIME]]</f>
        <v>41014.775694444441</v>
      </c>
      <c r="V300" s="2">
        <f>ED_DATA[[#This Row],[DISP DATE]] + ED_DATA[[#This Row],[DISP TIME]]</f>
        <v>41014.96875</v>
      </c>
      <c r="W300" s="2">
        <f>ED_DATA[[#This Row],[DATE PT LEFT ED]] + ED_DATA[[#This Row],[TIME PT LEFT ED]]</f>
        <v>41015.015277777777</v>
      </c>
      <c r="X300" s="5">
        <f t="shared" si="40"/>
        <v>5.6499999999068677</v>
      </c>
      <c r="Y300" s="5">
        <f t="shared" si="41"/>
        <v>4.5333333332673647</v>
      </c>
      <c r="Z300" s="7">
        <f t="shared" si="42"/>
        <v>1</v>
      </c>
      <c r="AA300" s="7">
        <f t="shared" si="43"/>
        <v>0</v>
      </c>
      <c r="AB300" s="7">
        <f t="shared" si="46"/>
        <v>0</v>
      </c>
      <c r="AC300" s="7">
        <f t="shared" si="47"/>
        <v>0</v>
      </c>
      <c r="AD300" s="7">
        <f t="shared" si="48"/>
        <v>0</v>
      </c>
      <c r="AE300" s="7">
        <f t="shared" si="44"/>
        <v>0</v>
      </c>
      <c r="AF300" s="7">
        <f t="shared" si="45"/>
        <v>0</v>
      </c>
      <c r="AG300" s="7" t="str">
        <f t="shared" si="49"/>
        <v>Senior</v>
      </c>
    </row>
    <row r="301" spans="1:33">
      <c r="A301">
        <v>4414</v>
      </c>
      <c r="B301" t="s">
        <v>14</v>
      </c>
      <c r="C301" t="s">
        <v>15</v>
      </c>
      <c r="D301" t="s">
        <v>18</v>
      </c>
      <c r="E301" s="1">
        <v>41014</v>
      </c>
      <c r="F301" s="3">
        <v>0.83194444444444449</v>
      </c>
      <c r="G301" s="1">
        <v>41014</v>
      </c>
      <c r="H301" s="3">
        <v>0.82222222222222219</v>
      </c>
      <c r="I301">
        <v>3</v>
      </c>
      <c r="J301">
        <v>1930</v>
      </c>
      <c r="K301" s="1">
        <v>41015</v>
      </c>
      <c r="L301" s="3">
        <v>3.472222222222222E-3</v>
      </c>
      <c r="M301" s="1">
        <v>41015</v>
      </c>
      <c r="N301" s="3">
        <v>0.23958333333333334</v>
      </c>
      <c r="O301">
        <v>86</v>
      </c>
      <c r="P301">
        <v>19</v>
      </c>
      <c r="Q301">
        <v>19</v>
      </c>
      <c r="R301">
        <v>0</v>
      </c>
      <c r="S301">
        <v>5</v>
      </c>
      <c r="T301" s="2">
        <f>ED_DATA[[#This Row],[REG DATE]] + ED_DATA[[#This Row],[REG TIME]]</f>
        <v>41014.831944444442</v>
      </c>
      <c r="U301" s="2">
        <f>ED_DATA[[#This Row],[TRIAGE DATE]] + ED_DATA[[#This Row],[TRIAGE TIME]]</f>
        <v>41014.822222222225</v>
      </c>
      <c r="V301" s="2">
        <f>ED_DATA[[#This Row],[DISP DATE]] + ED_DATA[[#This Row],[DISP TIME]]</f>
        <v>41015.003472222219</v>
      </c>
      <c r="W301" s="2">
        <f>ED_DATA[[#This Row],[DATE PT LEFT ED]] + ED_DATA[[#This Row],[TIME PT LEFT ED]]</f>
        <v>41015.239583333336</v>
      </c>
      <c r="X301" s="5">
        <f t="shared" si="40"/>
        <v>9.7833333334419876</v>
      </c>
      <c r="Y301" s="5">
        <f t="shared" si="41"/>
        <v>4.1166666666395031</v>
      </c>
      <c r="Z301" s="7">
        <f t="shared" si="42"/>
        <v>1</v>
      </c>
      <c r="AA301" s="7">
        <f t="shared" si="43"/>
        <v>0</v>
      </c>
      <c r="AB301" s="7">
        <f t="shared" si="46"/>
        <v>0</v>
      </c>
      <c r="AC301" s="7">
        <f t="shared" si="47"/>
        <v>0</v>
      </c>
      <c r="AD301" s="7">
        <f t="shared" si="48"/>
        <v>0</v>
      </c>
      <c r="AE301" s="7">
        <f t="shared" si="44"/>
        <v>0</v>
      </c>
      <c r="AF301" s="7">
        <f t="shared" si="45"/>
        <v>0</v>
      </c>
      <c r="AG301" s="7" t="str">
        <f t="shared" si="49"/>
        <v>Senior</v>
      </c>
    </row>
    <row r="302" spans="1:33">
      <c r="A302">
        <v>4414</v>
      </c>
      <c r="B302" t="s">
        <v>14</v>
      </c>
      <c r="C302" t="s">
        <v>15</v>
      </c>
      <c r="D302" t="s">
        <v>18</v>
      </c>
      <c r="E302" s="1">
        <v>41016</v>
      </c>
      <c r="F302" s="3">
        <v>0.84236111111111112</v>
      </c>
      <c r="G302" s="1">
        <v>41016</v>
      </c>
      <c r="H302" s="3">
        <v>0.84027777777777779</v>
      </c>
      <c r="I302">
        <v>3</v>
      </c>
      <c r="J302">
        <v>1929</v>
      </c>
      <c r="K302" s="1">
        <v>41017</v>
      </c>
      <c r="L302" s="3">
        <v>0.28819444444444442</v>
      </c>
      <c r="M302" s="1">
        <v>41017</v>
      </c>
      <c r="N302" s="3">
        <v>0.9375</v>
      </c>
      <c r="O302">
        <v>82</v>
      </c>
      <c r="P302">
        <v>20</v>
      </c>
      <c r="Q302">
        <v>20</v>
      </c>
      <c r="R302">
        <v>6</v>
      </c>
      <c r="S302">
        <v>22</v>
      </c>
      <c r="T302" s="2">
        <f>ED_DATA[[#This Row],[REG DATE]] + ED_DATA[[#This Row],[REG TIME]]</f>
        <v>41016.842361111114</v>
      </c>
      <c r="U302" s="2">
        <f>ED_DATA[[#This Row],[TRIAGE DATE]] + ED_DATA[[#This Row],[TRIAGE TIME]]</f>
        <v>41016.840277777781</v>
      </c>
      <c r="V302" s="2">
        <f>ED_DATA[[#This Row],[DISP DATE]] + ED_DATA[[#This Row],[DISP TIME]]</f>
        <v>41017.288194444445</v>
      </c>
      <c r="W302" s="2">
        <f>ED_DATA[[#This Row],[DATE PT LEFT ED]] + ED_DATA[[#This Row],[TIME PT LEFT ED]]</f>
        <v>41017.9375</v>
      </c>
      <c r="X302" s="5">
        <f t="shared" si="40"/>
        <v>26.283333333267365</v>
      </c>
      <c r="Y302" s="5">
        <f t="shared" si="41"/>
        <v>10.699999999953434</v>
      </c>
      <c r="Z302" s="7">
        <f t="shared" si="42"/>
        <v>0</v>
      </c>
      <c r="AA302" s="7">
        <f t="shared" si="43"/>
        <v>0</v>
      </c>
      <c r="AB302" s="7">
        <f t="shared" si="46"/>
        <v>0</v>
      </c>
      <c r="AC302" s="7">
        <f t="shared" si="47"/>
        <v>0</v>
      </c>
      <c r="AD302" s="7">
        <f t="shared" si="48"/>
        <v>0</v>
      </c>
      <c r="AE302" s="7">
        <f t="shared" si="44"/>
        <v>0</v>
      </c>
      <c r="AF302" s="7">
        <f t="shared" si="45"/>
        <v>0</v>
      </c>
      <c r="AG302" s="7" t="str">
        <f t="shared" si="49"/>
        <v>Senior</v>
      </c>
    </row>
    <row r="303" spans="1:33">
      <c r="A303">
        <v>4414</v>
      </c>
      <c r="B303" t="s">
        <v>14</v>
      </c>
      <c r="C303" t="s">
        <v>15</v>
      </c>
      <c r="D303" t="s">
        <v>18</v>
      </c>
      <c r="E303" s="1">
        <v>41011</v>
      </c>
      <c r="F303" s="3">
        <v>0.43819444444444444</v>
      </c>
      <c r="G303" s="1">
        <v>41011</v>
      </c>
      <c r="H303" s="3">
        <v>0.43055555555555558</v>
      </c>
      <c r="I303">
        <v>3</v>
      </c>
      <c r="J303">
        <v>1929</v>
      </c>
      <c r="K303" s="1">
        <v>41011</v>
      </c>
      <c r="L303" s="3">
        <v>0.71875</v>
      </c>
      <c r="M303" s="1">
        <v>41011</v>
      </c>
      <c r="N303" s="3">
        <v>0.71875</v>
      </c>
      <c r="O303">
        <v>85</v>
      </c>
      <c r="P303">
        <v>10</v>
      </c>
      <c r="Q303">
        <v>10</v>
      </c>
      <c r="R303">
        <v>17</v>
      </c>
      <c r="S303">
        <v>17</v>
      </c>
      <c r="T303" s="2">
        <f>ED_DATA[[#This Row],[REG DATE]] + ED_DATA[[#This Row],[REG TIME]]</f>
        <v>41011.438194444447</v>
      </c>
      <c r="U303" s="2">
        <f>ED_DATA[[#This Row],[TRIAGE DATE]] + ED_DATA[[#This Row],[TRIAGE TIME]]</f>
        <v>41011.430555555555</v>
      </c>
      <c r="V303" s="2">
        <f>ED_DATA[[#This Row],[DISP DATE]] + ED_DATA[[#This Row],[DISP TIME]]</f>
        <v>41011.71875</v>
      </c>
      <c r="W303" s="2">
        <f>ED_DATA[[#This Row],[DATE PT LEFT ED]] + ED_DATA[[#This Row],[TIME PT LEFT ED]]</f>
        <v>41011.71875</v>
      </c>
      <c r="X303" s="5">
        <f t="shared" si="40"/>
        <v>6.7333333332790062</v>
      </c>
      <c r="Y303" s="5">
        <f t="shared" si="41"/>
        <v>6.7333333332790062</v>
      </c>
      <c r="Z303" s="7">
        <f t="shared" si="42"/>
        <v>1</v>
      </c>
      <c r="AA303" s="7">
        <f t="shared" si="43"/>
        <v>0</v>
      </c>
      <c r="AB303" s="7">
        <f t="shared" si="46"/>
        <v>0</v>
      </c>
      <c r="AC303" s="7">
        <f t="shared" si="47"/>
        <v>0</v>
      </c>
      <c r="AD303" s="7">
        <f t="shared" si="48"/>
        <v>0</v>
      </c>
      <c r="AE303" s="7">
        <f t="shared" si="44"/>
        <v>0</v>
      </c>
      <c r="AF303" s="7">
        <f t="shared" si="45"/>
        <v>0</v>
      </c>
      <c r="AG303" s="7" t="str">
        <f t="shared" si="49"/>
        <v>Senior</v>
      </c>
    </row>
    <row r="304" spans="1:33">
      <c r="A304">
        <v>4414</v>
      </c>
      <c r="B304" t="s">
        <v>14</v>
      </c>
      <c r="C304" t="s">
        <v>15</v>
      </c>
      <c r="D304" t="s">
        <v>18</v>
      </c>
      <c r="E304" s="1">
        <v>41011</v>
      </c>
      <c r="F304" s="3">
        <v>0.54097222222222219</v>
      </c>
      <c r="G304" s="1">
        <v>41011</v>
      </c>
      <c r="H304" s="3">
        <v>0.53472222222222221</v>
      </c>
      <c r="I304">
        <v>3</v>
      </c>
      <c r="J304">
        <v>1916</v>
      </c>
      <c r="K304" s="1">
        <v>41011</v>
      </c>
      <c r="L304" s="3">
        <v>0.92361111111111116</v>
      </c>
      <c r="M304" s="1">
        <v>41011</v>
      </c>
      <c r="N304" s="3">
        <v>0.92361111111111116</v>
      </c>
      <c r="O304">
        <v>99</v>
      </c>
      <c r="P304">
        <v>12</v>
      </c>
      <c r="Q304">
        <v>12</v>
      </c>
      <c r="R304">
        <v>22</v>
      </c>
      <c r="S304">
        <v>22</v>
      </c>
      <c r="T304" s="2">
        <f>ED_DATA[[#This Row],[REG DATE]] + ED_DATA[[#This Row],[REG TIME]]</f>
        <v>41011.540972222225</v>
      </c>
      <c r="U304" s="2">
        <f>ED_DATA[[#This Row],[TRIAGE DATE]] + ED_DATA[[#This Row],[TRIAGE TIME]]</f>
        <v>41011.534722222219</v>
      </c>
      <c r="V304" s="2">
        <f>ED_DATA[[#This Row],[DISP DATE]] + ED_DATA[[#This Row],[DISP TIME]]</f>
        <v>41011.923611111109</v>
      </c>
      <c r="W304" s="2">
        <f>ED_DATA[[#This Row],[DATE PT LEFT ED]] + ED_DATA[[#This Row],[TIME PT LEFT ED]]</f>
        <v>41011.923611111109</v>
      </c>
      <c r="X304" s="5">
        <f t="shared" si="40"/>
        <v>9.1833333332324401</v>
      </c>
      <c r="Y304" s="5">
        <f t="shared" si="41"/>
        <v>9.1833333332324401</v>
      </c>
      <c r="Z304" s="7">
        <f t="shared" si="42"/>
        <v>0</v>
      </c>
      <c r="AA304" s="7">
        <f t="shared" si="43"/>
        <v>0</v>
      </c>
      <c r="AB304" s="7">
        <f t="shared" si="46"/>
        <v>0</v>
      </c>
      <c r="AC304" s="7">
        <f t="shared" si="47"/>
        <v>0</v>
      </c>
      <c r="AD304" s="7">
        <f t="shared" si="48"/>
        <v>0</v>
      </c>
      <c r="AE304" s="7">
        <f t="shared" si="44"/>
        <v>0</v>
      </c>
      <c r="AF304" s="7">
        <f t="shared" si="45"/>
        <v>0</v>
      </c>
      <c r="AG304" s="7" t="str">
        <f t="shared" si="49"/>
        <v>Senior</v>
      </c>
    </row>
    <row r="305" spans="1:33">
      <c r="A305">
        <v>4414</v>
      </c>
      <c r="B305" t="s">
        <v>14</v>
      </c>
      <c r="C305" t="s">
        <v>15</v>
      </c>
      <c r="D305" t="s">
        <v>18</v>
      </c>
      <c r="E305" s="1">
        <v>41012</v>
      </c>
      <c r="F305" s="3">
        <v>0.50138888888888888</v>
      </c>
      <c r="G305" s="1">
        <v>41012</v>
      </c>
      <c r="H305" s="3">
        <v>0.49652777777777779</v>
      </c>
      <c r="I305">
        <v>3</v>
      </c>
      <c r="J305">
        <v>1946</v>
      </c>
      <c r="K305" s="1">
        <v>41012</v>
      </c>
      <c r="L305" s="3">
        <v>0.82291666666666663</v>
      </c>
      <c r="M305" s="1">
        <v>41012</v>
      </c>
      <c r="N305" s="3">
        <v>0.82291666666666663</v>
      </c>
      <c r="O305">
        <v>66</v>
      </c>
      <c r="P305">
        <v>12</v>
      </c>
      <c r="Q305">
        <v>11</v>
      </c>
      <c r="R305">
        <v>19</v>
      </c>
      <c r="S305">
        <v>19</v>
      </c>
      <c r="T305" s="2">
        <f>ED_DATA[[#This Row],[REG DATE]] + ED_DATA[[#This Row],[REG TIME]]</f>
        <v>41012.501388888886</v>
      </c>
      <c r="U305" s="2">
        <f>ED_DATA[[#This Row],[TRIAGE DATE]] + ED_DATA[[#This Row],[TRIAGE TIME]]</f>
        <v>41012.496527777781</v>
      </c>
      <c r="V305" s="2">
        <f>ED_DATA[[#This Row],[DISP DATE]] + ED_DATA[[#This Row],[DISP TIME]]</f>
        <v>41012.822916666664</v>
      </c>
      <c r="W305" s="2">
        <f>ED_DATA[[#This Row],[DATE PT LEFT ED]] + ED_DATA[[#This Row],[TIME PT LEFT ED]]</f>
        <v>41012.822916666664</v>
      </c>
      <c r="X305" s="5">
        <f t="shared" si="40"/>
        <v>7.7166666666744277</v>
      </c>
      <c r="Y305" s="5">
        <f t="shared" si="41"/>
        <v>7.7166666666744277</v>
      </c>
      <c r="Z305" s="7">
        <f t="shared" si="42"/>
        <v>0</v>
      </c>
      <c r="AA305" s="7">
        <f t="shared" si="43"/>
        <v>0</v>
      </c>
      <c r="AB305" s="7">
        <f t="shared" si="46"/>
        <v>0</v>
      </c>
      <c r="AC305" s="7">
        <f t="shared" si="47"/>
        <v>0</v>
      </c>
      <c r="AD305" s="7">
        <f t="shared" si="48"/>
        <v>0</v>
      </c>
      <c r="AE305" s="7">
        <f t="shared" si="44"/>
        <v>0</v>
      </c>
      <c r="AF305" s="7">
        <f t="shared" si="45"/>
        <v>0</v>
      </c>
      <c r="AG305" s="7" t="str">
        <f t="shared" si="49"/>
        <v>Senior</v>
      </c>
    </row>
    <row r="306" spans="1:33">
      <c r="A306">
        <v>4414</v>
      </c>
      <c r="B306" t="s">
        <v>14</v>
      </c>
      <c r="C306" t="s">
        <v>15</v>
      </c>
      <c r="D306" t="s">
        <v>18</v>
      </c>
      <c r="E306" s="1">
        <v>41012</v>
      </c>
      <c r="F306" s="3">
        <v>0.55069444444444449</v>
      </c>
      <c r="G306" s="1">
        <v>41012</v>
      </c>
      <c r="H306" s="3">
        <v>0.54861111111111116</v>
      </c>
      <c r="I306">
        <v>3</v>
      </c>
      <c r="J306">
        <v>1924</v>
      </c>
      <c r="K306" s="1">
        <v>41012</v>
      </c>
      <c r="L306" s="3">
        <v>0.80208333333333337</v>
      </c>
      <c r="M306" s="1">
        <v>41012</v>
      </c>
      <c r="N306" s="3">
        <v>0.80208333333333337</v>
      </c>
      <c r="O306">
        <v>91</v>
      </c>
      <c r="P306">
        <v>13</v>
      </c>
      <c r="Q306">
        <v>13</v>
      </c>
      <c r="R306">
        <v>19</v>
      </c>
      <c r="S306">
        <v>19</v>
      </c>
      <c r="T306" s="2">
        <f>ED_DATA[[#This Row],[REG DATE]] + ED_DATA[[#This Row],[REG TIME]]</f>
        <v>41012.550694444442</v>
      </c>
      <c r="U306" s="2">
        <f>ED_DATA[[#This Row],[TRIAGE DATE]] + ED_DATA[[#This Row],[TRIAGE TIME]]</f>
        <v>41012.548611111109</v>
      </c>
      <c r="V306" s="2">
        <f>ED_DATA[[#This Row],[DISP DATE]] + ED_DATA[[#This Row],[DISP TIME]]</f>
        <v>41012.802083333336</v>
      </c>
      <c r="W306" s="2">
        <f>ED_DATA[[#This Row],[DATE PT LEFT ED]] + ED_DATA[[#This Row],[TIME PT LEFT ED]]</f>
        <v>41012.802083333336</v>
      </c>
      <c r="X306" s="5">
        <f t="shared" si="40"/>
        <v>6.0333333334419876</v>
      </c>
      <c r="Y306" s="5">
        <f t="shared" si="41"/>
        <v>6.0333333334419876</v>
      </c>
      <c r="Z306" s="7">
        <f t="shared" si="42"/>
        <v>1</v>
      </c>
      <c r="AA306" s="7">
        <f t="shared" si="43"/>
        <v>0</v>
      </c>
      <c r="AB306" s="7">
        <f t="shared" si="46"/>
        <v>0</v>
      </c>
      <c r="AC306" s="7">
        <f t="shared" si="47"/>
        <v>0</v>
      </c>
      <c r="AD306" s="7">
        <f t="shared" si="48"/>
        <v>0</v>
      </c>
      <c r="AE306" s="7">
        <f t="shared" si="44"/>
        <v>0</v>
      </c>
      <c r="AF306" s="7">
        <f t="shared" si="45"/>
        <v>0</v>
      </c>
      <c r="AG306" s="7" t="str">
        <f t="shared" si="49"/>
        <v>Senior</v>
      </c>
    </row>
    <row r="307" spans="1:33">
      <c r="A307">
        <v>4414</v>
      </c>
      <c r="B307" t="s">
        <v>14</v>
      </c>
      <c r="C307" t="s">
        <v>15</v>
      </c>
      <c r="D307" t="s">
        <v>18</v>
      </c>
      <c r="E307" s="1">
        <v>41012</v>
      </c>
      <c r="F307" s="3">
        <v>0.58472222222222225</v>
      </c>
      <c r="G307" s="1">
        <v>41012</v>
      </c>
      <c r="H307" s="3">
        <v>0.58194444444444449</v>
      </c>
      <c r="I307">
        <v>3</v>
      </c>
      <c r="J307">
        <v>1941</v>
      </c>
      <c r="K307" s="1">
        <v>41012</v>
      </c>
      <c r="L307" s="3">
        <v>0.81736111111111109</v>
      </c>
      <c r="M307" s="1">
        <v>41012</v>
      </c>
      <c r="N307" s="3">
        <v>0.81736111111111109</v>
      </c>
      <c r="O307">
        <v>74</v>
      </c>
      <c r="P307">
        <v>14</v>
      </c>
      <c r="Q307">
        <v>13</v>
      </c>
      <c r="R307">
        <v>19</v>
      </c>
      <c r="S307">
        <v>19</v>
      </c>
      <c r="T307" s="2">
        <f>ED_DATA[[#This Row],[REG DATE]] + ED_DATA[[#This Row],[REG TIME]]</f>
        <v>41012.584722222222</v>
      </c>
      <c r="U307" s="2">
        <f>ED_DATA[[#This Row],[TRIAGE DATE]] + ED_DATA[[#This Row],[TRIAGE TIME]]</f>
        <v>41012.581944444442</v>
      </c>
      <c r="V307" s="2">
        <f>ED_DATA[[#This Row],[DISP DATE]] + ED_DATA[[#This Row],[DISP TIME]]</f>
        <v>41012.817361111112</v>
      </c>
      <c r="W307" s="2">
        <f>ED_DATA[[#This Row],[DATE PT LEFT ED]] + ED_DATA[[#This Row],[TIME PT LEFT ED]]</f>
        <v>41012.817361111112</v>
      </c>
      <c r="X307" s="5">
        <f t="shared" si="40"/>
        <v>5.5833333333721384</v>
      </c>
      <c r="Y307" s="5">
        <f t="shared" si="41"/>
        <v>5.5833333333721384</v>
      </c>
      <c r="Z307" s="7">
        <f t="shared" si="42"/>
        <v>1</v>
      </c>
      <c r="AA307" s="7">
        <f t="shared" si="43"/>
        <v>0</v>
      </c>
      <c r="AB307" s="7">
        <f t="shared" si="46"/>
        <v>0</v>
      </c>
      <c r="AC307" s="7">
        <f t="shared" si="47"/>
        <v>0</v>
      </c>
      <c r="AD307" s="7">
        <f t="shared" si="48"/>
        <v>0</v>
      </c>
      <c r="AE307" s="7">
        <f t="shared" si="44"/>
        <v>0</v>
      </c>
      <c r="AF307" s="7">
        <f t="shared" si="45"/>
        <v>0</v>
      </c>
      <c r="AG307" s="7" t="str">
        <f t="shared" si="49"/>
        <v>Senior</v>
      </c>
    </row>
    <row r="308" spans="1:33">
      <c r="A308">
        <v>4414</v>
      </c>
      <c r="B308" t="s">
        <v>14</v>
      </c>
      <c r="C308" t="s">
        <v>15</v>
      </c>
      <c r="D308" t="s">
        <v>18</v>
      </c>
      <c r="E308" s="1">
        <v>41012</v>
      </c>
      <c r="F308" s="3">
        <v>0.59027777777777779</v>
      </c>
      <c r="G308" s="1">
        <v>41012</v>
      </c>
      <c r="H308" s="3">
        <v>0.59027777777777779</v>
      </c>
      <c r="I308">
        <v>3</v>
      </c>
      <c r="J308">
        <v>1933</v>
      </c>
      <c r="K308" s="1">
        <v>41013</v>
      </c>
      <c r="L308" s="3">
        <v>0.34722222222222221</v>
      </c>
      <c r="M308" s="1">
        <v>41013</v>
      </c>
      <c r="N308" s="3">
        <v>0.43055555555555558</v>
      </c>
      <c r="O308">
        <v>82</v>
      </c>
      <c r="P308">
        <v>14</v>
      </c>
      <c r="Q308">
        <v>14</v>
      </c>
      <c r="R308">
        <v>8</v>
      </c>
      <c r="S308">
        <v>10</v>
      </c>
      <c r="T308" s="2">
        <f>ED_DATA[[#This Row],[REG DATE]] + ED_DATA[[#This Row],[REG TIME]]</f>
        <v>41012.590277777781</v>
      </c>
      <c r="U308" s="2">
        <f>ED_DATA[[#This Row],[TRIAGE DATE]] + ED_DATA[[#This Row],[TRIAGE TIME]]</f>
        <v>41012.590277777781</v>
      </c>
      <c r="V308" s="2">
        <f>ED_DATA[[#This Row],[DISP DATE]] + ED_DATA[[#This Row],[DISP TIME]]</f>
        <v>41013.347222222219</v>
      </c>
      <c r="W308" s="2">
        <f>ED_DATA[[#This Row],[DATE PT LEFT ED]] + ED_DATA[[#This Row],[TIME PT LEFT ED]]</f>
        <v>41013.430555555555</v>
      </c>
      <c r="X308" s="5">
        <f t="shared" si="40"/>
        <v>20.166666666569654</v>
      </c>
      <c r="Y308" s="5">
        <f t="shared" si="41"/>
        <v>18.166666666511446</v>
      </c>
      <c r="Z308" s="7">
        <f t="shared" si="42"/>
        <v>0</v>
      </c>
      <c r="AA308" s="7">
        <f t="shared" si="43"/>
        <v>0</v>
      </c>
      <c r="AB308" s="7">
        <f t="shared" si="46"/>
        <v>0</v>
      </c>
      <c r="AC308" s="7">
        <f t="shared" si="47"/>
        <v>0</v>
      </c>
      <c r="AD308" s="7">
        <f t="shared" si="48"/>
        <v>0</v>
      </c>
      <c r="AE308" s="7">
        <f t="shared" si="44"/>
        <v>0</v>
      </c>
      <c r="AF308" s="7">
        <f t="shared" si="45"/>
        <v>0</v>
      </c>
      <c r="AG308" s="7" t="str">
        <f t="shared" si="49"/>
        <v>Senior</v>
      </c>
    </row>
    <row r="309" spans="1:33">
      <c r="A309">
        <v>4414</v>
      </c>
      <c r="B309" t="s">
        <v>14</v>
      </c>
      <c r="C309" t="s">
        <v>15</v>
      </c>
      <c r="D309" t="s">
        <v>18</v>
      </c>
      <c r="E309" s="1">
        <v>41012</v>
      </c>
      <c r="F309" s="3">
        <v>0.64930555555555558</v>
      </c>
      <c r="G309" s="1">
        <v>41012</v>
      </c>
      <c r="H309" s="3">
        <v>0.64236111111111116</v>
      </c>
      <c r="I309">
        <v>3</v>
      </c>
      <c r="J309">
        <v>1925</v>
      </c>
      <c r="K309" s="1">
        <v>41012</v>
      </c>
      <c r="L309" s="3">
        <v>0.98611111111111116</v>
      </c>
      <c r="M309" s="1">
        <v>41013</v>
      </c>
      <c r="N309" s="3">
        <v>0.1736111111111111</v>
      </c>
      <c r="O309">
        <v>86</v>
      </c>
      <c r="P309">
        <v>15</v>
      </c>
      <c r="Q309">
        <v>15</v>
      </c>
      <c r="R309">
        <v>23</v>
      </c>
      <c r="S309">
        <v>4</v>
      </c>
      <c r="T309" s="2">
        <f>ED_DATA[[#This Row],[REG DATE]] + ED_DATA[[#This Row],[REG TIME]]</f>
        <v>41012.649305555555</v>
      </c>
      <c r="U309" s="2">
        <f>ED_DATA[[#This Row],[TRIAGE DATE]] + ED_DATA[[#This Row],[TRIAGE TIME]]</f>
        <v>41012.642361111109</v>
      </c>
      <c r="V309" s="2">
        <f>ED_DATA[[#This Row],[DISP DATE]] + ED_DATA[[#This Row],[DISP TIME]]</f>
        <v>41012.986111111109</v>
      </c>
      <c r="W309" s="2">
        <f>ED_DATA[[#This Row],[DATE PT LEFT ED]] + ED_DATA[[#This Row],[TIME PT LEFT ED]]</f>
        <v>41013.173611111109</v>
      </c>
      <c r="X309" s="5">
        <f t="shared" si="40"/>
        <v>12.583333333313931</v>
      </c>
      <c r="Y309" s="5">
        <f t="shared" si="41"/>
        <v>8.0833333333139308</v>
      </c>
      <c r="Z309" s="7">
        <f t="shared" si="42"/>
        <v>0</v>
      </c>
      <c r="AA309" s="7">
        <f t="shared" si="43"/>
        <v>0</v>
      </c>
      <c r="AB309" s="7">
        <f t="shared" si="46"/>
        <v>0</v>
      </c>
      <c r="AC309" s="7">
        <f t="shared" si="47"/>
        <v>0</v>
      </c>
      <c r="AD309" s="7">
        <f t="shared" si="48"/>
        <v>0</v>
      </c>
      <c r="AE309" s="7">
        <f t="shared" si="44"/>
        <v>0</v>
      </c>
      <c r="AF309" s="7">
        <f t="shared" si="45"/>
        <v>0</v>
      </c>
      <c r="AG309" s="7" t="str">
        <f t="shared" si="49"/>
        <v>Senior</v>
      </c>
    </row>
    <row r="310" spans="1:33">
      <c r="A310">
        <v>4414</v>
      </c>
      <c r="B310" t="s">
        <v>14</v>
      </c>
      <c r="C310" t="s">
        <v>15</v>
      </c>
      <c r="D310" t="s">
        <v>18</v>
      </c>
      <c r="E310" s="1">
        <v>41012</v>
      </c>
      <c r="F310" s="3">
        <v>0.77708333333333335</v>
      </c>
      <c r="G310" s="1">
        <v>41012</v>
      </c>
      <c r="H310" s="3">
        <v>0.77430555555555558</v>
      </c>
      <c r="I310">
        <v>3</v>
      </c>
      <c r="J310">
        <v>1934</v>
      </c>
      <c r="K310" s="1">
        <v>41013</v>
      </c>
      <c r="L310" s="3">
        <v>0.56388888888888888</v>
      </c>
      <c r="M310" s="1">
        <v>41013</v>
      </c>
      <c r="N310" s="3">
        <v>0.56388888888888888</v>
      </c>
      <c r="O310">
        <v>80</v>
      </c>
      <c r="P310">
        <v>18</v>
      </c>
      <c r="Q310">
        <v>18</v>
      </c>
      <c r="R310">
        <v>13</v>
      </c>
      <c r="S310">
        <v>13</v>
      </c>
      <c r="T310" s="2">
        <f>ED_DATA[[#This Row],[REG DATE]] + ED_DATA[[#This Row],[REG TIME]]</f>
        <v>41012.777083333334</v>
      </c>
      <c r="U310" s="2">
        <f>ED_DATA[[#This Row],[TRIAGE DATE]] + ED_DATA[[#This Row],[TRIAGE TIME]]</f>
        <v>41012.774305555555</v>
      </c>
      <c r="V310" s="2">
        <f>ED_DATA[[#This Row],[DISP DATE]] + ED_DATA[[#This Row],[DISP TIME]]</f>
        <v>41013.563888888886</v>
      </c>
      <c r="W310" s="2">
        <f>ED_DATA[[#This Row],[DATE PT LEFT ED]] + ED_DATA[[#This Row],[TIME PT LEFT ED]]</f>
        <v>41013.563888888886</v>
      </c>
      <c r="X310" s="5">
        <f t="shared" si="40"/>
        <v>18.883333333244082</v>
      </c>
      <c r="Y310" s="5">
        <f t="shared" si="41"/>
        <v>18.883333333244082</v>
      </c>
      <c r="Z310" s="7">
        <f t="shared" si="42"/>
        <v>0</v>
      </c>
      <c r="AA310" s="7">
        <f t="shared" si="43"/>
        <v>0</v>
      </c>
      <c r="AB310" s="7">
        <f t="shared" si="46"/>
        <v>0</v>
      </c>
      <c r="AC310" s="7">
        <f t="shared" si="47"/>
        <v>0</v>
      </c>
      <c r="AD310" s="7">
        <f t="shared" si="48"/>
        <v>0</v>
      </c>
      <c r="AE310" s="7">
        <f t="shared" si="44"/>
        <v>0</v>
      </c>
      <c r="AF310" s="7">
        <f t="shared" si="45"/>
        <v>0</v>
      </c>
      <c r="AG310" s="7" t="str">
        <f t="shared" si="49"/>
        <v>Senior</v>
      </c>
    </row>
    <row r="311" spans="1:33">
      <c r="A311">
        <v>4414</v>
      </c>
      <c r="B311" t="s">
        <v>14</v>
      </c>
      <c r="C311" t="s">
        <v>15</v>
      </c>
      <c r="D311" t="s">
        <v>18</v>
      </c>
      <c r="E311" s="1">
        <v>41013</v>
      </c>
      <c r="F311" s="3">
        <v>0.77986111111111112</v>
      </c>
      <c r="G311" s="1">
        <v>41013</v>
      </c>
      <c r="H311" s="3">
        <v>0.77777777777777779</v>
      </c>
      <c r="I311">
        <v>3</v>
      </c>
      <c r="J311">
        <v>1938</v>
      </c>
      <c r="K311" s="1">
        <v>41014</v>
      </c>
      <c r="L311" s="3">
        <v>0.56597222222222221</v>
      </c>
      <c r="M311" s="1">
        <v>41014</v>
      </c>
      <c r="N311" s="3">
        <v>0.72083333333333333</v>
      </c>
      <c r="O311">
        <v>74</v>
      </c>
      <c r="P311">
        <v>18</v>
      </c>
      <c r="Q311">
        <v>18</v>
      </c>
      <c r="R311">
        <v>13</v>
      </c>
      <c r="S311">
        <v>17</v>
      </c>
      <c r="T311" s="2">
        <f>ED_DATA[[#This Row],[REG DATE]] + ED_DATA[[#This Row],[REG TIME]]</f>
        <v>41013.779861111114</v>
      </c>
      <c r="U311" s="2">
        <f>ED_DATA[[#This Row],[TRIAGE DATE]] + ED_DATA[[#This Row],[TRIAGE TIME]]</f>
        <v>41013.777777777781</v>
      </c>
      <c r="V311" s="2">
        <f>ED_DATA[[#This Row],[DISP DATE]] + ED_DATA[[#This Row],[DISP TIME]]</f>
        <v>41014.565972222219</v>
      </c>
      <c r="W311" s="2">
        <f>ED_DATA[[#This Row],[DATE PT LEFT ED]] + ED_DATA[[#This Row],[TIME PT LEFT ED]]</f>
        <v>41014.720833333333</v>
      </c>
      <c r="X311" s="5">
        <f t="shared" si="40"/>
        <v>22.583333333255723</v>
      </c>
      <c r="Y311" s="5">
        <f t="shared" si="41"/>
        <v>18.866666666523088</v>
      </c>
      <c r="Z311" s="7">
        <f t="shared" si="42"/>
        <v>0</v>
      </c>
      <c r="AA311" s="7">
        <f t="shared" si="43"/>
        <v>0</v>
      </c>
      <c r="AB311" s="7">
        <f t="shared" si="46"/>
        <v>0</v>
      </c>
      <c r="AC311" s="7">
        <f t="shared" si="47"/>
        <v>0</v>
      </c>
      <c r="AD311" s="7">
        <f t="shared" si="48"/>
        <v>0</v>
      </c>
      <c r="AE311" s="7">
        <f t="shared" si="44"/>
        <v>0</v>
      </c>
      <c r="AF311" s="7">
        <f t="shared" si="45"/>
        <v>0</v>
      </c>
      <c r="AG311" s="7" t="str">
        <f t="shared" si="49"/>
        <v>Senior</v>
      </c>
    </row>
    <row r="312" spans="1:33">
      <c r="A312">
        <v>4414</v>
      </c>
      <c r="B312" t="s">
        <v>14</v>
      </c>
      <c r="C312" t="s">
        <v>15</v>
      </c>
      <c r="D312" t="s">
        <v>18</v>
      </c>
      <c r="E312" s="1">
        <v>41014</v>
      </c>
      <c r="F312" s="3">
        <v>5.2777777777777778E-2</v>
      </c>
      <c r="G312" s="1">
        <v>41014</v>
      </c>
      <c r="H312" s="3">
        <v>4.4444444444444446E-2</v>
      </c>
      <c r="I312">
        <v>3</v>
      </c>
      <c r="J312">
        <v>1942</v>
      </c>
      <c r="K312" s="1">
        <v>41014</v>
      </c>
      <c r="L312" s="3">
        <v>0.15972222222222221</v>
      </c>
      <c r="M312" s="1">
        <v>41014</v>
      </c>
      <c r="N312" s="3">
        <v>0.15972222222222221</v>
      </c>
      <c r="O312">
        <v>73</v>
      </c>
      <c r="P312">
        <v>1</v>
      </c>
      <c r="Q312">
        <v>1</v>
      </c>
      <c r="R312">
        <v>3</v>
      </c>
      <c r="S312">
        <v>3</v>
      </c>
      <c r="T312" s="2">
        <f>ED_DATA[[#This Row],[REG DATE]] + ED_DATA[[#This Row],[REG TIME]]</f>
        <v>41014.052777777775</v>
      </c>
      <c r="U312" s="2">
        <f>ED_DATA[[#This Row],[TRIAGE DATE]] + ED_DATA[[#This Row],[TRIAGE TIME]]</f>
        <v>41014.044444444444</v>
      </c>
      <c r="V312" s="2">
        <f>ED_DATA[[#This Row],[DISP DATE]] + ED_DATA[[#This Row],[DISP TIME]]</f>
        <v>41014.159722222219</v>
      </c>
      <c r="W312" s="2">
        <f>ED_DATA[[#This Row],[DATE PT LEFT ED]] + ED_DATA[[#This Row],[TIME PT LEFT ED]]</f>
        <v>41014.159722222219</v>
      </c>
      <c r="X312" s="5">
        <f t="shared" si="40"/>
        <v>2.5666666666511446</v>
      </c>
      <c r="Y312" s="5">
        <f t="shared" si="41"/>
        <v>2.5666666666511446</v>
      </c>
      <c r="Z312" s="7">
        <f t="shared" si="42"/>
        <v>1</v>
      </c>
      <c r="AA312" s="7">
        <f t="shared" si="43"/>
        <v>1</v>
      </c>
      <c r="AB312" s="7">
        <f t="shared" si="46"/>
        <v>0</v>
      </c>
      <c r="AC312" s="7">
        <f t="shared" si="47"/>
        <v>0</v>
      </c>
      <c r="AD312" s="7">
        <f t="shared" si="48"/>
        <v>0</v>
      </c>
      <c r="AE312" s="7">
        <f t="shared" si="44"/>
        <v>0</v>
      </c>
      <c r="AF312" s="7">
        <f t="shared" si="45"/>
        <v>0</v>
      </c>
      <c r="AG312" s="7" t="str">
        <f t="shared" si="49"/>
        <v>Senior</v>
      </c>
    </row>
    <row r="313" spans="1:33">
      <c r="A313">
        <v>4414</v>
      </c>
      <c r="B313" t="s">
        <v>14</v>
      </c>
      <c r="C313" t="s">
        <v>15</v>
      </c>
      <c r="D313" t="s">
        <v>18</v>
      </c>
      <c r="E313" s="1">
        <v>41011</v>
      </c>
      <c r="F313" s="3">
        <v>0.94166666666666665</v>
      </c>
      <c r="G313" s="1">
        <v>41011</v>
      </c>
      <c r="H313" s="3">
        <v>0.93333333333333335</v>
      </c>
      <c r="I313">
        <v>3</v>
      </c>
      <c r="J313">
        <v>1925</v>
      </c>
      <c r="K313" s="1">
        <v>41012</v>
      </c>
      <c r="L313" s="3">
        <v>0.25</v>
      </c>
      <c r="M313" s="1">
        <v>41012</v>
      </c>
      <c r="N313" s="3">
        <v>0.25</v>
      </c>
      <c r="O313">
        <v>86</v>
      </c>
      <c r="P313">
        <v>22</v>
      </c>
      <c r="Q313">
        <v>22</v>
      </c>
      <c r="R313">
        <v>6</v>
      </c>
      <c r="S313">
        <v>6</v>
      </c>
      <c r="T313" s="2">
        <f>ED_DATA[[#This Row],[REG DATE]] + ED_DATA[[#This Row],[REG TIME]]</f>
        <v>41011.941666666666</v>
      </c>
      <c r="U313" s="2">
        <f>ED_DATA[[#This Row],[TRIAGE DATE]] + ED_DATA[[#This Row],[TRIAGE TIME]]</f>
        <v>41011.933333333334</v>
      </c>
      <c r="V313" s="2">
        <f>ED_DATA[[#This Row],[DISP DATE]] + ED_DATA[[#This Row],[DISP TIME]]</f>
        <v>41012.25</v>
      </c>
      <c r="W313" s="2">
        <f>ED_DATA[[#This Row],[DATE PT LEFT ED]] + ED_DATA[[#This Row],[TIME PT LEFT ED]]</f>
        <v>41012.25</v>
      </c>
      <c r="X313" s="5">
        <f t="shared" si="40"/>
        <v>7.4000000000232831</v>
      </c>
      <c r="Y313" s="5">
        <f t="shared" si="41"/>
        <v>7.4000000000232831</v>
      </c>
      <c r="Z313" s="7">
        <f t="shared" si="42"/>
        <v>0</v>
      </c>
      <c r="AA313" s="7">
        <f t="shared" si="43"/>
        <v>0</v>
      </c>
      <c r="AB313" s="7">
        <f t="shared" si="46"/>
        <v>0</v>
      </c>
      <c r="AC313" s="7">
        <f t="shared" si="47"/>
        <v>0</v>
      </c>
      <c r="AD313" s="7">
        <f t="shared" si="48"/>
        <v>0</v>
      </c>
      <c r="AE313" s="7">
        <f t="shared" si="44"/>
        <v>0</v>
      </c>
      <c r="AF313" s="7">
        <f t="shared" si="45"/>
        <v>0</v>
      </c>
      <c r="AG313" s="7" t="str">
        <f t="shared" si="49"/>
        <v>Senior</v>
      </c>
    </row>
    <row r="314" spans="1:33">
      <c r="A314">
        <v>4414</v>
      </c>
      <c r="B314" t="s">
        <v>14</v>
      </c>
      <c r="C314" t="s">
        <v>15</v>
      </c>
      <c r="D314" t="s">
        <v>18</v>
      </c>
      <c r="E314" s="1">
        <v>41012</v>
      </c>
      <c r="F314" s="3">
        <v>9.7222222222222224E-2</v>
      </c>
      <c r="G314" s="1">
        <v>41012</v>
      </c>
      <c r="H314" s="3">
        <v>9.375E-2</v>
      </c>
      <c r="I314">
        <v>3</v>
      </c>
      <c r="J314">
        <v>1920</v>
      </c>
      <c r="K314" s="1">
        <v>41012</v>
      </c>
      <c r="L314" s="3">
        <v>0.34375</v>
      </c>
      <c r="M314" s="1">
        <v>41012</v>
      </c>
      <c r="N314" s="3">
        <v>0.42708333333333331</v>
      </c>
      <c r="O314">
        <v>93</v>
      </c>
      <c r="P314">
        <v>2</v>
      </c>
      <c r="Q314">
        <v>2</v>
      </c>
      <c r="R314">
        <v>8</v>
      </c>
      <c r="S314">
        <v>10</v>
      </c>
      <c r="T314" s="2">
        <f>ED_DATA[[#This Row],[REG DATE]] + ED_DATA[[#This Row],[REG TIME]]</f>
        <v>41012.097222222219</v>
      </c>
      <c r="U314" s="2">
        <f>ED_DATA[[#This Row],[TRIAGE DATE]] + ED_DATA[[#This Row],[TRIAGE TIME]]</f>
        <v>41012.09375</v>
      </c>
      <c r="V314" s="2">
        <f>ED_DATA[[#This Row],[DISP DATE]] + ED_DATA[[#This Row],[DISP TIME]]</f>
        <v>41012.34375</v>
      </c>
      <c r="W314" s="2">
        <f>ED_DATA[[#This Row],[DATE PT LEFT ED]] + ED_DATA[[#This Row],[TIME PT LEFT ED]]</f>
        <v>41012.427083333336</v>
      </c>
      <c r="X314" s="5">
        <f t="shared" si="40"/>
        <v>7.9166666668024845</v>
      </c>
      <c r="Y314" s="5">
        <f t="shared" si="41"/>
        <v>5.9166666667442769</v>
      </c>
      <c r="Z314" s="7">
        <f t="shared" si="42"/>
        <v>1</v>
      </c>
      <c r="AA314" s="7">
        <f t="shared" si="43"/>
        <v>0</v>
      </c>
      <c r="AB314" s="7">
        <f t="shared" si="46"/>
        <v>0</v>
      </c>
      <c r="AC314" s="7">
        <f t="shared" si="47"/>
        <v>0</v>
      </c>
      <c r="AD314" s="7">
        <f t="shared" si="48"/>
        <v>0</v>
      </c>
      <c r="AE314" s="7">
        <f t="shared" si="44"/>
        <v>0</v>
      </c>
      <c r="AF314" s="7">
        <f t="shared" si="45"/>
        <v>0</v>
      </c>
      <c r="AG314" s="7" t="str">
        <f t="shared" si="49"/>
        <v>Senior</v>
      </c>
    </row>
    <row r="315" spans="1:33">
      <c r="A315">
        <v>4414</v>
      </c>
      <c r="B315" t="s">
        <v>14</v>
      </c>
      <c r="C315" t="s">
        <v>15</v>
      </c>
      <c r="D315" t="s">
        <v>18</v>
      </c>
      <c r="E315" s="1">
        <v>41013</v>
      </c>
      <c r="F315" s="3">
        <v>0.25347222222222221</v>
      </c>
      <c r="G315" s="1">
        <v>41013</v>
      </c>
      <c r="H315" s="3">
        <v>0.24652777777777779</v>
      </c>
      <c r="I315">
        <v>3</v>
      </c>
      <c r="J315">
        <v>1931</v>
      </c>
      <c r="K315" s="1">
        <v>41013</v>
      </c>
      <c r="L315" s="3">
        <v>0.54166666666666663</v>
      </c>
      <c r="M315" s="1">
        <v>41013</v>
      </c>
      <c r="N315" s="3">
        <v>0.80208333333333337</v>
      </c>
      <c r="O315">
        <v>84</v>
      </c>
      <c r="P315">
        <v>6</v>
      </c>
      <c r="Q315">
        <v>5</v>
      </c>
      <c r="R315">
        <v>13</v>
      </c>
      <c r="S315">
        <v>19</v>
      </c>
      <c r="T315" s="2">
        <f>ED_DATA[[#This Row],[REG DATE]] + ED_DATA[[#This Row],[REG TIME]]</f>
        <v>41013.253472222219</v>
      </c>
      <c r="U315" s="2">
        <f>ED_DATA[[#This Row],[TRIAGE DATE]] + ED_DATA[[#This Row],[TRIAGE TIME]]</f>
        <v>41013.246527777781</v>
      </c>
      <c r="V315" s="2">
        <f>ED_DATA[[#This Row],[DISP DATE]] + ED_DATA[[#This Row],[DISP TIME]]</f>
        <v>41013.541666666664</v>
      </c>
      <c r="W315" s="2">
        <f>ED_DATA[[#This Row],[DATE PT LEFT ED]] + ED_DATA[[#This Row],[TIME PT LEFT ED]]</f>
        <v>41013.802083333336</v>
      </c>
      <c r="X315" s="5">
        <f t="shared" si="40"/>
        <v>13.166666666802485</v>
      </c>
      <c r="Y315" s="5">
        <f t="shared" si="41"/>
        <v>6.9166666666860692</v>
      </c>
      <c r="Z315" s="7">
        <f t="shared" si="42"/>
        <v>1</v>
      </c>
      <c r="AA315" s="7">
        <f t="shared" si="43"/>
        <v>0</v>
      </c>
      <c r="AB315" s="7">
        <f t="shared" si="46"/>
        <v>0</v>
      </c>
      <c r="AC315" s="7">
        <f t="shared" si="47"/>
        <v>0</v>
      </c>
      <c r="AD315" s="7">
        <f t="shared" si="48"/>
        <v>0</v>
      </c>
      <c r="AE315" s="7">
        <f t="shared" si="44"/>
        <v>0</v>
      </c>
      <c r="AF315" s="7">
        <f t="shared" si="45"/>
        <v>0</v>
      </c>
      <c r="AG315" s="7" t="str">
        <f t="shared" si="49"/>
        <v>Senior</v>
      </c>
    </row>
    <row r="316" spans="1:33">
      <c r="A316">
        <v>4414</v>
      </c>
      <c r="B316" t="s">
        <v>14</v>
      </c>
      <c r="C316" t="s">
        <v>15</v>
      </c>
      <c r="D316" t="s">
        <v>18</v>
      </c>
      <c r="E316" s="1">
        <v>41014</v>
      </c>
      <c r="F316" s="3">
        <v>0.24791666666666667</v>
      </c>
      <c r="G316" s="1">
        <v>41014</v>
      </c>
      <c r="H316" s="3">
        <v>0.24374999999999999</v>
      </c>
      <c r="I316">
        <v>3</v>
      </c>
      <c r="J316">
        <v>1943</v>
      </c>
      <c r="K316" s="1">
        <v>41014</v>
      </c>
      <c r="L316" s="3">
        <v>0.40972222222222221</v>
      </c>
      <c r="M316" s="1">
        <v>41014</v>
      </c>
      <c r="N316" s="3">
        <v>0.40972222222222221</v>
      </c>
      <c r="O316">
        <v>72</v>
      </c>
      <c r="P316">
        <v>5</v>
      </c>
      <c r="Q316">
        <v>5</v>
      </c>
      <c r="R316">
        <v>9</v>
      </c>
      <c r="S316">
        <v>9</v>
      </c>
      <c r="T316" s="2">
        <f>ED_DATA[[#This Row],[REG DATE]] + ED_DATA[[#This Row],[REG TIME]]</f>
        <v>41014.247916666667</v>
      </c>
      <c r="U316" s="2">
        <f>ED_DATA[[#This Row],[TRIAGE DATE]] + ED_DATA[[#This Row],[TRIAGE TIME]]</f>
        <v>41014.243750000001</v>
      </c>
      <c r="V316" s="2">
        <f>ED_DATA[[#This Row],[DISP DATE]] + ED_DATA[[#This Row],[DISP TIME]]</f>
        <v>41014.409722222219</v>
      </c>
      <c r="W316" s="2">
        <f>ED_DATA[[#This Row],[DATE PT LEFT ED]] + ED_DATA[[#This Row],[TIME PT LEFT ED]]</f>
        <v>41014.409722222219</v>
      </c>
      <c r="X316" s="5">
        <f t="shared" si="40"/>
        <v>3.8833333332440816</v>
      </c>
      <c r="Y316" s="5">
        <f t="shared" si="41"/>
        <v>3.8833333332440816</v>
      </c>
      <c r="Z316" s="7">
        <f t="shared" si="42"/>
        <v>1</v>
      </c>
      <c r="AA316" s="7">
        <f t="shared" si="43"/>
        <v>1</v>
      </c>
      <c r="AB316" s="7">
        <f t="shared" si="46"/>
        <v>0</v>
      </c>
      <c r="AC316" s="7">
        <f t="shared" si="47"/>
        <v>0</v>
      </c>
      <c r="AD316" s="7">
        <f t="shared" si="48"/>
        <v>0</v>
      </c>
      <c r="AE316" s="7">
        <f t="shared" si="44"/>
        <v>0</v>
      </c>
      <c r="AF316" s="7">
        <f t="shared" si="45"/>
        <v>0</v>
      </c>
      <c r="AG316" s="7" t="str">
        <f t="shared" si="49"/>
        <v>Senior</v>
      </c>
    </row>
    <row r="317" spans="1:33">
      <c r="A317">
        <v>4414</v>
      </c>
      <c r="B317" t="s">
        <v>14</v>
      </c>
      <c r="C317" t="s">
        <v>15</v>
      </c>
      <c r="D317" t="s">
        <v>18</v>
      </c>
      <c r="E317" s="1">
        <v>41014</v>
      </c>
      <c r="F317" s="3">
        <v>0.52222222222222225</v>
      </c>
      <c r="G317" s="1">
        <v>41014</v>
      </c>
      <c r="H317" s="3">
        <v>0.51666666666666672</v>
      </c>
      <c r="I317">
        <v>3</v>
      </c>
      <c r="J317">
        <v>1926</v>
      </c>
      <c r="K317" s="1">
        <v>41014</v>
      </c>
      <c r="L317" s="3">
        <v>0.62291666666666667</v>
      </c>
      <c r="M317" s="1">
        <v>41014</v>
      </c>
      <c r="N317" s="3">
        <v>0.62638888888888888</v>
      </c>
      <c r="O317">
        <v>87</v>
      </c>
      <c r="P317">
        <v>12</v>
      </c>
      <c r="Q317">
        <v>12</v>
      </c>
      <c r="R317">
        <v>14</v>
      </c>
      <c r="S317">
        <v>15</v>
      </c>
      <c r="T317" s="2">
        <f>ED_DATA[[#This Row],[REG DATE]] + ED_DATA[[#This Row],[REG TIME]]</f>
        <v>41014.522222222222</v>
      </c>
      <c r="U317" s="2">
        <f>ED_DATA[[#This Row],[TRIAGE DATE]] + ED_DATA[[#This Row],[TRIAGE TIME]]</f>
        <v>41014.51666666667</v>
      </c>
      <c r="V317" s="2">
        <f>ED_DATA[[#This Row],[DISP DATE]] + ED_DATA[[#This Row],[DISP TIME]]</f>
        <v>41014.622916666667</v>
      </c>
      <c r="W317" s="2">
        <f>ED_DATA[[#This Row],[DATE PT LEFT ED]] + ED_DATA[[#This Row],[TIME PT LEFT ED]]</f>
        <v>41014.626388888886</v>
      </c>
      <c r="X317" s="5">
        <f t="shared" si="40"/>
        <v>2.4999999999417923</v>
      </c>
      <c r="Y317" s="5">
        <f t="shared" si="41"/>
        <v>2.4166666666860692</v>
      </c>
      <c r="Z317" s="7">
        <f t="shared" si="42"/>
        <v>1</v>
      </c>
      <c r="AA317" s="7">
        <f t="shared" si="43"/>
        <v>1</v>
      </c>
      <c r="AB317" s="7">
        <f t="shared" si="46"/>
        <v>0</v>
      </c>
      <c r="AC317" s="7">
        <f t="shared" si="47"/>
        <v>0</v>
      </c>
      <c r="AD317" s="7">
        <f t="shared" si="48"/>
        <v>0</v>
      </c>
      <c r="AE317" s="7">
        <f t="shared" si="44"/>
        <v>0</v>
      </c>
      <c r="AF317" s="7">
        <f t="shared" si="45"/>
        <v>0</v>
      </c>
      <c r="AG317" s="7" t="str">
        <f t="shared" si="49"/>
        <v>Senior</v>
      </c>
    </row>
    <row r="318" spans="1:33">
      <c r="A318">
        <v>4414</v>
      </c>
      <c r="B318" t="s">
        <v>14</v>
      </c>
      <c r="C318" t="s">
        <v>15</v>
      </c>
      <c r="D318" t="s">
        <v>18</v>
      </c>
      <c r="E318" s="1">
        <v>41015</v>
      </c>
      <c r="F318" s="3">
        <v>0.43333333333333335</v>
      </c>
      <c r="G318" s="1">
        <v>41015</v>
      </c>
      <c r="H318" s="3">
        <v>0.42499999999999999</v>
      </c>
      <c r="I318">
        <v>3</v>
      </c>
      <c r="J318">
        <v>1924</v>
      </c>
      <c r="K318" s="1">
        <v>41015</v>
      </c>
      <c r="L318" s="3">
        <v>0.57430555555555551</v>
      </c>
      <c r="M318" s="1">
        <v>41015</v>
      </c>
      <c r="N318" s="3">
        <v>0.71875</v>
      </c>
      <c r="O318">
        <v>90</v>
      </c>
      <c r="P318">
        <v>10</v>
      </c>
      <c r="Q318">
        <v>10</v>
      </c>
      <c r="R318">
        <v>13</v>
      </c>
      <c r="S318">
        <v>17</v>
      </c>
      <c r="T318" s="2">
        <f>ED_DATA[[#This Row],[REG DATE]] + ED_DATA[[#This Row],[REG TIME]]</f>
        <v>41015.433333333334</v>
      </c>
      <c r="U318" s="2">
        <f>ED_DATA[[#This Row],[TRIAGE DATE]] + ED_DATA[[#This Row],[TRIAGE TIME]]</f>
        <v>41015.425000000003</v>
      </c>
      <c r="V318" s="2">
        <f>ED_DATA[[#This Row],[DISP DATE]] + ED_DATA[[#This Row],[DISP TIME]]</f>
        <v>41015.574305555558</v>
      </c>
      <c r="W318" s="2">
        <f>ED_DATA[[#This Row],[DATE PT LEFT ED]] + ED_DATA[[#This Row],[TIME PT LEFT ED]]</f>
        <v>41015.71875</v>
      </c>
      <c r="X318" s="5">
        <f t="shared" si="40"/>
        <v>6.8499999999767169</v>
      </c>
      <c r="Y318" s="5">
        <f t="shared" si="41"/>
        <v>3.3833333333604969</v>
      </c>
      <c r="Z318" s="7">
        <f t="shared" si="42"/>
        <v>1</v>
      </c>
      <c r="AA318" s="7">
        <f t="shared" si="43"/>
        <v>1</v>
      </c>
      <c r="AB318" s="7">
        <f t="shared" si="46"/>
        <v>0</v>
      </c>
      <c r="AC318" s="7">
        <f t="shared" si="47"/>
        <v>0</v>
      </c>
      <c r="AD318" s="7">
        <f t="shared" si="48"/>
        <v>0</v>
      </c>
      <c r="AE318" s="7">
        <f t="shared" si="44"/>
        <v>0</v>
      </c>
      <c r="AF318" s="7">
        <f t="shared" si="45"/>
        <v>0</v>
      </c>
      <c r="AG318" s="7" t="str">
        <f t="shared" si="49"/>
        <v>Senior</v>
      </c>
    </row>
    <row r="319" spans="1:33">
      <c r="A319">
        <v>4414</v>
      </c>
      <c r="B319" t="s">
        <v>14</v>
      </c>
      <c r="C319" t="s">
        <v>15</v>
      </c>
      <c r="D319" t="s">
        <v>18</v>
      </c>
      <c r="E319" s="1">
        <v>41011</v>
      </c>
      <c r="F319" s="3">
        <v>0.70763888888888893</v>
      </c>
      <c r="G319" s="1">
        <v>41011</v>
      </c>
      <c r="H319" s="3">
        <v>0.70486111111111116</v>
      </c>
      <c r="I319">
        <v>3</v>
      </c>
      <c r="J319">
        <v>1924</v>
      </c>
      <c r="K319" s="1">
        <v>41011</v>
      </c>
      <c r="L319" s="3">
        <v>0.90833333333333333</v>
      </c>
      <c r="M319" s="1">
        <v>41012</v>
      </c>
      <c r="N319" s="3">
        <v>0.54374999999999996</v>
      </c>
      <c r="O319">
        <v>87</v>
      </c>
      <c r="P319">
        <v>16</v>
      </c>
      <c r="Q319">
        <v>16</v>
      </c>
      <c r="R319">
        <v>21</v>
      </c>
      <c r="S319">
        <v>13</v>
      </c>
      <c r="T319" s="2">
        <f>ED_DATA[[#This Row],[REG DATE]] + ED_DATA[[#This Row],[REG TIME]]</f>
        <v>41011.707638888889</v>
      </c>
      <c r="U319" s="2">
        <f>ED_DATA[[#This Row],[TRIAGE DATE]] + ED_DATA[[#This Row],[TRIAGE TIME]]</f>
        <v>41011.704861111109</v>
      </c>
      <c r="V319" s="2">
        <f>ED_DATA[[#This Row],[DISP DATE]] + ED_DATA[[#This Row],[DISP TIME]]</f>
        <v>41011.908333333333</v>
      </c>
      <c r="W319" s="2">
        <f>ED_DATA[[#This Row],[DATE PT LEFT ED]] + ED_DATA[[#This Row],[TIME PT LEFT ED]]</f>
        <v>41012.543749999997</v>
      </c>
      <c r="X319" s="5">
        <f t="shared" si="40"/>
        <v>20.066666666592937</v>
      </c>
      <c r="Y319" s="5">
        <f t="shared" si="41"/>
        <v>4.8166666666511446</v>
      </c>
      <c r="Z319" s="7">
        <f t="shared" si="42"/>
        <v>1</v>
      </c>
      <c r="AA319" s="7">
        <f t="shared" si="43"/>
        <v>0</v>
      </c>
      <c r="AB319" s="7">
        <f t="shared" si="46"/>
        <v>0</v>
      </c>
      <c r="AC319" s="7">
        <f t="shared" si="47"/>
        <v>0</v>
      </c>
      <c r="AD319" s="7">
        <f t="shared" si="48"/>
        <v>0</v>
      </c>
      <c r="AE319" s="7">
        <f t="shared" si="44"/>
        <v>0</v>
      </c>
      <c r="AF319" s="7">
        <f t="shared" si="45"/>
        <v>0</v>
      </c>
      <c r="AG319" s="7" t="str">
        <f t="shared" si="49"/>
        <v>Senior</v>
      </c>
    </row>
    <row r="320" spans="1:33">
      <c r="A320">
        <v>4414</v>
      </c>
      <c r="B320" t="s">
        <v>14</v>
      </c>
      <c r="C320" t="s">
        <v>15</v>
      </c>
      <c r="D320" t="s">
        <v>18</v>
      </c>
      <c r="E320" s="1">
        <v>41015</v>
      </c>
      <c r="F320" s="3">
        <v>0.63472222222222219</v>
      </c>
      <c r="G320" s="1">
        <v>41015</v>
      </c>
      <c r="H320" s="3">
        <v>0.625</v>
      </c>
      <c r="I320">
        <v>3</v>
      </c>
      <c r="J320">
        <v>1921</v>
      </c>
      <c r="K320" s="1">
        <v>41015</v>
      </c>
      <c r="L320" s="3">
        <v>0.70833333333333337</v>
      </c>
      <c r="M320" s="1">
        <v>41015</v>
      </c>
      <c r="N320" s="3">
        <v>0.70833333333333337</v>
      </c>
      <c r="O320">
        <v>95</v>
      </c>
      <c r="P320">
        <v>15</v>
      </c>
      <c r="Q320">
        <v>15</v>
      </c>
      <c r="R320">
        <v>17</v>
      </c>
      <c r="S320">
        <v>17</v>
      </c>
      <c r="T320" s="2">
        <f>ED_DATA[[#This Row],[REG DATE]] + ED_DATA[[#This Row],[REG TIME]]</f>
        <v>41015.634722222225</v>
      </c>
      <c r="U320" s="2">
        <f>ED_DATA[[#This Row],[TRIAGE DATE]] + ED_DATA[[#This Row],[TRIAGE TIME]]</f>
        <v>41015.625</v>
      </c>
      <c r="V320" s="2">
        <f>ED_DATA[[#This Row],[DISP DATE]] + ED_DATA[[#This Row],[DISP TIME]]</f>
        <v>41015.708333333336</v>
      </c>
      <c r="W320" s="2">
        <f>ED_DATA[[#This Row],[DATE PT LEFT ED]] + ED_DATA[[#This Row],[TIME PT LEFT ED]]</f>
        <v>41015.708333333336</v>
      </c>
      <c r="X320" s="5">
        <f t="shared" ref="X320:X383" si="50">(W320-T320)*24</f>
        <v>1.7666666666627862</v>
      </c>
      <c r="Y320" s="5">
        <f t="shared" ref="Y320:Y383" si="51">(V320-T320)*24</f>
        <v>1.7666666666627862</v>
      </c>
      <c r="Z320" s="7">
        <f t="shared" ref="Z320:Z383" si="52">IF(Y320&lt;7,1,0)</f>
        <v>1</v>
      </c>
      <c r="AA320" s="7">
        <f t="shared" ref="AA320:AA383" si="53">IF(Y320&lt;4,1,0)</f>
        <v>1</v>
      </c>
      <c r="AB320" s="7">
        <f t="shared" si="46"/>
        <v>0</v>
      </c>
      <c r="AC320" s="7">
        <f t="shared" si="47"/>
        <v>0</v>
      </c>
      <c r="AD320" s="7">
        <f t="shared" si="48"/>
        <v>0</v>
      </c>
      <c r="AE320" s="7">
        <f t="shared" ref="AE320:AE383" si="54">IF(AND(AC320=1,Z320=1),1,0)</f>
        <v>0</v>
      </c>
      <c r="AF320" s="7">
        <f t="shared" ref="AF320:AF383" si="55">IF(AND(AD320=1,AA320=1),1,0)</f>
        <v>0</v>
      </c>
      <c r="AG320" s="7" t="str">
        <f t="shared" si="49"/>
        <v>Senior</v>
      </c>
    </row>
    <row r="321" spans="1:33">
      <c r="A321">
        <v>4414</v>
      </c>
      <c r="B321" t="s">
        <v>14</v>
      </c>
      <c r="C321" t="s">
        <v>15</v>
      </c>
      <c r="D321" t="s">
        <v>18</v>
      </c>
      <c r="E321" s="1">
        <v>41016</v>
      </c>
      <c r="F321" s="3">
        <v>0.79027777777777775</v>
      </c>
      <c r="G321" s="1">
        <v>41016</v>
      </c>
      <c r="H321" s="3">
        <v>0.78472222222222221</v>
      </c>
      <c r="I321">
        <v>3</v>
      </c>
      <c r="J321">
        <v>1937</v>
      </c>
      <c r="K321" s="1">
        <v>41016</v>
      </c>
      <c r="L321" s="3">
        <v>0.9375</v>
      </c>
      <c r="M321" s="1">
        <v>41016</v>
      </c>
      <c r="N321" s="3">
        <v>0.9375</v>
      </c>
      <c r="O321">
        <v>76</v>
      </c>
      <c r="P321">
        <v>18</v>
      </c>
      <c r="Q321">
        <v>18</v>
      </c>
      <c r="R321">
        <v>22</v>
      </c>
      <c r="S321">
        <v>22</v>
      </c>
      <c r="T321" s="2">
        <f>ED_DATA[[#This Row],[REG DATE]] + ED_DATA[[#This Row],[REG TIME]]</f>
        <v>41016.790277777778</v>
      </c>
      <c r="U321" s="2">
        <f>ED_DATA[[#This Row],[TRIAGE DATE]] + ED_DATA[[#This Row],[TRIAGE TIME]]</f>
        <v>41016.784722222219</v>
      </c>
      <c r="V321" s="2">
        <f>ED_DATA[[#This Row],[DISP DATE]] + ED_DATA[[#This Row],[DISP TIME]]</f>
        <v>41016.9375</v>
      </c>
      <c r="W321" s="2">
        <f>ED_DATA[[#This Row],[DATE PT LEFT ED]] + ED_DATA[[#This Row],[TIME PT LEFT ED]]</f>
        <v>41016.9375</v>
      </c>
      <c r="X321" s="5">
        <f t="shared" si="50"/>
        <v>3.5333333333255723</v>
      </c>
      <c r="Y321" s="5">
        <f t="shared" si="51"/>
        <v>3.5333333333255723</v>
      </c>
      <c r="Z321" s="7">
        <f t="shared" si="52"/>
        <v>1</v>
      </c>
      <c r="AA321" s="7">
        <f t="shared" si="53"/>
        <v>1</v>
      </c>
      <c r="AB321" s="7">
        <f t="shared" si="46"/>
        <v>0</v>
      </c>
      <c r="AC321" s="7">
        <f t="shared" si="47"/>
        <v>0</v>
      </c>
      <c r="AD321" s="7">
        <f t="shared" si="48"/>
        <v>0</v>
      </c>
      <c r="AE321" s="7">
        <f t="shared" si="54"/>
        <v>0</v>
      </c>
      <c r="AF321" s="7">
        <f t="shared" si="55"/>
        <v>0</v>
      </c>
      <c r="AG321" s="7" t="str">
        <f t="shared" si="49"/>
        <v>Senior</v>
      </c>
    </row>
    <row r="322" spans="1:33">
      <c r="A322">
        <v>4414</v>
      </c>
      <c r="B322" t="s">
        <v>14</v>
      </c>
      <c r="C322" t="s">
        <v>15</v>
      </c>
      <c r="D322" t="s">
        <v>18</v>
      </c>
      <c r="E322" s="1">
        <v>41013</v>
      </c>
      <c r="F322" s="3">
        <v>0.72152777777777777</v>
      </c>
      <c r="G322" s="1">
        <v>41013</v>
      </c>
      <c r="H322" s="3">
        <v>0.71527777777777779</v>
      </c>
      <c r="I322">
        <v>3</v>
      </c>
      <c r="J322">
        <v>1942</v>
      </c>
      <c r="K322" s="1">
        <v>41013</v>
      </c>
      <c r="L322" s="3">
        <v>0.83611111111111114</v>
      </c>
      <c r="M322" s="1">
        <v>41013</v>
      </c>
      <c r="N322" s="3">
        <v>0.83611111111111114</v>
      </c>
      <c r="O322">
        <v>69</v>
      </c>
      <c r="P322">
        <v>17</v>
      </c>
      <c r="Q322">
        <v>17</v>
      </c>
      <c r="R322">
        <v>20</v>
      </c>
      <c r="S322">
        <v>20</v>
      </c>
      <c r="T322" s="2">
        <f>ED_DATA[[#This Row],[REG DATE]] + ED_DATA[[#This Row],[REG TIME]]</f>
        <v>41013.72152777778</v>
      </c>
      <c r="U322" s="2">
        <f>ED_DATA[[#This Row],[TRIAGE DATE]] + ED_DATA[[#This Row],[TRIAGE TIME]]</f>
        <v>41013.715277777781</v>
      </c>
      <c r="V322" s="2">
        <f>ED_DATA[[#This Row],[DISP DATE]] + ED_DATA[[#This Row],[DISP TIME]]</f>
        <v>41013.836111111108</v>
      </c>
      <c r="W322" s="2">
        <f>ED_DATA[[#This Row],[DATE PT LEFT ED]] + ED_DATA[[#This Row],[TIME PT LEFT ED]]</f>
        <v>41013.836111111108</v>
      </c>
      <c r="X322" s="5">
        <f t="shared" si="50"/>
        <v>2.7499999998835847</v>
      </c>
      <c r="Y322" s="5">
        <f t="shared" si="51"/>
        <v>2.7499999998835847</v>
      </c>
      <c r="Z322" s="7">
        <f t="shared" si="52"/>
        <v>1</v>
      </c>
      <c r="AA322" s="7">
        <f t="shared" si="53"/>
        <v>1</v>
      </c>
      <c r="AB322" s="7">
        <f t="shared" ref="AB322:AB385" si="56">IF(C322="Nurse Practitioner",1,0)</f>
        <v>0</v>
      </c>
      <c r="AC322" s="7">
        <f t="shared" ref="AC322:AC385" si="57">IF(AND(I322&lt;4,AB322=1),1,0)</f>
        <v>0</v>
      </c>
      <c r="AD322" s="7">
        <f t="shared" ref="AD322:AD385" si="58">IF(AND(I322&gt;3,AB322=1),1,0)</f>
        <v>0</v>
      </c>
      <c r="AE322" s="7">
        <f t="shared" si="54"/>
        <v>0</v>
      </c>
      <c r="AF322" s="7">
        <f t="shared" si="55"/>
        <v>0</v>
      </c>
      <c r="AG322" s="7" t="str">
        <f t="shared" ref="AG322:AG385" si="59">IF(O322&lt;=17, "Pediatric", IF(O322&lt;=64, "Adult", "Senior"))</f>
        <v>Senior</v>
      </c>
    </row>
    <row r="323" spans="1:33">
      <c r="A323">
        <v>4414</v>
      </c>
      <c r="B323" t="s">
        <v>14</v>
      </c>
      <c r="C323" t="s">
        <v>15</v>
      </c>
      <c r="D323" t="s">
        <v>18</v>
      </c>
      <c r="E323" s="1">
        <v>41013</v>
      </c>
      <c r="F323" s="3">
        <v>0.82430555555555551</v>
      </c>
      <c r="G323" s="1">
        <v>41013</v>
      </c>
      <c r="H323" s="3">
        <v>0.80902777777777779</v>
      </c>
      <c r="I323">
        <v>3</v>
      </c>
      <c r="J323">
        <v>1936</v>
      </c>
      <c r="K323" s="1">
        <v>41013</v>
      </c>
      <c r="L323" s="3">
        <v>0.92222222222222228</v>
      </c>
      <c r="M323" s="1">
        <v>41013</v>
      </c>
      <c r="N323" s="3">
        <v>0.98958333333333337</v>
      </c>
      <c r="O323">
        <v>75</v>
      </c>
      <c r="P323">
        <v>19</v>
      </c>
      <c r="Q323">
        <v>19</v>
      </c>
      <c r="R323">
        <v>22</v>
      </c>
      <c r="S323">
        <v>23</v>
      </c>
      <c r="T323" s="2">
        <f>ED_DATA[[#This Row],[REG DATE]] + ED_DATA[[#This Row],[REG TIME]]</f>
        <v>41013.824305555558</v>
      </c>
      <c r="U323" s="2">
        <f>ED_DATA[[#This Row],[TRIAGE DATE]] + ED_DATA[[#This Row],[TRIAGE TIME]]</f>
        <v>41013.809027777781</v>
      </c>
      <c r="V323" s="2">
        <f>ED_DATA[[#This Row],[DISP DATE]] + ED_DATA[[#This Row],[DISP TIME]]</f>
        <v>41013.922222222223</v>
      </c>
      <c r="W323" s="2">
        <f>ED_DATA[[#This Row],[DATE PT LEFT ED]] + ED_DATA[[#This Row],[TIME PT LEFT ED]]</f>
        <v>41013.989583333336</v>
      </c>
      <c r="X323" s="5">
        <f t="shared" si="50"/>
        <v>3.9666666666744277</v>
      </c>
      <c r="Y323" s="5">
        <f t="shared" si="51"/>
        <v>2.3499999999767169</v>
      </c>
      <c r="Z323" s="7">
        <f t="shared" si="52"/>
        <v>1</v>
      </c>
      <c r="AA323" s="7">
        <f t="shared" si="53"/>
        <v>1</v>
      </c>
      <c r="AB323" s="7">
        <f t="shared" si="56"/>
        <v>0</v>
      </c>
      <c r="AC323" s="7">
        <f t="shared" si="57"/>
        <v>0</v>
      </c>
      <c r="AD323" s="7">
        <f t="shared" si="58"/>
        <v>0</v>
      </c>
      <c r="AE323" s="7">
        <f t="shared" si="54"/>
        <v>0</v>
      </c>
      <c r="AF323" s="7">
        <f t="shared" si="55"/>
        <v>0</v>
      </c>
      <c r="AG323" s="7" t="str">
        <f t="shared" si="59"/>
        <v>Senior</v>
      </c>
    </row>
    <row r="324" spans="1:33">
      <c r="A324">
        <v>4414</v>
      </c>
      <c r="B324" t="s">
        <v>14</v>
      </c>
      <c r="C324" t="s">
        <v>15</v>
      </c>
      <c r="D324" t="s">
        <v>18</v>
      </c>
      <c r="E324" s="1">
        <v>41015</v>
      </c>
      <c r="F324" s="3">
        <v>0.64930555555555558</v>
      </c>
      <c r="G324" s="1">
        <v>41015</v>
      </c>
      <c r="H324" s="3">
        <v>0.64444444444444449</v>
      </c>
      <c r="I324">
        <v>3</v>
      </c>
      <c r="J324">
        <v>1937</v>
      </c>
      <c r="K324" s="1">
        <v>41015</v>
      </c>
      <c r="L324" s="3">
        <v>0.96875</v>
      </c>
      <c r="M324" s="1">
        <v>41015</v>
      </c>
      <c r="N324" s="3">
        <v>0.98750000000000004</v>
      </c>
      <c r="O324">
        <v>74</v>
      </c>
      <c r="P324">
        <v>15</v>
      </c>
      <c r="Q324">
        <v>15</v>
      </c>
      <c r="R324">
        <v>23</v>
      </c>
      <c r="S324">
        <v>23</v>
      </c>
      <c r="T324" s="2">
        <f>ED_DATA[[#This Row],[REG DATE]] + ED_DATA[[#This Row],[REG TIME]]</f>
        <v>41015.649305555555</v>
      </c>
      <c r="U324" s="2">
        <f>ED_DATA[[#This Row],[TRIAGE DATE]] + ED_DATA[[#This Row],[TRIAGE TIME]]</f>
        <v>41015.644444444442</v>
      </c>
      <c r="V324" s="2">
        <f>ED_DATA[[#This Row],[DISP DATE]] + ED_DATA[[#This Row],[DISP TIME]]</f>
        <v>41015.96875</v>
      </c>
      <c r="W324" s="2">
        <f>ED_DATA[[#This Row],[DATE PT LEFT ED]] + ED_DATA[[#This Row],[TIME PT LEFT ED]]</f>
        <v>41015.987500000003</v>
      </c>
      <c r="X324" s="5">
        <f t="shared" si="50"/>
        <v>8.1166666667559184</v>
      </c>
      <c r="Y324" s="5">
        <f t="shared" si="51"/>
        <v>7.6666666666860692</v>
      </c>
      <c r="Z324" s="7">
        <f t="shared" si="52"/>
        <v>0</v>
      </c>
      <c r="AA324" s="7">
        <f t="shared" si="53"/>
        <v>0</v>
      </c>
      <c r="AB324" s="7">
        <f t="shared" si="56"/>
        <v>0</v>
      </c>
      <c r="AC324" s="7">
        <f t="shared" si="57"/>
        <v>0</v>
      </c>
      <c r="AD324" s="7">
        <f t="shared" si="58"/>
        <v>0</v>
      </c>
      <c r="AE324" s="7">
        <f t="shared" si="54"/>
        <v>0</v>
      </c>
      <c r="AF324" s="7">
        <f t="shared" si="55"/>
        <v>0</v>
      </c>
      <c r="AG324" s="7" t="str">
        <f t="shared" si="59"/>
        <v>Senior</v>
      </c>
    </row>
    <row r="325" spans="1:33">
      <c r="A325">
        <v>4414</v>
      </c>
      <c r="B325" t="s">
        <v>14</v>
      </c>
      <c r="C325" t="s">
        <v>15</v>
      </c>
      <c r="D325" t="s">
        <v>18</v>
      </c>
      <c r="E325" s="1">
        <v>41015</v>
      </c>
      <c r="F325" s="3">
        <v>0.71666666666666667</v>
      </c>
      <c r="G325" s="1">
        <v>41015</v>
      </c>
      <c r="H325" s="3">
        <v>0.70833333333333337</v>
      </c>
      <c r="I325">
        <v>3</v>
      </c>
      <c r="J325">
        <v>1937</v>
      </c>
      <c r="K325" s="1">
        <v>41015</v>
      </c>
      <c r="L325" s="3">
        <v>0.90625</v>
      </c>
      <c r="M325" s="1">
        <v>41015</v>
      </c>
      <c r="N325" s="3">
        <v>0.90625</v>
      </c>
      <c r="O325">
        <v>78</v>
      </c>
      <c r="P325">
        <v>17</v>
      </c>
      <c r="Q325">
        <v>17</v>
      </c>
      <c r="R325">
        <v>21</v>
      </c>
      <c r="S325">
        <v>21</v>
      </c>
      <c r="T325" s="2">
        <f>ED_DATA[[#This Row],[REG DATE]] + ED_DATA[[#This Row],[REG TIME]]</f>
        <v>41015.716666666667</v>
      </c>
      <c r="U325" s="2">
        <f>ED_DATA[[#This Row],[TRIAGE DATE]] + ED_DATA[[#This Row],[TRIAGE TIME]]</f>
        <v>41015.708333333336</v>
      </c>
      <c r="V325" s="2">
        <f>ED_DATA[[#This Row],[DISP DATE]] + ED_DATA[[#This Row],[DISP TIME]]</f>
        <v>41015.90625</v>
      </c>
      <c r="W325" s="2">
        <f>ED_DATA[[#This Row],[DATE PT LEFT ED]] + ED_DATA[[#This Row],[TIME PT LEFT ED]]</f>
        <v>41015.90625</v>
      </c>
      <c r="X325" s="5">
        <f t="shared" si="50"/>
        <v>4.5499999999883585</v>
      </c>
      <c r="Y325" s="5">
        <f t="shared" si="51"/>
        <v>4.5499999999883585</v>
      </c>
      <c r="Z325" s="7">
        <f t="shared" si="52"/>
        <v>1</v>
      </c>
      <c r="AA325" s="7">
        <f t="shared" si="53"/>
        <v>0</v>
      </c>
      <c r="AB325" s="7">
        <f t="shared" si="56"/>
        <v>0</v>
      </c>
      <c r="AC325" s="7">
        <f t="shared" si="57"/>
        <v>0</v>
      </c>
      <c r="AD325" s="7">
        <f t="shared" si="58"/>
        <v>0</v>
      </c>
      <c r="AE325" s="7">
        <f t="shared" si="54"/>
        <v>0</v>
      </c>
      <c r="AF325" s="7">
        <f t="shared" si="55"/>
        <v>0</v>
      </c>
      <c r="AG325" s="7" t="str">
        <f t="shared" si="59"/>
        <v>Senior</v>
      </c>
    </row>
    <row r="326" spans="1:33">
      <c r="A326">
        <v>4414</v>
      </c>
      <c r="B326" t="s">
        <v>14</v>
      </c>
      <c r="C326" t="s">
        <v>15</v>
      </c>
      <c r="D326" t="s">
        <v>18</v>
      </c>
      <c r="E326" s="1">
        <v>41016</v>
      </c>
      <c r="F326" s="3">
        <v>0.62013888888888891</v>
      </c>
      <c r="G326" s="1">
        <v>41016</v>
      </c>
      <c r="H326" s="3">
        <v>0.61805555555555558</v>
      </c>
      <c r="I326">
        <v>3</v>
      </c>
      <c r="J326">
        <v>1947</v>
      </c>
      <c r="K326" s="1">
        <v>41017</v>
      </c>
      <c r="L326" s="3">
        <v>4.1666666666666664E-2</v>
      </c>
      <c r="M326" s="1">
        <v>41017</v>
      </c>
      <c r="N326" s="3">
        <v>4.1666666666666664E-2</v>
      </c>
      <c r="O326">
        <v>66</v>
      </c>
      <c r="P326">
        <v>14</v>
      </c>
      <c r="Q326">
        <v>14</v>
      </c>
      <c r="R326">
        <v>1</v>
      </c>
      <c r="S326">
        <v>1</v>
      </c>
      <c r="T326" s="2">
        <f>ED_DATA[[#This Row],[REG DATE]] + ED_DATA[[#This Row],[REG TIME]]</f>
        <v>41016.620138888888</v>
      </c>
      <c r="U326" s="2">
        <f>ED_DATA[[#This Row],[TRIAGE DATE]] + ED_DATA[[#This Row],[TRIAGE TIME]]</f>
        <v>41016.618055555555</v>
      </c>
      <c r="V326" s="2">
        <f>ED_DATA[[#This Row],[DISP DATE]] + ED_DATA[[#This Row],[DISP TIME]]</f>
        <v>41017.041666666664</v>
      </c>
      <c r="W326" s="2">
        <f>ED_DATA[[#This Row],[DATE PT LEFT ED]] + ED_DATA[[#This Row],[TIME PT LEFT ED]]</f>
        <v>41017.041666666664</v>
      </c>
      <c r="X326" s="5">
        <f t="shared" si="50"/>
        <v>10.116666666639503</v>
      </c>
      <c r="Y326" s="5">
        <f t="shared" si="51"/>
        <v>10.116666666639503</v>
      </c>
      <c r="Z326" s="7">
        <f t="shared" si="52"/>
        <v>0</v>
      </c>
      <c r="AA326" s="7">
        <f t="shared" si="53"/>
        <v>0</v>
      </c>
      <c r="AB326" s="7">
        <f t="shared" si="56"/>
        <v>0</v>
      </c>
      <c r="AC326" s="7">
        <f t="shared" si="57"/>
        <v>0</v>
      </c>
      <c r="AD326" s="7">
        <f t="shared" si="58"/>
        <v>0</v>
      </c>
      <c r="AE326" s="7">
        <f t="shared" si="54"/>
        <v>0</v>
      </c>
      <c r="AF326" s="7">
        <f t="shared" si="55"/>
        <v>0</v>
      </c>
      <c r="AG326" s="7" t="str">
        <f t="shared" si="59"/>
        <v>Senior</v>
      </c>
    </row>
    <row r="327" spans="1:33">
      <c r="A327">
        <v>4414</v>
      </c>
      <c r="B327" t="s">
        <v>14</v>
      </c>
      <c r="C327" t="s">
        <v>15</v>
      </c>
      <c r="D327" t="s">
        <v>18</v>
      </c>
      <c r="E327" s="1">
        <v>41016</v>
      </c>
      <c r="F327" s="3">
        <v>0.83125000000000004</v>
      </c>
      <c r="G327" s="1">
        <v>41016</v>
      </c>
      <c r="H327" s="3">
        <v>0.82291666666666663</v>
      </c>
      <c r="I327">
        <v>3</v>
      </c>
      <c r="J327">
        <v>1945</v>
      </c>
      <c r="K327" s="1">
        <v>41016</v>
      </c>
      <c r="L327" s="3">
        <v>0.97916666666666663</v>
      </c>
      <c r="M327" s="1">
        <v>41017</v>
      </c>
      <c r="N327" s="3">
        <v>0.24097222222222223</v>
      </c>
      <c r="O327">
        <v>67</v>
      </c>
      <c r="P327">
        <v>19</v>
      </c>
      <c r="Q327">
        <v>19</v>
      </c>
      <c r="R327">
        <v>23</v>
      </c>
      <c r="S327">
        <v>5</v>
      </c>
      <c r="T327" s="2">
        <f>ED_DATA[[#This Row],[REG DATE]] + ED_DATA[[#This Row],[REG TIME]]</f>
        <v>41016.831250000003</v>
      </c>
      <c r="U327" s="2">
        <f>ED_DATA[[#This Row],[TRIAGE DATE]] + ED_DATA[[#This Row],[TRIAGE TIME]]</f>
        <v>41016.822916666664</v>
      </c>
      <c r="V327" s="2">
        <f>ED_DATA[[#This Row],[DISP DATE]] + ED_DATA[[#This Row],[DISP TIME]]</f>
        <v>41016.979166666664</v>
      </c>
      <c r="W327" s="2">
        <f>ED_DATA[[#This Row],[DATE PT LEFT ED]] + ED_DATA[[#This Row],[TIME PT LEFT ED]]</f>
        <v>41017.240972222222</v>
      </c>
      <c r="X327" s="5">
        <f t="shared" si="50"/>
        <v>9.8333333332557231</v>
      </c>
      <c r="Y327" s="5">
        <f t="shared" si="51"/>
        <v>3.5499999998719431</v>
      </c>
      <c r="Z327" s="7">
        <f t="shared" si="52"/>
        <v>1</v>
      </c>
      <c r="AA327" s="7">
        <f t="shared" si="53"/>
        <v>1</v>
      </c>
      <c r="AB327" s="7">
        <f t="shared" si="56"/>
        <v>0</v>
      </c>
      <c r="AC327" s="7">
        <f t="shared" si="57"/>
        <v>0</v>
      </c>
      <c r="AD327" s="7">
        <f t="shared" si="58"/>
        <v>0</v>
      </c>
      <c r="AE327" s="7">
        <f t="shared" si="54"/>
        <v>0</v>
      </c>
      <c r="AF327" s="7">
        <f t="shared" si="55"/>
        <v>0</v>
      </c>
      <c r="AG327" s="7" t="str">
        <f t="shared" si="59"/>
        <v>Senior</v>
      </c>
    </row>
    <row r="328" spans="1:33">
      <c r="A328">
        <v>4414</v>
      </c>
      <c r="B328" t="s">
        <v>14</v>
      </c>
      <c r="C328" t="s">
        <v>15</v>
      </c>
      <c r="D328" t="s">
        <v>18</v>
      </c>
      <c r="E328" s="1">
        <v>41010</v>
      </c>
      <c r="F328" s="3">
        <v>0.89375000000000004</v>
      </c>
      <c r="G328" s="1">
        <v>41010</v>
      </c>
      <c r="H328" s="3">
        <v>0.88541666666666663</v>
      </c>
      <c r="I328">
        <v>3</v>
      </c>
      <c r="J328">
        <v>1948</v>
      </c>
      <c r="K328" s="1">
        <v>41011</v>
      </c>
      <c r="L328" s="3">
        <v>0.1736111111111111</v>
      </c>
      <c r="M328" s="1">
        <v>41011</v>
      </c>
      <c r="N328" s="3">
        <v>0.17569444444444443</v>
      </c>
      <c r="O328">
        <v>66</v>
      </c>
      <c r="P328">
        <v>21</v>
      </c>
      <c r="Q328">
        <v>21</v>
      </c>
      <c r="R328">
        <v>4</v>
      </c>
      <c r="S328">
        <v>4</v>
      </c>
      <c r="T328" s="2">
        <f>ED_DATA[[#This Row],[REG DATE]] + ED_DATA[[#This Row],[REG TIME]]</f>
        <v>41010.893750000003</v>
      </c>
      <c r="U328" s="2">
        <f>ED_DATA[[#This Row],[TRIAGE DATE]] + ED_DATA[[#This Row],[TRIAGE TIME]]</f>
        <v>41010.885416666664</v>
      </c>
      <c r="V328" s="2">
        <f>ED_DATA[[#This Row],[DISP DATE]] + ED_DATA[[#This Row],[DISP TIME]]</f>
        <v>41011.173611111109</v>
      </c>
      <c r="W328" s="2">
        <f>ED_DATA[[#This Row],[DATE PT LEFT ED]] + ED_DATA[[#This Row],[TIME PT LEFT ED]]</f>
        <v>41011.175694444442</v>
      </c>
      <c r="X328" s="5">
        <f t="shared" si="50"/>
        <v>6.7666666665463708</v>
      </c>
      <c r="Y328" s="5">
        <f t="shared" si="51"/>
        <v>6.7166666665580124</v>
      </c>
      <c r="Z328" s="7">
        <f t="shared" si="52"/>
        <v>1</v>
      </c>
      <c r="AA328" s="7">
        <f t="shared" si="53"/>
        <v>0</v>
      </c>
      <c r="AB328" s="7">
        <f t="shared" si="56"/>
        <v>0</v>
      </c>
      <c r="AC328" s="7">
        <f t="shared" si="57"/>
        <v>0</v>
      </c>
      <c r="AD328" s="7">
        <f t="shared" si="58"/>
        <v>0</v>
      </c>
      <c r="AE328" s="7">
        <f t="shared" si="54"/>
        <v>0</v>
      </c>
      <c r="AF328" s="7">
        <f t="shared" si="55"/>
        <v>0</v>
      </c>
      <c r="AG328" s="7" t="str">
        <f t="shared" si="59"/>
        <v>Senior</v>
      </c>
    </row>
    <row r="329" spans="1:33">
      <c r="A329">
        <v>4414</v>
      </c>
      <c r="B329" t="s">
        <v>14</v>
      </c>
      <c r="C329" t="s">
        <v>15</v>
      </c>
      <c r="D329" t="s">
        <v>18</v>
      </c>
      <c r="E329" s="1">
        <v>41010</v>
      </c>
      <c r="F329" s="3">
        <v>0.91041666666666665</v>
      </c>
      <c r="G329" s="1">
        <v>41010</v>
      </c>
      <c r="H329" s="3">
        <v>0.90069444444444446</v>
      </c>
      <c r="I329">
        <v>3</v>
      </c>
      <c r="J329">
        <v>1921</v>
      </c>
      <c r="K329" s="1">
        <v>41011</v>
      </c>
      <c r="L329" s="3">
        <v>4.7222222222222221E-2</v>
      </c>
      <c r="M329" s="1">
        <v>41011</v>
      </c>
      <c r="N329" s="3">
        <v>7.6388888888888895E-2</v>
      </c>
      <c r="O329">
        <v>95</v>
      </c>
      <c r="P329">
        <v>21</v>
      </c>
      <c r="Q329">
        <v>21</v>
      </c>
      <c r="R329">
        <v>1</v>
      </c>
      <c r="S329">
        <v>1</v>
      </c>
      <c r="T329" s="2">
        <f>ED_DATA[[#This Row],[REG DATE]] + ED_DATA[[#This Row],[REG TIME]]</f>
        <v>41010.910416666666</v>
      </c>
      <c r="U329" s="2">
        <f>ED_DATA[[#This Row],[TRIAGE DATE]] + ED_DATA[[#This Row],[TRIAGE TIME]]</f>
        <v>41010.900694444441</v>
      </c>
      <c r="V329" s="2">
        <f>ED_DATA[[#This Row],[DISP DATE]] + ED_DATA[[#This Row],[DISP TIME]]</f>
        <v>41011.047222222223</v>
      </c>
      <c r="W329" s="2">
        <f>ED_DATA[[#This Row],[DATE PT LEFT ED]] + ED_DATA[[#This Row],[TIME PT LEFT ED]]</f>
        <v>41011.076388888891</v>
      </c>
      <c r="X329" s="5">
        <f t="shared" si="50"/>
        <v>3.9833333333954215</v>
      </c>
      <c r="Y329" s="5">
        <f t="shared" si="51"/>
        <v>3.28333333338378</v>
      </c>
      <c r="Z329" s="7">
        <f t="shared" si="52"/>
        <v>1</v>
      </c>
      <c r="AA329" s="7">
        <f t="shared" si="53"/>
        <v>1</v>
      </c>
      <c r="AB329" s="7">
        <f t="shared" si="56"/>
        <v>0</v>
      </c>
      <c r="AC329" s="7">
        <f t="shared" si="57"/>
        <v>0</v>
      </c>
      <c r="AD329" s="7">
        <f t="shared" si="58"/>
        <v>0</v>
      </c>
      <c r="AE329" s="7">
        <f t="shared" si="54"/>
        <v>0</v>
      </c>
      <c r="AF329" s="7">
        <f t="shared" si="55"/>
        <v>0</v>
      </c>
      <c r="AG329" s="7" t="str">
        <f t="shared" si="59"/>
        <v>Senior</v>
      </c>
    </row>
    <row r="330" spans="1:33">
      <c r="A330">
        <v>4414</v>
      </c>
      <c r="B330" t="s">
        <v>14</v>
      </c>
      <c r="C330" t="s">
        <v>15</v>
      </c>
      <c r="D330" t="s">
        <v>18</v>
      </c>
      <c r="E330" s="1">
        <v>41010</v>
      </c>
      <c r="F330" s="3">
        <v>0.92361111111111116</v>
      </c>
      <c r="G330" s="1">
        <v>41010</v>
      </c>
      <c r="H330" s="3">
        <v>0.91874999999999996</v>
      </c>
      <c r="I330">
        <v>3</v>
      </c>
      <c r="J330">
        <v>1919</v>
      </c>
      <c r="K330" s="1">
        <v>41011</v>
      </c>
      <c r="L330" s="3">
        <v>0.14166666666666666</v>
      </c>
      <c r="M330" s="1">
        <v>41011</v>
      </c>
      <c r="N330" s="3">
        <v>0.14166666666666666</v>
      </c>
      <c r="O330">
        <v>94</v>
      </c>
      <c r="P330">
        <v>22</v>
      </c>
      <c r="Q330">
        <v>22</v>
      </c>
      <c r="R330">
        <v>3</v>
      </c>
      <c r="S330">
        <v>3</v>
      </c>
      <c r="T330" s="2">
        <f>ED_DATA[[#This Row],[REG DATE]] + ED_DATA[[#This Row],[REG TIME]]</f>
        <v>41010.923611111109</v>
      </c>
      <c r="U330" s="2">
        <f>ED_DATA[[#This Row],[TRIAGE DATE]] + ED_DATA[[#This Row],[TRIAGE TIME]]</f>
        <v>41010.918749999997</v>
      </c>
      <c r="V330" s="2">
        <f>ED_DATA[[#This Row],[DISP DATE]] + ED_DATA[[#This Row],[DISP TIME]]</f>
        <v>41011.14166666667</v>
      </c>
      <c r="W330" s="2">
        <f>ED_DATA[[#This Row],[DATE PT LEFT ED]] + ED_DATA[[#This Row],[TIME PT LEFT ED]]</f>
        <v>41011.14166666667</v>
      </c>
      <c r="X330" s="5">
        <f t="shared" si="50"/>
        <v>5.2333333334536292</v>
      </c>
      <c r="Y330" s="5">
        <f t="shared" si="51"/>
        <v>5.2333333334536292</v>
      </c>
      <c r="Z330" s="7">
        <f t="shared" si="52"/>
        <v>1</v>
      </c>
      <c r="AA330" s="7">
        <f t="shared" si="53"/>
        <v>0</v>
      </c>
      <c r="AB330" s="7">
        <f t="shared" si="56"/>
        <v>0</v>
      </c>
      <c r="AC330" s="7">
        <f t="shared" si="57"/>
        <v>0</v>
      </c>
      <c r="AD330" s="7">
        <f t="shared" si="58"/>
        <v>0</v>
      </c>
      <c r="AE330" s="7">
        <f t="shared" si="54"/>
        <v>0</v>
      </c>
      <c r="AF330" s="7">
        <f t="shared" si="55"/>
        <v>0</v>
      </c>
      <c r="AG330" s="7" t="str">
        <f t="shared" si="59"/>
        <v>Senior</v>
      </c>
    </row>
    <row r="331" spans="1:33">
      <c r="A331">
        <v>4414</v>
      </c>
      <c r="B331" t="s">
        <v>14</v>
      </c>
      <c r="C331" t="s">
        <v>15</v>
      </c>
      <c r="D331" t="s">
        <v>18</v>
      </c>
      <c r="E331" s="1">
        <v>41010</v>
      </c>
      <c r="F331" s="3">
        <v>0.98472222222222228</v>
      </c>
      <c r="G331" s="1">
        <v>41010</v>
      </c>
      <c r="H331" s="3">
        <v>0.97986111111111107</v>
      </c>
      <c r="I331">
        <v>3</v>
      </c>
      <c r="J331">
        <v>1926</v>
      </c>
      <c r="K331" s="1">
        <v>41011</v>
      </c>
      <c r="L331" s="3">
        <v>0.46180555555555558</v>
      </c>
      <c r="M331" s="1">
        <v>41011</v>
      </c>
      <c r="N331" s="3">
        <v>0.46180555555555558</v>
      </c>
      <c r="O331">
        <v>86</v>
      </c>
      <c r="P331">
        <v>23</v>
      </c>
      <c r="Q331">
        <v>23</v>
      </c>
      <c r="R331">
        <v>11</v>
      </c>
      <c r="S331">
        <v>11</v>
      </c>
      <c r="T331" s="2">
        <f>ED_DATA[[#This Row],[REG DATE]] + ED_DATA[[#This Row],[REG TIME]]</f>
        <v>41010.984722222223</v>
      </c>
      <c r="U331" s="2">
        <f>ED_DATA[[#This Row],[TRIAGE DATE]] + ED_DATA[[#This Row],[TRIAGE TIME]]</f>
        <v>41010.979861111111</v>
      </c>
      <c r="V331" s="2">
        <f>ED_DATA[[#This Row],[DISP DATE]] + ED_DATA[[#This Row],[DISP TIME]]</f>
        <v>41011.461805555555</v>
      </c>
      <c r="W331" s="2">
        <f>ED_DATA[[#This Row],[DATE PT LEFT ED]] + ED_DATA[[#This Row],[TIME PT LEFT ED]]</f>
        <v>41011.461805555555</v>
      </c>
      <c r="X331" s="5">
        <f t="shared" si="50"/>
        <v>11.449999999953434</v>
      </c>
      <c r="Y331" s="5">
        <f t="shared" si="51"/>
        <v>11.449999999953434</v>
      </c>
      <c r="Z331" s="7">
        <f t="shared" si="52"/>
        <v>0</v>
      </c>
      <c r="AA331" s="7">
        <f t="shared" si="53"/>
        <v>0</v>
      </c>
      <c r="AB331" s="7">
        <f t="shared" si="56"/>
        <v>0</v>
      </c>
      <c r="AC331" s="7">
        <f t="shared" si="57"/>
        <v>0</v>
      </c>
      <c r="AD331" s="7">
        <f t="shared" si="58"/>
        <v>0</v>
      </c>
      <c r="AE331" s="7">
        <f t="shared" si="54"/>
        <v>0</v>
      </c>
      <c r="AF331" s="7">
        <f t="shared" si="55"/>
        <v>0</v>
      </c>
      <c r="AG331" s="7" t="str">
        <f t="shared" si="59"/>
        <v>Senior</v>
      </c>
    </row>
    <row r="332" spans="1:33">
      <c r="A332">
        <v>4414</v>
      </c>
      <c r="B332" t="s">
        <v>14</v>
      </c>
      <c r="C332" t="s">
        <v>15</v>
      </c>
      <c r="D332" t="s">
        <v>18</v>
      </c>
      <c r="E332" s="1">
        <v>41011</v>
      </c>
      <c r="F332" s="3">
        <v>0.42222222222222222</v>
      </c>
      <c r="G332" s="1">
        <v>41011</v>
      </c>
      <c r="H332" s="3">
        <v>0.41666666666666669</v>
      </c>
      <c r="I332">
        <v>3</v>
      </c>
      <c r="J332">
        <v>1933</v>
      </c>
      <c r="K332" s="1">
        <v>41011</v>
      </c>
      <c r="L332" s="3">
        <v>0.99652777777777779</v>
      </c>
      <c r="M332" s="1">
        <v>41012</v>
      </c>
      <c r="N332" s="3">
        <v>2.7083333333333334E-2</v>
      </c>
      <c r="O332">
        <v>81</v>
      </c>
      <c r="P332">
        <v>10</v>
      </c>
      <c r="Q332">
        <v>10</v>
      </c>
      <c r="R332">
        <v>23</v>
      </c>
      <c r="S332">
        <v>0</v>
      </c>
      <c r="T332" s="2">
        <f>ED_DATA[[#This Row],[REG DATE]] + ED_DATA[[#This Row],[REG TIME]]</f>
        <v>41011.422222222223</v>
      </c>
      <c r="U332" s="2">
        <f>ED_DATA[[#This Row],[TRIAGE DATE]] + ED_DATA[[#This Row],[TRIAGE TIME]]</f>
        <v>41011.416666666664</v>
      </c>
      <c r="V332" s="2">
        <f>ED_DATA[[#This Row],[DISP DATE]] + ED_DATA[[#This Row],[DISP TIME]]</f>
        <v>41011.996527777781</v>
      </c>
      <c r="W332" s="2">
        <f>ED_DATA[[#This Row],[DATE PT LEFT ED]] + ED_DATA[[#This Row],[TIME PT LEFT ED]]</f>
        <v>41012.027083333334</v>
      </c>
      <c r="X332" s="5">
        <f t="shared" si="50"/>
        <v>14.516666666662786</v>
      </c>
      <c r="Y332" s="5">
        <f t="shared" si="51"/>
        <v>13.78333333338378</v>
      </c>
      <c r="Z332" s="7">
        <f t="shared" si="52"/>
        <v>0</v>
      </c>
      <c r="AA332" s="7">
        <f t="shared" si="53"/>
        <v>0</v>
      </c>
      <c r="AB332" s="7">
        <f t="shared" si="56"/>
        <v>0</v>
      </c>
      <c r="AC332" s="7">
        <f t="shared" si="57"/>
        <v>0</v>
      </c>
      <c r="AD332" s="7">
        <f t="shared" si="58"/>
        <v>0</v>
      </c>
      <c r="AE332" s="7">
        <f t="shared" si="54"/>
        <v>0</v>
      </c>
      <c r="AF332" s="7">
        <f t="shared" si="55"/>
        <v>0</v>
      </c>
      <c r="AG332" s="7" t="str">
        <f t="shared" si="59"/>
        <v>Senior</v>
      </c>
    </row>
    <row r="333" spans="1:33">
      <c r="A333">
        <v>4414</v>
      </c>
      <c r="B333" t="s">
        <v>14</v>
      </c>
      <c r="C333" t="s">
        <v>15</v>
      </c>
      <c r="D333" t="s">
        <v>18</v>
      </c>
      <c r="E333" s="1">
        <v>41013</v>
      </c>
      <c r="F333" s="3">
        <v>0.44930555555555557</v>
      </c>
      <c r="G333" s="1">
        <v>41013</v>
      </c>
      <c r="H333" s="3">
        <v>0.44444444444444442</v>
      </c>
      <c r="I333">
        <v>3</v>
      </c>
      <c r="J333">
        <v>1934</v>
      </c>
      <c r="K333" s="1">
        <v>41013</v>
      </c>
      <c r="L333" s="3">
        <v>0.64097222222222228</v>
      </c>
      <c r="M333" s="1">
        <v>41013</v>
      </c>
      <c r="N333" s="3">
        <v>0.64722222222222225</v>
      </c>
      <c r="O333">
        <v>80</v>
      </c>
      <c r="P333">
        <v>10</v>
      </c>
      <c r="Q333">
        <v>10</v>
      </c>
      <c r="R333">
        <v>15</v>
      </c>
      <c r="S333">
        <v>15</v>
      </c>
      <c r="T333" s="2">
        <f>ED_DATA[[#This Row],[REG DATE]] + ED_DATA[[#This Row],[REG TIME]]</f>
        <v>41013.449305555558</v>
      </c>
      <c r="U333" s="2">
        <f>ED_DATA[[#This Row],[TRIAGE DATE]] + ED_DATA[[#This Row],[TRIAGE TIME]]</f>
        <v>41013.444444444445</v>
      </c>
      <c r="V333" s="2">
        <f>ED_DATA[[#This Row],[DISP DATE]] + ED_DATA[[#This Row],[DISP TIME]]</f>
        <v>41013.640972222223</v>
      </c>
      <c r="W333" s="2">
        <f>ED_DATA[[#This Row],[DATE PT LEFT ED]] + ED_DATA[[#This Row],[TIME PT LEFT ED]]</f>
        <v>41013.647222222222</v>
      </c>
      <c r="X333" s="5">
        <f t="shared" si="50"/>
        <v>4.7499999999417923</v>
      </c>
      <c r="Y333" s="5">
        <f t="shared" si="51"/>
        <v>4.5999999999767169</v>
      </c>
      <c r="Z333" s="7">
        <f t="shared" si="52"/>
        <v>1</v>
      </c>
      <c r="AA333" s="7">
        <f t="shared" si="53"/>
        <v>0</v>
      </c>
      <c r="AB333" s="7">
        <f t="shared" si="56"/>
        <v>0</v>
      </c>
      <c r="AC333" s="7">
        <f t="shared" si="57"/>
        <v>0</v>
      </c>
      <c r="AD333" s="7">
        <f t="shared" si="58"/>
        <v>0</v>
      </c>
      <c r="AE333" s="7">
        <f t="shared" si="54"/>
        <v>0</v>
      </c>
      <c r="AF333" s="7">
        <f t="shared" si="55"/>
        <v>0</v>
      </c>
      <c r="AG333" s="7" t="str">
        <f t="shared" si="59"/>
        <v>Senior</v>
      </c>
    </row>
    <row r="334" spans="1:33">
      <c r="A334">
        <v>4414</v>
      </c>
      <c r="B334" t="s">
        <v>14</v>
      </c>
      <c r="C334" t="s">
        <v>15</v>
      </c>
      <c r="D334" t="s">
        <v>18</v>
      </c>
      <c r="E334" s="1">
        <v>41010</v>
      </c>
      <c r="F334" s="3">
        <v>0.70625000000000004</v>
      </c>
      <c r="G334" s="1">
        <v>41010</v>
      </c>
      <c r="H334" s="3">
        <v>0.70138888888888884</v>
      </c>
      <c r="I334">
        <v>3</v>
      </c>
      <c r="J334">
        <v>1931</v>
      </c>
      <c r="K334" s="1">
        <v>41011</v>
      </c>
      <c r="L334" s="3">
        <v>2.0833333333333332E-2</v>
      </c>
      <c r="M334" s="1">
        <v>41011</v>
      </c>
      <c r="N334" s="3">
        <v>0.15069444444444444</v>
      </c>
      <c r="O334">
        <v>82</v>
      </c>
      <c r="P334">
        <v>16</v>
      </c>
      <c r="Q334">
        <v>16</v>
      </c>
      <c r="R334">
        <v>0</v>
      </c>
      <c r="S334">
        <v>3</v>
      </c>
      <c r="T334" s="2">
        <f>ED_DATA[[#This Row],[REG DATE]] + ED_DATA[[#This Row],[REG TIME]]</f>
        <v>41010.706250000003</v>
      </c>
      <c r="U334" s="2">
        <f>ED_DATA[[#This Row],[TRIAGE DATE]] + ED_DATA[[#This Row],[TRIAGE TIME]]</f>
        <v>41010.701388888891</v>
      </c>
      <c r="V334" s="2">
        <f>ED_DATA[[#This Row],[DISP DATE]] + ED_DATA[[#This Row],[DISP TIME]]</f>
        <v>41011.020833333336</v>
      </c>
      <c r="W334" s="2">
        <f>ED_DATA[[#This Row],[DATE PT LEFT ED]] + ED_DATA[[#This Row],[TIME PT LEFT ED]]</f>
        <v>41011.150694444441</v>
      </c>
      <c r="X334" s="5">
        <f t="shared" si="50"/>
        <v>10.666666666511446</v>
      </c>
      <c r="Y334" s="5">
        <f t="shared" si="51"/>
        <v>7.5499999999883585</v>
      </c>
      <c r="Z334" s="7">
        <f t="shared" si="52"/>
        <v>0</v>
      </c>
      <c r="AA334" s="7">
        <f t="shared" si="53"/>
        <v>0</v>
      </c>
      <c r="AB334" s="7">
        <f t="shared" si="56"/>
        <v>0</v>
      </c>
      <c r="AC334" s="7">
        <f t="shared" si="57"/>
        <v>0</v>
      </c>
      <c r="AD334" s="7">
        <f t="shared" si="58"/>
        <v>0</v>
      </c>
      <c r="AE334" s="7">
        <f t="shared" si="54"/>
        <v>0</v>
      </c>
      <c r="AF334" s="7">
        <f t="shared" si="55"/>
        <v>0</v>
      </c>
      <c r="AG334" s="7" t="str">
        <f t="shared" si="59"/>
        <v>Senior</v>
      </c>
    </row>
    <row r="335" spans="1:33">
      <c r="A335">
        <v>4414</v>
      </c>
      <c r="B335" t="s">
        <v>14</v>
      </c>
      <c r="C335" t="s">
        <v>15</v>
      </c>
      <c r="D335" t="s">
        <v>18</v>
      </c>
      <c r="E335" s="1">
        <v>41010</v>
      </c>
      <c r="F335" s="3">
        <v>0.8520833333333333</v>
      </c>
      <c r="G335" s="1">
        <v>41010</v>
      </c>
      <c r="H335" s="3">
        <v>0.84236111111111112</v>
      </c>
      <c r="I335">
        <v>3</v>
      </c>
      <c r="J335">
        <v>1935</v>
      </c>
      <c r="K335" s="1">
        <v>41011</v>
      </c>
      <c r="L335" s="3">
        <v>0.13194444444444445</v>
      </c>
      <c r="M335" s="1">
        <v>41011</v>
      </c>
      <c r="N335" s="3">
        <v>0.13194444444444445</v>
      </c>
      <c r="O335">
        <v>81</v>
      </c>
      <c r="P335">
        <v>20</v>
      </c>
      <c r="Q335">
        <v>20</v>
      </c>
      <c r="R335">
        <v>3</v>
      </c>
      <c r="S335">
        <v>3</v>
      </c>
      <c r="T335" s="2">
        <f>ED_DATA[[#This Row],[REG DATE]] + ED_DATA[[#This Row],[REG TIME]]</f>
        <v>41010.852083333331</v>
      </c>
      <c r="U335" s="2">
        <f>ED_DATA[[#This Row],[TRIAGE DATE]] + ED_DATA[[#This Row],[TRIAGE TIME]]</f>
        <v>41010.842361111114</v>
      </c>
      <c r="V335" s="2">
        <f>ED_DATA[[#This Row],[DISP DATE]] + ED_DATA[[#This Row],[DISP TIME]]</f>
        <v>41011.131944444445</v>
      </c>
      <c r="W335" s="2">
        <f>ED_DATA[[#This Row],[DATE PT LEFT ED]] + ED_DATA[[#This Row],[TIME PT LEFT ED]]</f>
        <v>41011.131944444445</v>
      </c>
      <c r="X335" s="5">
        <f t="shared" si="50"/>
        <v>6.7166666667326353</v>
      </c>
      <c r="Y335" s="5">
        <f t="shared" si="51"/>
        <v>6.7166666667326353</v>
      </c>
      <c r="Z335" s="7">
        <f t="shared" si="52"/>
        <v>1</v>
      </c>
      <c r="AA335" s="7">
        <f t="shared" si="53"/>
        <v>0</v>
      </c>
      <c r="AB335" s="7">
        <f t="shared" si="56"/>
        <v>0</v>
      </c>
      <c r="AC335" s="7">
        <f t="shared" si="57"/>
        <v>0</v>
      </c>
      <c r="AD335" s="7">
        <f t="shared" si="58"/>
        <v>0</v>
      </c>
      <c r="AE335" s="7">
        <f t="shared" si="54"/>
        <v>0</v>
      </c>
      <c r="AF335" s="7">
        <f t="shared" si="55"/>
        <v>0</v>
      </c>
      <c r="AG335" s="7" t="str">
        <f t="shared" si="59"/>
        <v>Senior</v>
      </c>
    </row>
    <row r="336" spans="1:33">
      <c r="A336">
        <v>4414</v>
      </c>
      <c r="B336" t="s">
        <v>14</v>
      </c>
      <c r="C336" t="s">
        <v>15</v>
      </c>
      <c r="D336" t="s">
        <v>18</v>
      </c>
      <c r="E336" s="1">
        <v>41012</v>
      </c>
      <c r="F336" s="3">
        <v>0.11597222222222223</v>
      </c>
      <c r="G336" s="1">
        <v>41012</v>
      </c>
      <c r="H336" s="3">
        <v>0.1125</v>
      </c>
      <c r="I336">
        <v>3</v>
      </c>
      <c r="J336">
        <v>1936</v>
      </c>
      <c r="K336" s="1">
        <v>41012</v>
      </c>
      <c r="L336" s="3">
        <v>0.63402777777777775</v>
      </c>
      <c r="M336" s="1">
        <v>41012</v>
      </c>
      <c r="N336" s="3">
        <v>0.63611111111111107</v>
      </c>
      <c r="O336">
        <v>76</v>
      </c>
      <c r="P336">
        <v>2</v>
      </c>
      <c r="Q336">
        <v>2</v>
      </c>
      <c r="R336">
        <v>15</v>
      </c>
      <c r="S336">
        <v>15</v>
      </c>
      <c r="T336" s="2">
        <f>ED_DATA[[#This Row],[REG DATE]] + ED_DATA[[#This Row],[REG TIME]]</f>
        <v>41012.115972222222</v>
      </c>
      <c r="U336" s="2">
        <f>ED_DATA[[#This Row],[TRIAGE DATE]] + ED_DATA[[#This Row],[TRIAGE TIME]]</f>
        <v>41012.112500000003</v>
      </c>
      <c r="V336" s="2">
        <f>ED_DATA[[#This Row],[DISP DATE]] + ED_DATA[[#This Row],[DISP TIME]]</f>
        <v>41012.634027777778</v>
      </c>
      <c r="W336" s="2">
        <f>ED_DATA[[#This Row],[DATE PT LEFT ED]] + ED_DATA[[#This Row],[TIME PT LEFT ED]]</f>
        <v>41012.636111111111</v>
      </c>
      <c r="X336" s="5">
        <f t="shared" si="50"/>
        <v>12.483333333337214</v>
      </c>
      <c r="Y336" s="5">
        <f t="shared" si="51"/>
        <v>12.433333333348855</v>
      </c>
      <c r="Z336" s="7">
        <f t="shared" si="52"/>
        <v>0</v>
      </c>
      <c r="AA336" s="7">
        <f t="shared" si="53"/>
        <v>0</v>
      </c>
      <c r="AB336" s="7">
        <f t="shared" si="56"/>
        <v>0</v>
      </c>
      <c r="AC336" s="7">
        <f t="shared" si="57"/>
        <v>0</v>
      </c>
      <c r="AD336" s="7">
        <f t="shared" si="58"/>
        <v>0</v>
      </c>
      <c r="AE336" s="7">
        <f t="shared" si="54"/>
        <v>0</v>
      </c>
      <c r="AF336" s="7">
        <f t="shared" si="55"/>
        <v>0</v>
      </c>
      <c r="AG336" s="7" t="str">
        <f t="shared" si="59"/>
        <v>Senior</v>
      </c>
    </row>
    <row r="337" spans="1:33">
      <c r="A337">
        <v>4414</v>
      </c>
      <c r="B337" t="s">
        <v>14</v>
      </c>
      <c r="C337" t="s">
        <v>15</v>
      </c>
      <c r="D337" t="s">
        <v>18</v>
      </c>
      <c r="E337" s="1">
        <v>41012</v>
      </c>
      <c r="F337" s="3">
        <v>0.37222222222222223</v>
      </c>
      <c r="G337" s="1">
        <v>41012</v>
      </c>
      <c r="H337" s="3">
        <v>0.36388888888888887</v>
      </c>
      <c r="I337">
        <v>3</v>
      </c>
      <c r="J337">
        <v>1933</v>
      </c>
      <c r="K337" s="1">
        <v>41012</v>
      </c>
      <c r="L337" s="3">
        <v>0.75</v>
      </c>
      <c r="M337" s="1">
        <v>41012</v>
      </c>
      <c r="N337" s="3">
        <v>0.75</v>
      </c>
      <c r="O337">
        <v>81</v>
      </c>
      <c r="P337">
        <v>8</v>
      </c>
      <c r="Q337">
        <v>8</v>
      </c>
      <c r="R337">
        <v>18</v>
      </c>
      <c r="S337">
        <v>18</v>
      </c>
      <c r="T337" s="2">
        <f>ED_DATA[[#This Row],[REG DATE]] + ED_DATA[[#This Row],[REG TIME]]</f>
        <v>41012.37222222222</v>
      </c>
      <c r="U337" s="2">
        <f>ED_DATA[[#This Row],[TRIAGE DATE]] + ED_DATA[[#This Row],[TRIAGE TIME]]</f>
        <v>41012.363888888889</v>
      </c>
      <c r="V337" s="2">
        <f>ED_DATA[[#This Row],[DISP DATE]] + ED_DATA[[#This Row],[DISP TIME]]</f>
        <v>41012.75</v>
      </c>
      <c r="W337" s="2">
        <f>ED_DATA[[#This Row],[DATE PT LEFT ED]] + ED_DATA[[#This Row],[TIME PT LEFT ED]]</f>
        <v>41012.75</v>
      </c>
      <c r="X337" s="5">
        <f t="shared" si="50"/>
        <v>9.0666666667093523</v>
      </c>
      <c r="Y337" s="5">
        <f t="shared" si="51"/>
        <v>9.0666666667093523</v>
      </c>
      <c r="Z337" s="7">
        <f t="shared" si="52"/>
        <v>0</v>
      </c>
      <c r="AA337" s="7">
        <f t="shared" si="53"/>
        <v>0</v>
      </c>
      <c r="AB337" s="7">
        <f t="shared" si="56"/>
        <v>0</v>
      </c>
      <c r="AC337" s="7">
        <f t="shared" si="57"/>
        <v>0</v>
      </c>
      <c r="AD337" s="7">
        <f t="shared" si="58"/>
        <v>0</v>
      </c>
      <c r="AE337" s="7">
        <f t="shared" si="54"/>
        <v>0</v>
      </c>
      <c r="AF337" s="7">
        <f t="shared" si="55"/>
        <v>0</v>
      </c>
      <c r="AG337" s="7" t="str">
        <f t="shared" si="59"/>
        <v>Senior</v>
      </c>
    </row>
    <row r="338" spans="1:33">
      <c r="A338">
        <v>4414</v>
      </c>
      <c r="B338" t="s">
        <v>14</v>
      </c>
      <c r="C338" t="s">
        <v>15</v>
      </c>
      <c r="D338" t="s">
        <v>18</v>
      </c>
      <c r="E338" s="1">
        <v>41012</v>
      </c>
      <c r="F338" s="3">
        <v>0.44027777777777777</v>
      </c>
      <c r="G338" s="1">
        <v>41012</v>
      </c>
      <c r="H338" s="3">
        <v>0.4375</v>
      </c>
      <c r="I338">
        <v>3</v>
      </c>
      <c r="J338">
        <v>1927</v>
      </c>
      <c r="K338" s="1">
        <v>41012</v>
      </c>
      <c r="L338" s="3">
        <v>0.60347222222222219</v>
      </c>
      <c r="M338" s="1">
        <v>41012</v>
      </c>
      <c r="N338" s="3">
        <v>0.60347222222222219</v>
      </c>
      <c r="O338">
        <v>87</v>
      </c>
      <c r="P338">
        <v>10</v>
      </c>
      <c r="Q338">
        <v>10</v>
      </c>
      <c r="R338">
        <v>14</v>
      </c>
      <c r="S338">
        <v>14</v>
      </c>
      <c r="T338" s="2">
        <f>ED_DATA[[#This Row],[REG DATE]] + ED_DATA[[#This Row],[REG TIME]]</f>
        <v>41012.44027777778</v>
      </c>
      <c r="U338" s="2">
        <f>ED_DATA[[#This Row],[TRIAGE DATE]] + ED_DATA[[#This Row],[TRIAGE TIME]]</f>
        <v>41012.4375</v>
      </c>
      <c r="V338" s="2">
        <f>ED_DATA[[#This Row],[DISP DATE]] + ED_DATA[[#This Row],[DISP TIME]]</f>
        <v>41012.603472222225</v>
      </c>
      <c r="W338" s="2">
        <f>ED_DATA[[#This Row],[DATE PT LEFT ED]] + ED_DATA[[#This Row],[TIME PT LEFT ED]]</f>
        <v>41012.603472222225</v>
      </c>
      <c r="X338" s="5">
        <f t="shared" si="50"/>
        <v>3.9166666666860692</v>
      </c>
      <c r="Y338" s="5">
        <f t="shared" si="51"/>
        <v>3.9166666666860692</v>
      </c>
      <c r="Z338" s="7">
        <f t="shared" si="52"/>
        <v>1</v>
      </c>
      <c r="AA338" s="7">
        <f t="shared" si="53"/>
        <v>1</v>
      </c>
      <c r="AB338" s="7">
        <f t="shared" si="56"/>
        <v>0</v>
      </c>
      <c r="AC338" s="7">
        <f t="shared" si="57"/>
        <v>0</v>
      </c>
      <c r="AD338" s="7">
        <f t="shared" si="58"/>
        <v>0</v>
      </c>
      <c r="AE338" s="7">
        <f t="shared" si="54"/>
        <v>0</v>
      </c>
      <c r="AF338" s="7">
        <f t="shared" si="55"/>
        <v>0</v>
      </c>
      <c r="AG338" s="7" t="str">
        <f t="shared" si="59"/>
        <v>Senior</v>
      </c>
    </row>
    <row r="339" spans="1:33">
      <c r="A339">
        <v>4414</v>
      </c>
      <c r="B339" t="s">
        <v>14</v>
      </c>
      <c r="C339" t="s">
        <v>15</v>
      </c>
      <c r="D339" t="s">
        <v>16</v>
      </c>
      <c r="E339" s="1">
        <v>41011</v>
      </c>
      <c r="F339" s="3">
        <v>0.42638888888888887</v>
      </c>
      <c r="G339" s="1">
        <v>41011</v>
      </c>
      <c r="H339" s="3">
        <v>0.42083333333333334</v>
      </c>
      <c r="I339">
        <v>3</v>
      </c>
      <c r="J339">
        <v>1924</v>
      </c>
      <c r="K339" s="1">
        <v>41011</v>
      </c>
      <c r="L339" s="3">
        <v>0.46180555555555558</v>
      </c>
      <c r="M339" s="1">
        <v>41011</v>
      </c>
      <c r="N339" s="3">
        <v>0.46180555555555558</v>
      </c>
      <c r="O339">
        <v>90</v>
      </c>
      <c r="P339">
        <v>10</v>
      </c>
      <c r="Q339">
        <v>10</v>
      </c>
      <c r="R339">
        <v>11</v>
      </c>
      <c r="S339">
        <v>11</v>
      </c>
      <c r="T339" s="2">
        <f>ED_DATA[[#This Row],[REG DATE]] + ED_DATA[[#This Row],[REG TIME]]</f>
        <v>41011.426388888889</v>
      </c>
      <c r="U339" s="2">
        <f>ED_DATA[[#This Row],[TRIAGE DATE]] + ED_DATA[[#This Row],[TRIAGE TIME]]</f>
        <v>41011.42083333333</v>
      </c>
      <c r="V339" s="2">
        <f>ED_DATA[[#This Row],[DISP DATE]] + ED_DATA[[#This Row],[DISP TIME]]</f>
        <v>41011.461805555555</v>
      </c>
      <c r="W339" s="2">
        <f>ED_DATA[[#This Row],[DATE PT LEFT ED]] + ED_DATA[[#This Row],[TIME PT LEFT ED]]</f>
        <v>41011.461805555555</v>
      </c>
      <c r="X339" s="5">
        <f t="shared" si="50"/>
        <v>0.84999999997671694</v>
      </c>
      <c r="Y339" s="5">
        <f t="shared" si="51"/>
        <v>0.84999999997671694</v>
      </c>
      <c r="Z339" s="7">
        <f t="shared" si="52"/>
        <v>1</v>
      </c>
      <c r="AA339" s="7">
        <f t="shared" si="53"/>
        <v>1</v>
      </c>
      <c r="AB339" s="7">
        <f t="shared" si="56"/>
        <v>0</v>
      </c>
      <c r="AC339" s="7">
        <f t="shared" si="57"/>
        <v>0</v>
      </c>
      <c r="AD339" s="7">
        <f t="shared" si="58"/>
        <v>0</v>
      </c>
      <c r="AE339" s="7">
        <f t="shared" si="54"/>
        <v>0</v>
      </c>
      <c r="AF339" s="7">
        <f t="shared" si="55"/>
        <v>0</v>
      </c>
      <c r="AG339" s="7" t="str">
        <f t="shared" si="59"/>
        <v>Senior</v>
      </c>
    </row>
    <row r="340" spans="1:33">
      <c r="A340">
        <v>4414</v>
      </c>
      <c r="B340" t="s">
        <v>14</v>
      </c>
      <c r="C340" t="s">
        <v>15</v>
      </c>
      <c r="D340" t="s">
        <v>16</v>
      </c>
      <c r="E340" s="1">
        <v>41010</v>
      </c>
      <c r="F340" s="3">
        <v>0.48819444444444443</v>
      </c>
      <c r="G340" s="1">
        <v>41010</v>
      </c>
      <c r="H340" s="3">
        <v>0.48333333333333334</v>
      </c>
      <c r="I340">
        <v>3</v>
      </c>
      <c r="J340">
        <v>1945</v>
      </c>
      <c r="K340" s="1">
        <v>41010</v>
      </c>
      <c r="L340" s="3">
        <v>0.69444444444444442</v>
      </c>
      <c r="M340" s="1">
        <v>41010</v>
      </c>
      <c r="N340" s="3">
        <v>0.69444444444444442</v>
      </c>
      <c r="O340">
        <v>69</v>
      </c>
      <c r="P340">
        <v>11</v>
      </c>
      <c r="Q340">
        <v>11</v>
      </c>
      <c r="R340">
        <v>16</v>
      </c>
      <c r="S340">
        <v>16</v>
      </c>
      <c r="T340" s="2">
        <f>ED_DATA[[#This Row],[REG DATE]] + ED_DATA[[#This Row],[REG TIME]]</f>
        <v>41010.488194444442</v>
      </c>
      <c r="U340" s="2">
        <f>ED_DATA[[#This Row],[TRIAGE DATE]] + ED_DATA[[#This Row],[TRIAGE TIME]]</f>
        <v>41010.48333333333</v>
      </c>
      <c r="V340" s="2">
        <f>ED_DATA[[#This Row],[DISP DATE]] + ED_DATA[[#This Row],[DISP TIME]]</f>
        <v>41010.694444444445</v>
      </c>
      <c r="W340" s="2">
        <f>ED_DATA[[#This Row],[DATE PT LEFT ED]] + ED_DATA[[#This Row],[TIME PT LEFT ED]]</f>
        <v>41010.694444444445</v>
      </c>
      <c r="X340" s="5">
        <f t="shared" si="50"/>
        <v>4.9500000000698492</v>
      </c>
      <c r="Y340" s="5">
        <f t="shared" si="51"/>
        <v>4.9500000000698492</v>
      </c>
      <c r="Z340" s="7">
        <f t="shared" si="52"/>
        <v>1</v>
      </c>
      <c r="AA340" s="7">
        <f t="shared" si="53"/>
        <v>0</v>
      </c>
      <c r="AB340" s="7">
        <f t="shared" si="56"/>
        <v>0</v>
      </c>
      <c r="AC340" s="7">
        <f t="shared" si="57"/>
        <v>0</v>
      </c>
      <c r="AD340" s="7">
        <f t="shared" si="58"/>
        <v>0</v>
      </c>
      <c r="AE340" s="7">
        <f t="shared" si="54"/>
        <v>0</v>
      </c>
      <c r="AF340" s="7">
        <f t="shared" si="55"/>
        <v>0</v>
      </c>
      <c r="AG340" s="7" t="str">
        <f t="shared" si="59"/>
        <v>Senior</v>
      </c>
    </row>
    <row r="341" spans="1:33">
      <c r="A341">
        <v>4414</v>
      </c>
      <c r="B341" t="s">
        <v>14</v>
      </c>
      <c r="C341" t="s">
        <v>15</v>
      </c>
      <c r="D341" t="s">
        <v>16</v>
      </c>
      <c r="E341" s="1">
        <v>41012</v>
      </c>
      <c r="F341" s="3">
        <v>0.56111111111111112</v>
      </c>
      <c r="G341" s="1">
        <v>41012</v>
      </c>
      <c r="H341" s="3">
        <v>0.55555555555555558</v>
      </c>
      <c r="I341">
        <v>3</v>
      </c>
      <c r="J341">
        <v>1939</v>
      </c>
      <c r="K341" s="1">
        <v>41012</v>
      </c>
      <c r="L341" s="3">
        <v>0.82361111111111107</v>
      </c>
      <c r="M341" s="1">
        <v>41012</v>
      </c>
      <c r="N341" s="3">
        <v>0.82361111111111107</v>
      </c>
      <c r="O341">
        <v>76</v>
      </c>
      <c r="P341">
        <v>13</v>
      </c>
      <c r="Q341">
        <v>13</v>
      </c>
      <c r="R341">
        <v>19</v>
      </c>
      <c r="S341">
        <v>19</v>
      </c>
      <c r="T341" s="2">
        <f>ED_DATA[[#This Row],[REG DATE]] + ED_DATA[[#This Row],[REG TIME]]</f>
        <v>41012.561111111114</v>
      </c>
      <c r="U341" s="2">
        <f>ED_DATA[[#This Row],[TRIAGE DATE]] + ED_DATA[[#This Row],[TRIAGE TIME]]</f>
        <v>41012.555555555555</v>
      </c>
      <c r="V341" s="2">
        <f>ED_DATA[[#This Row],[DISP DATE]] + ED_DATA[[#This Row],[DISP TIME]]</f>
        <v>41012.823611111111</v>
      </c>
      <c r="W341" s="2">
        <f>ED_DATA[[#This Row],[DATE PT LEFT ED]] + ED_DATA[[#This Row],[TIME PT LEFT ED]]</f>
        <v>41012.823611111111</v>
      </c>
      <c r="X341" s="5">
        <f t="shared" si="50"/>
        <v>6.2999999999301508</v>
      </c>
      <c r="Y341" s="5">
        <f t="shared" si="51"/>
        <v>6.2999999999301508</v>
      </c>
      <c r="Z341" s="7">
        <f t="shared" si="52"/>
        <v>1</v>
      </c>
      <c r="AA341" s="7">
        <f t="shared" si="53"/>
        <v>0</v>
      </c>
      <c r="AB341" s="7">
        <f t="shared" si="56"/>
        <v>0</v>
      </c>
      <c r="AC341" s="7">
        <f t="shared" si="57"/>
        <v>0</v>
      </c>
      <c r="AD341" s="7">
        <f t="shared" si="58"/>
        <v>0</v>
      </c>
      <c r="AE341" s="7">
        <f t="shared" si="54"/>
        <v>0</v>
      </c>
      <c r="AF341" s="7">
        <f t="shared" si="55"/>
        <v>0</v>
      </c>
      <c r="AG341" s="7" t="str">
        <f t="shared" si="59"/>
        <v>Senior</v>
      </c>
    </row>
    <row r="342" spans="1:33">
      <c r="A342">
        <v>4414</v>
      </c>
      <c r="B342" t="s">
        <v>14</v>
      </c>
      <c r="C342" t="s">
        <v>15</v>
      </c>
      <c r="D342" t="s">
        <v>16</v>
      </c>
      <c r="E342" s="1">
        <v>41012</v>
      </c>
      <c r="F342" s="3">
        <v>0.63055555555555554</v>
      </c>
      <c r="G342" s="1">
        <v>41012</v>
      </c>
      <c r="H342" s="3">
        <v>0.62638888888888888</v>
      </c>
      <c r="I342">
        <v>3</v>
      </c>
      <c r="J342">
        <v>1943</v>
      </c>
      <c r="K342" s="1">
        <v>41013</v>
      </c>
      <c r="L342" s="3">
        <v>0.15972222222222221</v>
      </c>
      <c r="M342" s="1">
        <v>41013</v>
      </c>
      <c r="N342" s="3">
        <v>0.15972222222222221</v>
      </c>
      <c r="O342">
        <v>69</v>
      </c>
      <c r="P342">
        <v>15</v>
      </c>
      <c r="Q342">
        <v>15</v>
      </c>
      <c r="R342">
        <v>3</v>
      </c>
      <c r="S342">
        <v>3</v>
      </c>
      <c r="T342" s="2">
        <f>ED_DATA[[#This Row],[REG DATE]] + ED_DATA[[#This Row],[REG TIME]]</f>
        <v>41012.630555555559</v>
      </c>
      <c r="U342" s="2">
        <f>ED_DATA[[#This Row],[TRIAGE DATE]] + ED_DATA[[#This Row],[TRIAGE TIME]]</f>
        <v>41012.626388888886</v>
      </c>
      <c r="V342" s="2">
        <f>ED_DATA[[#This Row],[DISP DATE]] + ED_DATA[[#This Row],[DISP TIME]]</f>
        <v>41013.159722222219</v>
      </c>
      <c r="W342" s="2">
        <f>ED_DATA[[#This Row],[DATE PT LEFT ED]] + ED_DATA[[#This Row],[TIME PT LEFT ED]]</f>
        <v>41013.159722222219</v>
      </c>
      <c r="X342" s="5">
        <f t="shared" si="50"/>
        <v>12.699999999837019</v>
      </c>
      <c r="Y342" s="5">
        <f t="shared" si="51"/>
        <v>12.699999999837019</v>
      </c>
      <c r="Z342" s="7">
        <f t="shared" si="52"/>
        <v>0</v>
      </c>
      <c r="AA342" s="7">
        <f t="shared" si="53"/>
        <v>0</v>
      </c>
      <c r="AB342" s="7">
        <f t="shared" si="56"/>
        <v>0</v>
      </c>
      <c r="AC342" s="7">
        <f t="shared" si="57"/>
        <v>0</v>
      </c>
      <c r="AD342" s="7">
        <f t="shared" si="58"/>
        <v>0</v>
      </c>
      <c r="AE342" s="7">
        <f t="shared" si="54"/>
        <v>0</v>
      </c>
      <c r="AF342" s="7">
        <f t="shared" si="55"/>
        <v>0</v>
      </c>
      <c r="AG342" s="7" t="str">
        <f t="shared" si="59"/>
        <v>Senior</v>
      </c>
    </row>
    <row r="343" spans="1:33">
      <c r="A343">
        <v>4414</v>
      </c>
      <c r="B343" t="s">
        <v>14</v>
      </c>
      <c r="C343" t="s">
        <v>15</v>
      </c>
      <c r="D343" t="s">
        <v>16</v>
      </c>
      <c r="E343" s="1">
        <v>41015</v>
      </c>
      <c r="F343" s="3">
        <v>0.27361111111111114</v>
      </c>
      <c r="G343" s="1">
        <v>41015</v>
      </c>
      <c r="H343" s="3">
        <v>0.26944444444444443</v>
      </c>
      <c r="I343">
        <v>3</v>
      </c>
      <c r="J343">
        <v>1948</v>
      </c>
      <c r="K343" s="1">
        <v>41015</v>
      </c>
      <c r="L343" s="3">
        <v>0.4375</v>
      </c>
      <c r="M343" s="1">
        <v>41015</v>
      </c>
      <c r="N343" s="3">
        <v>0.4375</v>
      </c>
      <c r="O343">
        <v>67</v>
      </c>
      <c r="P343">
        <v>6</v>
      </c>
      <c r="Q343">
        <v>6</v>
      </c>
      <c r="R343">
        <v>10</v>
      </c>
      <c r="S343">
        <v>10</v>
      </c>
      <c r="T343" s="2">
        <f>ED_DATA[[#This Row],[REG DATE]] + ED_DATA[[#This Row],[REG TIME]]</f>
        <v>41015.273611111108</v>
      </c>
      <c r="U343" s="2">
        <f>ED_DATA[[#This Row],[TRIAGE DATE]] + ED_DATA[[#This Row],[TRIAGE TIME]]</f>
        <v>41015.269444444442</v>
      </c>
      <c r="V343" s="2">
        <f>ED_DATA[[#This Row],[DISP DATE]] + ED_DATA[[#This Row],[DISP TIME]]</f>
        <v>41015.4375</v>
      </c>
      <c r="W343" s="2">
        <f>ED_DATA[[#This Row],[DATE PT LEFT ED]] + ED_DATA[[#This Row],[TIME PT LEFT ED]]</f>
        <v>41015.4375</v>
      </c>
      <c r="X343" s="5">
        <f t="shared" si="50"/>
        <v>3.933333333407063</v>
      </c>
      <c r="Y343" s="5">
        <f t="shared" si="51"/>
        <v>3.933333333407063</v>
      </c>
      <c r="Z343" s="7">
        <f t="shared" si="52"/>
        <v>1</v>
      </c>
      <c r="AA343" s="7">
        <f t="shared" si="53"/>
        <v>1</v>
      </c>
      <c r="AB343" s="7">
        <f t="shared" si="56"/>
        <v>0</v>
      </c>
      <c r="AC343" s="7">
        <f t="shared" si="57"/>
        <v>0</v>
      </c>
      <c r="AD343" s="7">
        <f t="shared" si="58"/>
        <v>0</v>
      </c>
      <c r="AE343" s="7">
        <f t="shared" si="54"/>
        <v>0</v>
      </c>
      <c r="AF343" s="7">
        <f t="shared" si="55"/>
        <v>0</v>
      </c>
      <c r="AG343" s="7" t="str">
        <f t="shared" si="59"/>
        <v>Senior</v>
      </c>
    </row>
    <row r="344" spans="1:33">
      <c r="A344">
        <v>4414</v>
      </c>
      <c r="B344" t="s">
        <v>14</v>
      </c>
      <c r="C344" t="s">
        <v>15</v>
      </c>
      <c r="D344" t="s">
        <v>16</v>
      </c>
      <c r="E344" s="1">
        <v>41015</v>
      </c>
      <c r="F344" s="3">
        <v>0.40694444444444444</v>
      </c>
      <c r="G344" s="1">
        <v>41015</v>
      </c>
      <c r="H344" s="3">
        <v>0.39791666666666664</v>
      </c>
      <c r="I344">
        <v>3</v>
      </c>
      <c r="J344">
        <v>1935</v>
      </c>
      <c r="K344" s="1">
        <v>41015</v>
      </c>
      <c r="L344" s="3">
        <v>0.56944444444444442</v>
      </c>
      <c r="M344" s="1">
        <v>41015</v>
      </c>
      <c r="N344" s="3">
        <v>0.57916666666666672</v>
      </c>
      <c r="O344">
        <v>79</v>
      </c>
      <c r="P344">
        <v>9</v>
      </c>
      <c r="Q344">
        <v>9</v>
      </c>
      <c r="R344">
        <v>13</v>
      </c>
      <c r="S344">
        <v>13</v>
      </c>
      <c r="T344" s="2">
        <f>ED_DATA[[#This Row],[REG DATE]] + ED_DATA[[#This Row],[REG TIME]]</f>
        <v>41015.406944444447</v>
      </c>
      <c r="U344" s="2">
        <f>ED_DATA[[#This Row],[TRIAGE DATE]] + ED_DATA[[#This Row],[TRIAGE TIME]]</f>
        <v>41015.397916666669</v>
      </c>
      <c r="V344" s="2">
        <f>ED_DATA[[#This Row],[DISP DATE]] + ED_DATA[[#This Row],[DISP TIME]]</f>
        <v>41015.569444444445</v>
      </c>
      <c r="W344" s="2">
        <f>ED_DATA[[#This Row],[DATE PT LEFT ED]] + ED_DATA[[#This Row],[TIME PT LEFT ED]]</f>
        <v>41015.57916666667</v>
      </c>
      <c r="X344" s="5">
        <f t="shared" si="50"/>
        <v>4.1333333333604969</v>
      </c>
      <c r="Y344" s="5">
        <f t="shared" si="51"/>
        <v>3.8999999999650754</v>
      </c>
      <c r="Z344" s="7">
        <f t="shared" si="52"/>
        <v>1</v>
      </c>
      <c r="AA344" s="7">
        <f t="shared" si="53"/>
        <v>1</v>
      </c>
      <c r="AB344" s="7">
        <f t="shared" si="56"/>
        <v>0</v>
      </c>
      <c r="AC344" s="7">
        <f t="shared" si="57"/>
        <v>0</v>
      </c>
      <c r="AD344" s="7">
        <f t="shared" si="58"/>
        <v>0</v>
      </c>
      <c r="AE344" s="7">
        <f t="shared" si="54"/>
        <v>0</v>
      </c>
      <c r="AF344" s="7">
        <f t="shared" si="55"/>
        <v>0</v>
      </c>
      <c r="AG344" s="7" t="str">
        <f t="shared" si="59"/>
        <v>Senior</v>
      </c>
    </row>
    <row r="345" spans="1:33">
      <c r="A345">
        <v>4414</v>
      </c>
      <c r="B345" t="s">
        <v>14</v>
      </c>
      <c r="C345" t="s">
        <v>15</v>
      </c>
      <c r="D345" t="s">
        <v>16</v>
      </c>
      <c r="E345" s="1">
        <v>41015</v>
      </c>
      <c r="F345" s="3">
        <v>0.4777777777777778</v>
      </c>
      <c r="G345" s="1">
        <v>41015</v>
      </c>
      <c r="H345" s="3">
        <v>0.47013888888888888</v>
      </c>
      <c r="I345">
        <v>3</v>
      </c>
      <c r="J345">
        <v>1927</v>
      </c>
      <c r="K345" s="1">
        <v>41015</v>
      </c>
      <c r="L345" s="3">
        <v>0.64444444444444449</v>
      </c>
      <c r="M345" s="1">
        <v>41015</v>
      </c>
      <c r="N345" s="3">
        <v>0.64444444444444449</v>
      </c>
      <c r="O345">
        <v>84</v>
      </c>
      <c r="P345">
        <v>11</v>
      </c>
      <c r="Q345">
        <v>11</v>
      </c>
      <c r="R345">
        <v>15</v>
      </c>
      <c r="S345">
        <v>15</v>
      </c>
      <c r="T345" s="2">
        <f>ED_DATA[[#This Row],[REG DATE]] + ED_DATA[[#This Row],[REG TIME]]</f>
        <v>41015.477777777778</v>
      </c>
      <c r="U345" s="2">
        <f>ED_DATA[[#This Row],[TRIAGE DATE]] + ED_DATA[[#This Row],[TRIAGE TIME]]</f>
        <v>41015.470138888886</v>
      </c>
      <c r="V345" s="2">
        <f>ED_DATA[[#This Row],[DISP DATE]] + ED_DATA[[#This Row],[DISP TIME]]</f>
        <v>41015.644444444442</v>
      </c>
      <c r="W345" s="2">
        <f>ED_DATA[[#This Row],[DATE PT LEFT ED]] + ED_DATA[[#This Row],[TIME PT LEFT ED]]</f>
        <v>41015.644444444442</v>
      </c>
      <c r="X345" s="5">
        <f t="shared" si="50"/>
        <v>3.9999999999417923</v>
      </c>
      <c r="Y345" s="5">
        <f t="shared" si="51"/>
        <v>3.9999999999417923</v>
      </c>
      <c r="Z345" s="7">
        <f t="shared" si="52"/>
        <v>1</v>
      </c>
      <c r="AA345" s="7">
        <f t="shared" si="53"/>
        <v>1</v>
      </c>
      <c r="AB345" s="7">
        <f t="shared" si="56"/>
        <v>0</v>
      </c>
      <c r="AC345" s="7">
        <f t="shared" si="57"/>
        <v>0</v>
      </c>
      <c r="AD345" s="7">
        <f t="shared" si="58"/>
        <v>0</v>
      </c>
      <c r="AE345" s="7">
        <f t="shared" si="54"/>
        <v>0</v>
      </c>
      <c r="AF345" s="7">
        <f t="shared" si="55"/>
        <v>0</v>
      </c>
      <c r="AG345" s="7" t="str">
        <f t="shared" si="59"/>
        <v>Senior</v>
      </c>
    </row>
    <row r="346" spans="1:33">
      <c r="A346">
        <v>4414</v>
      </c>
      <c r="B346" t="s">
        <v>14</v>
      </c>
      <c r="C346" t="s">
        <v>15</v>
      </c>
      <c r="D346" t="s">
        <v>16</v>
      </c>
      <c r="E346" s="1">
        <v>41015</v>
      </c>
      <c r="F346" s="3">
        <v>0.48125000000000001</v>
      </c>
      <c r="G346" s="1">
        <v>41015</v>
      </c>
      <c r="H346" s="3">
        <v>0.47499999999999998</v>
      </c>
      <c r="I346">
        <v>3</v>
      </c>
      <c r="J346">
        <v>1939</v>
      </c>
      <c r="K346" s="1">
        <v>41015</v>
      </c>
      <c r="L346" s="3">
        <v>0.60833333333333328</v>
      </c>
      <c r="M346" s="1">
        <v>41015</v>
      </c>
      <c r="N346" s="3">
        <v>0.61041666666666672</v>
      </c>
      <c r="O346">
        <v>75</v>
      </c>
      <c r="P346">
        <v>11</v>
      </c>
      <c r="Q346">
        <v>11</v>
      </c>
      <c r="R346">
        <v>14</v>
      </c>
      <c r="S346">
        <v>14</v>
      </c>
      <c r="T346" s="2">
        <f>ED_DATA[[#This Row],[REG DATE]] + ED_DATA[[#This Row],[REG TIME]]</f>
        <v>41015.481249999997</v>
      </c>
      <c r="U346" s="2">
        <f>ED_DATA[[#This Row],[TRIAGE DATE]] + ED_DATA[[#This Row],[TRIAGE TIME]]</f>
        <v>41015.474999999999</v>
      </c>
      <c r="V346" s="2">
        <f>ED_DATA[[#This Row],[DISP DATE]] + ED_DATA[[#This Row],[DISP TIME]]</f>
        <v>41015.60833333333</v>
      </c>
      <c r="W346" s="2">
        <f>ED_DATA[[#This Row],[DATE PT LEFT ED]] + ED_DATA[[#This Row],[TIME PT LEFT ED]]</f>
        <v>41015.61041666667</v>
      </c>
      <c r="X346" s="5">
        <f t="shared" si="50"/>
        <v>3.1000000001513399</v>
      </c>
      <c r="Y346" s="5">
        <f t="shared" si="51"/>
        <v>3.0499999999883585</v>
      </c>
      <c r="Z346" s="7">
        <f t="shared" si="52"/>
        <v>1</v>
      </c>
      <c r="AA346" s="7">
        <f t="shared" si="53"/>
        <v>1</v>
      </c>
      <c r="AB346" s="7">
        <f t="shared" si="56"/>
        <v>0</v>
      </c>
      <c r="AC346" s="7">
        <f t="shared" si="57"/>
        <v>0</v>
      </c>
      <c r="AD346" s="7">
        <f t="shared" si="58"/>
        <v>0</v>
      </c>
      <c r="AE346" s="7">
        <f t="shared" si="54"/>
        <v>0</v>
      </c>
      <c r="AF346" s="7">
        <f t="shared" si="55"/>
        <v>0</v>
      </c>
      <c r="AG346" s="7" t="str">
        <f t="shared" si="59"/>
        <v>Senior</v>
      </c>
    </row>
    <row r="347" spans="1:33">
      <c r="A347">
        <v>4414</v>
      </c>
      <c r="B347" t="s">
        <v>14</v>
      </c>
      <c r="C347" t="s">
        <v>15</v>
      </c>
      <c r="D347" t="s">
        <v>16</v>
      </c>
      <c r="E347" s="1">
        <v>41015</v>
      </c>
      <c r="F347" s="3">
        <v>0.5229166666666667</v>
      </c>
      <c r="G347" s="1">
        <v>41015</v>
      </c>
      <c r="H347" s="3">
        <v>0.51597222222222228</v>
      </c>
      <c r="I347">
        <v>3</v>
      </c>
      <c r="J347">
        <v>1930</v>
      </c>
      <c r="K347" s="1">
        <v>41015</v>
      </c>
      <c r="L347" s="3">
        <v>0.71180555555555558</v>
      </c>
      <c r="M347" s="1">
        <v>41015</v>
      </c>
      <c r="N347" s="3">
        <v>0.71458333333333335</v>
      </c>
      <c r="O347">
        <v>83</v>
      </c>
      <c r="P347">
        <v>12</v>
      </c>
      <c r="Q347">
        <v>12</v>
      </c>
      <c r="R347">
        <v>17</v>
      </c>
      <c r="S347">
        <v>17</v>
      </c>
      <c r="T347" s="2">
        <f>ED_DATA[[#This Row],[REG DATE]] + ED_DATA[[#This Row],[REG TIME]]</f>
        <v>41015.522916666669</v>
      </c>
      <c r="U347" s="2">
        <f>ED_DATA[[#This Row],[TRIAGE DATE]] + ED_DATA[[#This Row],[TRIAGE TIME]]</f>
        <v>41015.515972222223</v>
      </c>
      <c r="V347" s="2">
        <f>ED_DATA[[#This Row],[DISP DATE]] + ED_DATA[[#This Row],[DISP TIME]]</f>
        <v>41015.711805555555</v>
      </c>
      <c r="W347" s="2">
        <f>ED_DATA[[#This Row],[DATE PT LEFT ED]] + ED_DATA[[#This Row],[TIME PT LEFT ED]]</f>
        <v>41015.714583333334</v>
      </c>
      <c r="X347" s="5">
        <f t="shared" si="50"/>
        <v>4.5999999999767169</v>
      </c>
      <c r="Y347" s="5">
        <f t="shared" si="51"/>
        <v>4.5333333332673647</v>
      </c>
      <c r="Z347" s="7">
        <f t="shared" si="52"/>
        <v>1</v>
      </c>
      <c r="AA347" s="7">
        <f t="shared" si="53"/>
        <v>0</v>
      </c>
      <c r="AB347" s="7">
        <f t="shared" si="56"/>
        <v>0</v>
      </c>
      <c r="AC347" s="7">
        <f t="shared" si="57"/>
        <v>0</v>
      </c>
      <c r="AD347" s="7">
        <f t="shared" si="58"/>
        <v>0</v>
      </c>
      <c r="AE347" s="7">
        <f t="shared" si="54"/>
        <v>0</v>
      </c>
      <c r="AF347" s="7">
        <f t="shared" si="55"/>
        <v>0</v>
      </c>
      <c r="AG347" s="7" t="str">
        <f t="shared" si="59"/>
        <v>Senior</v>
      </c>
    </row>
    <row r="348" spans="1:33">
      <c r="A348">
        <v>4414</v>
      </c>
      <c r="B348" t="s">
        <v>14</v>
      </c>
      <c r="C348" t="s">
        <v>15</v>
      </c>
      <c r="D348" t="s">
        <v>16</v>
      </c>
      <c r="E348" s="1">
        <v>41015</v>
      </c>
      <c r="F348" s="3">
        <v>0.56388888888888888</v>
      </c>
      <c r="G348" s="1">
        <v>41015</v>
      </c>
      <c r="H348" s="3">
        <v>0.55902777777777779</v>
      </c>
      <c r="I348">
        <v>3</v>
      </c>
      <c r="J348">
        <v>1930</v>
      </c>
      <c r="K348" s="1">
        <v>41015</v>
      </c>
      <c r="L348" s="3">
        <v>0.79861111111111116</v>
      </c>
      <c r="M348" s="1">
        <v>41015</v>
      </c>
      <c r="N348" s="3">
        <v>0.8125</v>
      </c>
      <c r="O348">
        <v>85</v>
      </c>
      <c r="P348">
        <v>13</v>
      </c>
      <c r="Q348">
        <v>13</v>
      </c>
      <c r="R348">
        <v>19</v>
      </c>
      <c r="S348">
        <v>19</v>
      </c>
      <c r="T348" s="2">
        <f>ED_DATA[[#This Row],[REG DATE]] + ED_DATA[[#This Row],[REG TIME]]</f>
        <v>41015.563888888886</v>
      </c>
      <c r="U348" s="2">
        <f>ED_DATA[[#This Row],[TRIAGE DATE]] + ED_DATA[[#This Row],[TRIAGE TIME]]</f>
        <v>41015.559027777781</v>
      </c>
      <c r="V348" s="2">
        <f>ED_DATA[[#This Row],[DISP DATE]] + ED_DATA[[#This Row],[DISP TIME]]</f>
        <v>41015.798611111109</v>
      </c>
      <c r="W348" s="2">
        <f>ED_DATA[[#This Row],[DATE PT LEFT ED]] + ED_DATA[[#This Row],[TIME PT LEFT ED]]</f>
        <v>41015.8125</v>
      </c>
      <c r="X348" s="5">
        <f t="shared" si="50"/>
        <v>5.9666666667326353</v>
      </c>
      <c r="Y348" s="5">
        <f t="shared" si="51"/>
        <v>5.6333333333604969</v>
      </c>
      <c r="Z348" s="7">
        <f t="shared" si="52"/>
        <v>1</v>
      </c>
      <c r="AA348" s="7">
        <f t="shared" si="53"/>
        <v>0</v>
      </c>
      <c r="AB348" s="7">
        <f t="shared" si="56"/>
        <v>0</v>
      </c>
      <c r="AC348" s="7">
        <f t="shared" si="57"/>
        <v>0</v>
      </c>
      <c r="AD348" s="7">
        <f t="shared" si="58"/>
        <v>0</v>
      </c>
      <c r="AE348" s="7">
        <f t="shared" si="54"/>
        <v>0</v>
      </c>
      <c r="AF348" s="7">
        <f t="shared" si="55"/>
        <v>0</v>
      </c>
      <c r="AG348" s="7" t="str">
        <f t="shared" si="59"/>
        <v>Senior</v>
      </c>
    </row>
    <row r="349" spans="1:33">
      <c r="A349">
        <v>4414</v>
      </c>
      <c r="B349" t="s">
        <v>14</v>
      </c>
      <c r="C349" t="s">
        <v>15</v>
      </c>
      <c r="D349" t="s">
        <v>16</v>
      </c>
      <c r="E349" s="1">
        <v>41016</v>
      </c>
      <c r="F349" s="3">
        <v>0.45277777777777778</v>
      </c>
      <c r="G349" s="1">
        <v>41016</v>
      </c>
      <c r="H349" s="3">
        <v>0.44722222222222224</v>
      </c>
      <c r="I349">
        <v>3</v>
      </c>
      <c r="J349">
        <v>1938</v>
      </c>
      <c r="K349" s="1">
        <v>41016</v>
      </c>
      <c r="L349" s="3">
        <v>0.5625</v>
      </c>
      <c r="M349" s="1">
        <v>41016</v>
      </c>
      <c r="N349" s="3">
        <v>0.56527777777777777</v>
      </c>
      <c r="O349">
        <v>74</v>
      </c>
      <c r="P349">
        <v>10</v>
      </c>
      <c r="Q349">
        <v>10</v>
      </c>
      <c r="R349">
        <v>13</v>
      </c>
      <c r="S349">
        <v>13</v>
      </c>
      <c r="T349" s="2">
        <f>ED_DATA[[#This Row],[REG DATE]] + ED_DATA[[#This Row],[REG TIME]]</f>
        <v>41016.452777777777</v>
      </c>
      <c r="U349" s="2">
        <f>ED_DATA[[#This Row],[TRIAGE DATE]] + ED_DATA[[#This Row],[TRIAGE TIME]]</f>
        <v>41016.447222222225</v>
      </c>
      <c r="V349" s="2">
        <f>ED_DATA[[#This Row],[DISP DATE]] + ED_DATA[[#This Row],[DISP TIME]]</f>
        <v>41016.5625</v>
      </c>
      <c r="W349" s="2">
        <f>ED_DATA[[#This Row],[DATE PT LEFT ED]] + ED_DATA[[#This Row],[TIME PT LEFT ED]]</f>
        <v>41016.56527777778</v>
      </c>
      <c r="X349" s="5">
        <f t="shared" si="50"/>
        <v>2.7000000000698492</v>
      </c>
      <c r="Y349" s="5">
        <f t="shared" si="51"/>
        <v>2.6333333333604969</v>
      </c>
      <c r="Z349" s="7">
        <f t="shared" si="52"/>
        <v>1</v>
      </c>
      <c r="AA349" s="7">
        <f t="shared" si="53"/>
        <v>1</v>
      </c>
      <c r="AB349" s="7">
        <f t="shared" si="56"/>
        <v>0</v>
      </c>
      <c r="AC349" s="7">
        <f t="shared" si="57"/>
        <v>0</v>
      </c>
      <c r="AD349" s="7">
        <f t="shared" si="58"/>
        <v>0</v>
      </c>
      <c r="AE349" s="7">
        <f t="shared" si="54"/>
        <v>0</v>
      </c>
      <c r="AF349" s="7">
        <f t="shared" si="55"/>
        <v>0</v>
      </c>
      <c r="AG349" s="7" t="str">
        <f t="shared" si="59"/>
        <v>Senior</v>
      </c>
    </row>
    <row r="350" spans="1:33">
      <c r="A350">
        <v>4414</v>
      </c>
      <c r="B350" t="s">
        <v>14</v>
      </c>
      <c r="C350" t="s">
        <v>15</v>
      </c>
      <c r="D350" t="s">
        <v>16</v>
      </c>
      <c r="E350" s="1">
        <v>41016</v>
      </c>
      <c r="F350" s="3">
        <v>0.47708333333333336</v>
      </c>
      <c r="G350" s="1">
        <v>41016</v>
      </c>
      <c r="H350" s="3">
        <v>0.47083333333333333</v>
      </c>
      <c r="I350">
        <v>3</v>
      </c>
      <c r="J350">
        <v>1930</v>
      </c>
      <c r="K350" s="1">
        <v>41016</v>
      </c>
      <c r="L350" s="3">
        <v>0.69444444444444442</v>
      </c>
      <c r="M350" s="1">
        <v>41016</v>
      </c>
      <c r="N350" s="3">
        <v>0.83888888888888891</v>
      </c>
      <c r="O350">
        <v>81</v>
      </c>
      <c r="P350">
        <v>11</v>
      </c>
      <c r="Q350">
        <v>11</v>
      </c>
      <c r="R350">
        <v>16</v>
      </c>
      <c r="S350">
        <v>20</v>
      </c>
      <c r="T350" s="2">
        <f>ED_DATA[[#This Row],[REG DATE]] + ED_DATA[[#This Row],[REG TIME]]</f>
        <v>41016.477083333331</v>
      </c>
      <c r="U350" s="2">
        <f>ED_DATA[[#This Row],[TRIAGE DATE]] + ED_DATA[[#This Row],[TRIAGE TIME]]</f>
        <v>41016.470833333333</v>
      </c>
      <c r="V350" s="2">
        <f>ED_DATA[[#This Row],[DISP DATE]] + ED_DATA[[#This Row],[DISP TIME]]</f>
        <v>41016.694444444445</v>
      </c>
      <c r="W350" s="2">
        <f>ED_DATA[[#This Row],[DATE PT LEFT ED]] + ED_DATA[[#This Row],[TIME PT LEFT ED]]</f>
        <v>41016.838888888888</v>
      </c>
      <c r="X350" s="5">
        <f t="shared" si="50"/>
        <v>8.6833333333488554</v>
      </c>
      <c r="Y350" s="5">
        <f t="shared" si="51"/>
        <v>5.2166666667326353</v>
      </c>
      <c r="Z350" s="7">
        <f t="shared" si="52"/>
        <v>1</v>
      </c>
      <c r="AA350" s="7">
        <f t="shared" si="53"/>
        <v>0</v>
      </c>
      <c r="AB350" s="7">
        <f t="shared" si="56"/>
        <v>0</v>
      </c>
      <c r="AC350" s="7">
        <f t="shared" si="57"/>
        <v>0</v>
      </c>
      <c r="AD350" s="7">
        <f t="shared" si="58"/>
        <v>0</v>
      </c>
      <c r="AE350" s="7">
        <f t="shared" si="54"/>
        <v>0</v>
      </c>
      <c r="AF350" s="7">
        <f t="shared" si="55"/>
        <v>0</v>
      </c>
      <c r="AG350" s="7" t="str">
        <f t="shared" si="59"/>
        <v>Senior</v>
      </c>
    </row>
    <row r="351" spans="1:33">
      <c r="A351">
        <v>4414</v>
      </c>
      <c r="B351" t="s">
        <v>14</v>
      </c>
      <c r="C351" t="s">
        <v>15</v>
      </c>
      <c r="D351" t="s">
        <v>16</v>
      </c>
      <c r="E351" s="1">
        <v>41016</v>
      </c>
      <c r="F351" s="3">
        <v>0.45833333333333331</v>
      </c>
      <c r="G351" s="1">
        <v>41016</v>
      </c>
      <c r="H351" s="3">
        <v>0.4513888888888889</v>
      </c>
      <c r="I351">
        <v>3</v>
      </c>
      <c r="J351">
        <v>1924</v>
      </c>
      <c r="K351" s="1">
        <v>41016</v>
      </c>
      <c r="L351" s="3">
        <v>0.80555555555555558</v>
      </c>
      <c r="M351" s="1">
        <v>41017</v>
      </c>
      <c r="N351" s="3">
        <v>0.4513888888888889</v>
      </c>
      <c r="O351">
        <v>87</v>
      </c>
      <c r="P351">
        <v>11</v>
      </c>
      <c r="Q351">
        <v>10</v>
      </c>
      <c r="R351">
        <v>19</v>
      </c>
      <c r="S351">
        <v>10</v>
      </c>
      <c r="T351" s="2">
        <f>ED_DATA[[#This Row],[REG DATE]] + ED_DATA[[#This Row],[REG TIME]]</f>
        <v>41016.458333333336</v>
      </c>
      <c r="U351" s="2">
        <f>ED_DATA[[#This Row],[TRIAGE DATE]] + ED_DATA[[#This Row],[TRIAGE TIME]]</f>
        <v>41016.451388888891</v>
      </c>
      <c r="V351" s="2">
        <f>ED_DATA[[#This Row],[DISP DATE]] + ED_DATA[[#This Row],[DISP TIME]]</f>
        <v>41016.805555555555</v>
      </c>
      <c r="W351" s="2">
        <f>ED_DATA[[#This Row],[DATE PT LEFT ED]] + ED_DATA[[#This Row],[TIME PT LEFT ED]]</f>
        <v>41017.451388888891</v>
      </c>
      <c r="X351" s="5">
        <f t="shared" si="50"/>
        <v>23.833333333313931</v>
      </c>
      <c r="Y351" s="5">
        <f t="shared" si="51"/>
        <v>8.3333333332557231</v>
      </c>
      <c r="Z351" s="7">
        <f t="shared" si="52"/>
        <v>0</v>
      </c>
      <c r="AA351" s="7">
        <f t="shared" si="53"/>
        <v>0</v>
      </c>
      <c r="AB351" s="7">
        <f t="shared" si="56"/>
        <v>0</v>
      </c>
      <c r="AC351" s="7">
        <f t="shared" si="57"/>
        <v>0</v>
      </c>
      <c r="AD351" s="7">
        <f t="shared" si="58"/>
        <v>0</v>
      </c>
      <c r="AE351" s="7">
        <f t="shared" si="54"/>
        <v>0</v>
      </c>
      <c r="AF351" s="7">
        <f t="shared" si="55"/>
        <v>0</v>
      </c>
      <c r="AG351" s="7" t="str">
        <f t="shared" si="59"/>
        <v>Senior</v>
      </c>
    </row>
    <row r="352" spans="1:33">
      <c r="A352">
        <v>4414</v>
      </c>
      <c r="B352" t="s">
        <v>14</v>
      </c>
      <c r="C352" t="s">
        <v>15</v>
      </c>
      <c r="D352" t="s">
        <v>16</v>
      </c>
      <c r="E352" s="1">
        <v>41016</v>
      </c>
      <c r="F352" s="3">
        <v>0.4909722222222222</v>
      </c>
      <c r="G352" s="1">
        <v>41016</v>
      </c>
      <c r="H352" s="3">
        <v>0.48541666666666666</v>
      </c>
      <c r="I352">
        <v>3</v>
      </c>
      <c r="J352">
        <v>1938</v>
      </c>
      <c r="K352" s="1">
        <v>41017</v>
      </c>
      <c r="L352" s="3">
        <v>8.3333333333333329E-2</v>
      </c>
      <c r="M352" s="1">
        <v>41017</v>
      </c>
      <c r="N352" s="3">
        <v>8.3333333333333329E-2</v>
      </c>
      <c r="O352">
        <v>74</v>
      </c>
      <c r="P352">
        <v>11</v>
      </c>
      <c r="Q352">
        <v>11</v>
      </c>
      <c r="R352">
        <v>2</v>
      </c>
      <c r="S352">
        <v>2</v>
      </c>
      <c r="T352" s="2">
        <f>ED_DATA[[#This Row],[REG DATE]] + ED_DATA[[#This Row],[REG TIME]]</f>
        <v>41016.490972222222</v>
      </c>
      <c r="U352" s="2">
        <f>ED_DATA[[#This Row],[TRIAGE DATE]] + ED_DATA[[#This Row],[TRIAGE TIME]]</f>
        <v>41016.48541666667</v>
      </c>
      <c r="V352" s="2">
        <f>ED_DATA[[#This Row],[DISP DATE]] + ED_DATA[[#This Row],[DISP TIME]]</f>
        <v>41017.083333333336</v>
      </c>
      <c r="W352" s="2">
        <f>ED_DATA[[#This Row],[DATE PT LEFT ED]] + ED_DATA[[#This Row],[TIME PT LEFT ED]]</f>
        <v>41017.083333333336</v>
      </c>
      <c r="X352" s="5">
        <f t="shared" si="50"/>
        <v>14.216666666732635</v>
      </c>
      <c r="Y352" s="5">
        <f t="shared" si="51"/>
        <v>14.216666666732635</v>
      </c>
      <c r="Z352" s="7">
        <f t="shared" si="52"/>
        <v>0</v>
      </c>
      <c r="AA352" s="7">
        <f t="shared" si="53"/>
        <v>0</v>
      </c>
      <c r="AB352" s="7">
        <f t="shared" si="56"/>
        <v>0</v>
      </c>
      <c r="AC352" s="7">
        <f t="shared" si="57"/>
        <v>0</v>
      </c>
      <c r="AD352" s="7">
        <f t="shared" si="58"/>
        <v>0</v>
      </c>
      <c r="AE352" s="7">
        <f t="shared" si="54"/>
        <v>0</v>
      </c>
      <c r="AF352" s="7">
        <f t="shared" si="55"/>
        <v>0</v>
      </c>
      <c r="AG352" s="7" t="str">
        <f t="shared" si="59"/>
        <v>Senior</v>
      </c>
    </row>
    <row r="353" spans="1:33">
      <c r="A353">
        <v>4414</v>
      </c>
      <c r="B353" t="s">
        <v>14</v>
      </c>
      <c r="C353" t="s">
        <v>15</v>
      </c>
      <c r="D353" t="s">
        <v>16</v>
      </c>
      <c r="E353" s="1">
        <v>41016</v>
      </c>
      <c r="F353" s="3">
        <v>0.91319444444444442</v>
      </c>
      <c r="G353" s="1">
        <v>41016</v>
      </c>
      <c r="H353" s="3">
        <v>0.90833333333333333</v>
      </c>
      <c r="I353">
        <v>3</v>
      </c>
      <c r="J353">
        <v>1938</v>
      </c>
      <c r="K353" s="1">
        <v>41017</v>
      </c>
      <c r="L353" s="3">
        <v>0.54861111111111116</v>
      </c>
      <c r="M353" s="1">
        <v>41017</v>
      </c>
      <c r="N353" s="3">
        <v>0.54861111111111116</v>
      </c>
      <c r="O353">
        <v>75</v>
      </c>
      <c r="P353">
        <v>21</v>
      </c>
      <c r="Q353">
        <v>21</v>
      </c>
      <c r="R353">
        <v>13</v>
      </c>
      <c r="S353">
        <v>13</v>
      </c>
      <c r="T353" s="2">
        <f>ED_DATA[[#This Row],[REG DATE]] + ED_DATA[[#This Row],[REG TIME]]</f>
        <v>41016.913194444445</v>
      </c>
      <c r="U353" s="2">
        <f>ED_DATA[[#This Row],[TRIAGE DATE]] + ED_DATA[[#This Row],[TRIAGE TIME]]</f>
        <v>41016.908333333333</v>
      </c>
      <c r="V353" s="2">
        <f>ED_DATA[[#This Row],[DISP DATE]] + ED_DATA[[#This Row],[DISP TIME]]</f>
        <v>41017.548611111109</v>
      </c>
      <c r="W353" s="2">
        <f>ED_DATA[[#This Row],[DATE PT LEFT ED]] + ED_DATA[[#This Row],[TIME PT LEFT ED]]</f>
        <v>41017.548611111109</v>
      </c>
      <c r="X353" s="5">
        <f t="shared" si="50"/>
        <v>15.249999999941792</v>
      </c>
      <c r="Y353" s="5">
        <f t="shared" si="51"/>
        <v>15.249999999941792</v>
      </c>
      <c r="Z353" s="7">
        <f t="shared" si="52"/>
        <v>0</v>
      </c>
      <c r="AA353" s="7">
        <f t="shared" si="53"/>
        <v>0</v>
      </c>
      <c r="AB353" s="7">
        <f t="shared" si="56"/>
        <v>0</v>
      </c>
      <c r="AC353" s="7">
        <f t="shared" si="57"/>
        <v>0</v>
      </c>
      <c r="AD353" s="7">
        <f t="shared" si="58"/>
        <v>0</v>
      </c>
      <c r="AE353" s="7">
        <f t="shared" si="54"/>
        <v>0</v>
      </c>
      <c r="AF353" s="7">
        <f t="shared" si="55"/>
        <v>0</v>
      </c>
      <c r="AG353" s="7" t="str">
        <f t="shared" si="59"/>
        <v>Senior</v>
      </c>
    </row>
    <row r="354" spans="1:33">
      <c r="A354">
        <v>4414</v>
      </c>
      <c r="B354" t="s">
        <v>14</v>
      </c>
      <c r="C354" t="s">
        <v>15</v>
      </c>
      <c r="D354" t="s">
        <v>16</v>
      </c>
      <c r="E354" s="1">
        <v>41012</v>
      </c>
      <c r="F354" s="3">
        <v>0.82847222222222228</v>
      </c>
      <c r="G354" s="1">
        <v>41012</v>
      </c>
      <c r="H354" s="3">
        <v>0.82152777777777775</v>
      </c>
      <c r="I354">
        <v>3</v>
      </c>
      <c r="J354">
        <v>1932</v>
      </c>
      <c r="K354" s="1">
        <v>41013</v>
      </c>
      <c r="L354" s="3">
        <v>0.10416666666666667</v>
      </c>
      <c r="M354" s="1">
        <v>41013</v>
      </c>
      <c r="N354" s="3">
        <v>0.1076388888888889</v>
      </c>
      <c r="O354">
        <v>80</v>
      </c>
      <c r="P354">
        <v>19</v>
      </c>
      <c r="Q354">
        <v>19</v>
      </c>
      <c r="R354">
        <v>2</v>
      </c>
      <c r="S354">
        <v>2</v>
      </c>
      <c r="T354" s="2">
        <f>ED_DATA[[#This Row],[REG DATE]] + ED_DATA[[#This Row],[REG TIME]]</f>
        <v>41012.828472222223</v>
      </c>
      <c r="U354" s="2">
        <f>ED_DATA[[#This Row],[TRIAGE DATE]] + ED_DATA[[#This Row],[TRIAGE TIME]]</f>
        <v>41012.821527777778</v>
      </c>
      <c r="V354" s="2">
        <f>ED_DATA[[#This Row],[DISP DATE]] + ED_DATA[[#This Row],[DISP TIME]]</f>
        <v>41013.104166666664</v>
      </c>
      <c r="W354" s="2">
        <f>ED_DATA[[#This Row],[DATE PT LEFT ED]] + ED_DATA[[#This Row],[TIME PT LEFT ED]]</f>
        <v>41013.107638888891</v>
      </c>
      <c r="X354" s="5">
        <f t="shared" si="50"/>
        <v>6.7000000000116415</v>
      </c>
      <c r="Y354" s="5">
        <f t="shared" si="51"/>
        <v>6.6166666665812954</v>
      </c>
      <c r="Z354" s="7">
        <f t="shared" si="52"/>
        <v>1</v>
      </c>
      <c r="AA354" s="7">
        <f t="shared" si="53"/>
        <v>0</v>
      </c>
      <c r="AB354" s="7">
        <f t="shared" si="56"/>
        <v>0</v>
      </c>
      <c r="AC354" s="7">
        <f t="shared" si="57"/>
        <v>0</v>
      </c>
      <c r="AD354" s="7">
        <f t="shared" si="58"/>
        <v>0</v>
      </c>
      <c r="AE354" s="7">
        <f t="shared" si="54"/>
        <v>0</v>
      </c>
      <c r="AF354" s="7">
        <f t="shared" si="55"/>
        <v>0</v>
      </c>
      <c r="AG354" s="7" t="str">
        <f t="shared" si="59"/>
        <v>Senior</v>
      </c>
    </row>
    <row r="355" spans="1:33">
      <c r="A355">
        <v>4414</v>
      </c>
      <c r="B355" t="s">
        <v>14</v>
      </c>
      <c r="C355" t="s">
        <v>15</v>
      </c>
      <c r="D355" t="s">
        <v>16</v>
      </c>
      <c r="E355" s="1">
        <v>41010</v>
      </c>
      <c r="F355" s="3">
        <v>0.2722222222222222</v>
      </c>
      <c r="G355" s="1">
        <v>41010</v>
      </c>
      <c r="H355" s="3">
        <v>0.26180555555555557</v>
      </c>
      <c r="I355">
        <v>3</v>
      </c>
      <c r="J355">
        <v>1945</v>
      </c>
      <c r="K355" s="1">
        <v>41010</v>
      </c>
      <c r="L355" s="3">
        <v>0.63958333333333328</v>
      </c>
      <c r="M355" s="1">
        <v>41010</v>
      </c>
      <c r="N355" s="3">
        <v>0.63958333333333328</v>
      </c>
      <c r="O355">
        <v>69</v>
      </c>
      <c r="P355">
        <v>6</v>
      </c>
      <c r="Q355">
        <v>6</v>
      </c>
      <c r="R355">
        <v>15</v>
      </c>
      <c r="S355">
        <v>15</v>
      </c>
      <c r="T355" s="2">
        <f>ED_DATA[[#This Row],[REG DATE]] + ED_DATA[[#This Row],[REG TIME]]</f>
        <v>41010.272222222222</v>
      </c>
      <c r="U355" s="2">
        <f>ED_DATA[[#This Row],[TRIAGE DATE]] + ED_DATA[[#This Row],[TRIAGE TIME]]</f>
        <v>41010.261805555558</v>
      </c>
      <c r="V355" s="2">
        <f>ED_DATA[[#This Row],[DISP DATE]] + ED_DATA[[#This Row],[DISP TIME]]</f>
        <v>41010.63958333333</v>
      </c>
      <c r="W355" s="2">
        <f>ED_DATA[[#This Row],[DATE PT LEFT ED]] + ED_DATA[[#This Row],[TIME PT LEFT ED]]</f>
        <v>41010.63958333333</v>
      </c>
      <c r="X355" s="5">
        <f t="shared" si="50"/>
        <v>8.816666666592937</v>
      </c>
      <c r="Y355" s="5">
        <f t="shared" si="51"/>
        <v>8.816666666592937</v>
      </c>
      <c r="Z355" s="7">
        <f t="shared" si="52"/>
        <v>0</v>
      </c>
      <c r="AA355" s="7">
        <f t="shared" si="53"/>
        <v>0</v>
      </c>
      <c r="AB355" s="7">
        <f t="shared" si="56"/>
        <v>0</v>
      </c>
      <c r="AC355" s="7">
        <f t="shared" si="57"/>
        <v>0</v>
      </c>
      <c r="AD355" s="7">
        <f t="shared" si="58"/>
        <v>0</v>
      </c>
      <c r="AE355" s="7">
        <f t="shared" si="54"/>
        <v>0</v>
      </c>
      <c r="AF355" s="7">
        <f t="shared" si="55"/>
        <v>0</v>
      </c>
      <c r="AG355" s="7" t="str">
        <f t="shared" si="59"/>
        <v>Senior</v>
      </c>
    </row>
    <row r="356" spans="1:33">
      <c r="A356">
        <v>4414</v>
      </c>
      <c r="B356" t="s">
        <v>14</v>
      </c>
      <c r="C356" t="s">
        <v>15</v>
      </c>
      <c r="D356" t="s">
        <v>16</v>
      </c>
      <c r="E356" s="1">
        <v>41013</v>
      </c>
      <c r="F356" s="3">
        <v>0.47361111111111109</v>
      </c>
      <c r="G356" s="1">
        <v>41013</v>
      </c>
      <c r="H356" s="3">
        <v>0.46875</v>
      </c>
      <c r="I356">
        <v>3</v>
      </c>
      <c r="J356">
        <v>1923</v>
      </c>
      <c r="K356" s="1">
        <v>41013</v>
      </c>
      <c r="L356" s="3">
        <v>0.55208333333333337</v>
      </c>
      <c r="M356" s="1">
        <v>41013</v>
      </c>
      <c r="N356" s="3">
        <v>0.55555555555555558</v>
      </c>
      <c r="O356">
        <v>91</v>
      </c>
      <c r="P356">
        <v>11</v>
      </c>
      <c r="Q356">
        <v>11</v>
      </c>
      <c r="R356">
        <v>13</v>
      </c>
      <c r="S356">
        <v>13</v>
      </c>
      <c r="T356" s="2">
        <f>ED_DATA[[#This Row],[REG DATE]] + ED_DATA[[#This Row],[REG TIME]]</f>
        <v>41013.473611111112</v>
      </c>
      <c r="U356" s="2">
        <f>ED_DATA[[#This Row],[TRIAGE DATE]] + ED_DATA[[#This Row],[TRIAGE TIME]]</f>
        <v>41013.46875</v>
      </c>
      <c r="V356" s="2">
        <f>ED_DATA[[#This Row],[DISP DATE]] + ED_DATA[[#This Row],[DISP TIME]]</f>
        <v>41013.552083333336</v>
      </c>
      <c r="W356" s="2">
        <f>ED_DATA[[#This Row],[DATE PT LEFT ED]] + ED_DATA[[#This Row],[TIME PT LEFT ED]]</f>
        <v>41013.555555555555</v>
      </c>
      <c r="X356" s="5">
        <f t="shared" si="50"/>
        <v>1.96666666661622</v>
      </c>
      <c r="Y356" s="5">
        <f t="shared" si="51"/>
        <v>1.8833333333604969</v>
      </c>
      <c r="Z356" s="7">
        <f t="shared" si="52"/>
        <v>1</v>
      </c>
      <c r="AA356" s="7">
        <f t="shared" si="53"/>
        <v>1</v>
      </c>
      <c r="AB356" s="7">
        <f t="shared" si="56"/>
        <v>0</v>
      </c>
      <c r="AC356" s="7">
        <f t="shared" si="57"/>
        <v>0</v>
      </c>
      <c r="AD356" s="7">
        <f t="shared" si="58"/>
        <v>0</v>
      </c>
      <c r="AE356" s="7">
        <f t="shared" si="54"/>
        <v>0</v>
      </c>
      <c r="AF356" s="7">
        <f t="shared" si="55"/>
        <v>0</v>
      </c>
      <c r="AG356" s="7" t="str">
        <f t="shared" si="59"/>
        <v>Senior</v>
      </c>
    </row>
    <row r="357" spans="1:33">
      <c r="A357">
        <v>4414</v>
      </c>
      <c r="B357" t="s">
        <v>14</v>
      </c>
      <c r="C357" t="s">
        <v>15</v>
      </c>
      <c r="D357" t="s">
        <v>16</v>
      </c>
      <c r="E357" s="1">
        <v>41014</v>
      </c>
      <c r="F357" s="3">
        <v>0.44583333333333336</v>
      </c>
      <c r="G357" s="1">
        <v>41014</v>
      </c>
      <c r="H357" s="3">
        <v>0.44027777777777777</v>
      </c>
      <c r="I357">
        <v>3</v>
      </c>
      <c r="J357">
        <v>1935</v>
      </c>
      <c r="K357" s="1">
        <v>41014</v>
      </c>
      <c r="L357" s="3">
        <v>0.71180555555555558</v>
      </c>
      <c r="M357" s="1">
        <v>41014</v>
      </c>
      <c r="N357" s="3">
        <v>0.71458333333333335</v>
      </c>
      <c r="O357">
        <v>80</v>
      </c>
      <c r="P357">
        <v>10</v>
      </c>
      <c r="Q357">
        <v>10</v>
      </c>
      <c r="R357">
        <v>17</v>
      </c>
      <c r="S357">
        <v>17</v>
      </c>
      <c r="T357" s="2">
        <f>ED_DATA[[#This Row],[REG DATE]] + ED_DATA[[#This Row],[REG TIME]]</f>
        <v>41014.445833333331</v>
      </c>
      <c r="U357" s="2">
        <f>ED_DATA[[#This Row],[TRIAGE DATE]] + ED_DATA[[#This Row],[TRIAGE TIME]]</f>
        <v>41014.44027777778</v>
      </c>
      <c r="V357" s="2">
        <f>ED_DATA[[#This Row],[DISP DATE]] + ED_DATA[[#This Row],[DISP TIME]]</f>
        <v>41014.711805555555</v>
      </c>
      <c r="W357" s="2">
        <f>ED_DATA[[#This Row],[DATE PT LEFT ED]] + ED_DATA[[#This Row],[TIME PT LEFT ED]]</f>
        <v>41014.714583333334</v>
      </c>
      <c r="X357" s="5">
        <f t="shared" si="50"/>
        <v>6.4500000000698492</v>
      </c>
      <c r="Y357" s="5">
        <f t="shared" si="51"/>
        <v>6.3833333333604969</v>
      </c>
      <c r="Z357" s="7">
        <f t="shared" si="52"/>
        <v>1</v>
      </c>
      <c r="AA357" s="7">
        <f t="shared" si="53"/>
        <v>0</v>
      </c>
      <c r="AB357" s="7">
        <f t="shared" si="56"/>
        <v>0</v>
      </c>
      <c r="AC357" s="7">
        <f t="shared" si="57"/>
        <v>0</v>
      </c>
      <c r="AD357" s="7">
        <f t="shared" si="58"/>
        <v>0</v>
      </c>
      <c r="AE357" s="7">
        <f t="shared" si="54"/>
        <v>0</v>
      </c>
      <c r="AF357" s="7">
        <f t="shared" si="55"/>
        <v>0</v>
      </c>
      <c r="AG357" s="7" t="str">
        <f t="shared" si="59"/>
        <v>Senior</v>
      </c>
    </row>
    <row r="358" spans="1:33">
      <c r="A358">
        <v>4414</v>
      </c>
      <c r="B358" t="s">
        <v>14</v>
      </c>
      <c r="C358" t="s">
        <v>15</v>
      </c>
      <c r="D358" t="s">
        <v>16</v>
      </c>
      <c r="E358" s="1">
        <v>41014</v>
      </c>
      <c r="F358" s="3">
        <v>0.50347222222222221</v>
      </c>
      <c r="G358" s="1">
        <v>41014</v>
      </c>
      <c r="H358" s="3">
        <v>0.49722222222222223</v>
      </c>
      <c r="I358">
        <v>3</v>
      </c>
      <c r="J358">
        <v>1929</v>
      </c>
      <c r="K358" s="1">
        <v>41014</v>
      </c>
      <c r="L358" s="3">
        <v>0.78125</v>
      </c>
      <c r="M358" s="1">
        <v>41014</v>
      </c>
      <c r="N358" s="3">
        <v>0.84027777777777779</v>
      </c>
      <c r="O358">
        <v>84</v>
      </c>
      <c r="P358">
        <v>12</v>
      </c>
      <c r="Q358">
        <v>11</v>
      </c>
      <c r="R358">
        <v>18</v>
      </c>
      <c r="S358">
        <v>20</v>
      </c>
      <c r="T358" s="2">
        <f>ED_DATA[[#This Row],[REG DATE]] + ED_DATA[[#This Row],[REG TIME]]</f>
        <v>41014.503472222219</v>
      </c>
      <c r="U358" s="2">
        <f>ED_DATA[[#This Row],[TRIAGE DATE]] + ED_DATA[[#This Row],[TRIAGE TIME]]</f>
        <v>41014.49722222222</v>
      </c>
      <c r="V358" s="2">
        <f>ED_DATA[[#This Row],[DISP DATE]] + ED_DATA[[#This Row],[DISP TIME]]</f>
        <v>41014.78125</v>
      </c>
      <c r="W358" s="2">
        <f>ED_DATA[[#This Row],[DATE PT LEFT ED]] + ED_DATA[[#This Row],[TIME PT LEFT ED]]</f>
        <v>41014.840277777781</v>
      </c>
      <c r="X358" s="5">
        <f t="shared" si="50"/>
        <v>8.0833333334885538</v>
      </c>
      <c r="Y358" s="5">
        <f t="shared" si="51"/>
        <v>6.6666666667442769</v>
      </c>
      <c r="Z358" s="7">
        <f t="shared" si="52"/>
        <v>1</v>
      </c>
      <c r="AA358" s="7">
        <f t="shared" si="53"/>
        <v>0</v>
      </c>
      <c r="AB358" s="7">
        <f t="shared" si="56"/>
        <v>0</v>
      </c>
      <c r="AC358" s="7">
        <f t="shared" si="57"/>
        <v>0</v>
      </c>
      <c r="AD358" s="7">
        <f t="shared" si="58"/>
        <v>0</v>
      </c>
      <c r="AE358" s="7">
        <f t="shared" si="54"/>
        <v>0</v>
      </c>
      <c r="AF358" s="7">
        <f t="shared" si="55"/>
        <v>0</v>
      </c>
      <c r="AG358" s="7" t="str">
        <f t="shared" si="59"/>
        <v>Senior</v>
      </c>
    </row>
    <row r="359" spans="1:33">
      <c r="A359">
        <v>4414</v>
      </c>
      <c r="B359" t="s">
        <v>14</v>
      </c>
      <c r="C359" t="s">
        <v>15</v>
      </c>
      <c r="D359" t="s">
        <v>16</v>
      </c>
      <c r="E359" s="1">
        <v>41014</v>
      </c>
      <c r="F359" s="3">
        <v>0.65972222222222221</v>
      </c>
      <c r="G359" s="1">
        <v>41014</v>
      </c>
      <c r="H359" s="3">
        <v>0.65486111111111112</v>
      </c>
      <c r="I359">
        <v>3</v>
      </c>
      <c r="J359">
        <v>1938</v>
      </c>
      <c r="K359" s="1">
        <v>41014</v>
      </c>
      <c r="L359" s="3">
        <v>0.68958333333333333</v>
      </c>
      <c r="M359" s="1">
        <v>41014</v>
      </c>
      <c r="N359" s="3">
        <v>0.68958333333333333</v>
      </c>
      <c r="O359">
        <v>76</v>
      </c>
      <c r="P359">
        <v>15</v>
      </c>
      <c r="Q359">
        <v>15</v>
      </c>
      <c r="R359">
        <v>16</v>
      </c>
      <c r="S359">
        <v>16</v>
      </c>
      <c r="T359" s="2">
        <f>ED_DATA[[#This Row],[REG DATE]] + ED_DATA[[#This Row],[REG TIME]]</f>
        <v>41014.659722222219</v>
      </c>
      <c r="U359" s="2">
        <f>ED_DATA[[#This Row],[TRIAGE DATE]] + ED_DATA[[#This Row],[TRIAGE TIME]]</f>
        <v>41014.654861111114</v>
      </c>
      <c r="V359" s="2">
        <f>ED_DATA[[#This Row],[DISP DATE]] + ED_DATA[[#This Row],[DISP TIME]]</f>
        <v>41014.689583333333</v>
      </c>
      <c r="W359" s="2">
        <f>ED_DATA[[#This Row],[DATE PT LEFT ED]] + ED_DATA[[#This Row],[TIME PT LEFT ED]]</f>
        <v>41014.689583333333</v>
      </c>
      <c r="X359" s="5">
        <f t="shared" si="50"/>
        <v>0.71666666673263535</v>
      </c>
      <c r="Y359" s="5">
        <f t="shared" si="51"/>
        <v>0.71666666673263535</v>
      </c>
      <c r="Z359" s="7">
        <f t="shared" si="52"/>
        <v>1</v>
      </c>
      <c r="AA359" s="7">
        <f t="shared" si="53"/>
        <v>1</v>
      </c>
      <c r="AB359" s="7">
        <f t="shared" si="56"/>
        <v>0</v>
      </c>
      <c r="AC359" s="7">
        <f t="shared" si="57"/>
        <v>0</v>
      </c>
      <c r="AD359" s="7">
        <f t="shared" si="58"/>
        <v>0</v>
      </c>
      <c r="AE359" s="7">
        <f t="shared" si="54"/>
        <v>0</v>
      </c>
      <c r="AF359" s="7">
        <f t="shared" si="55"/>
        <v>0</v>
      </c>
      <c r="AG359" s="7" t="str">
        <f t="shared" si="59"/>
        <v>Senior</v>
      </c>
    </row>
    <row r="360" spans="1:33">
      <c r="A360">
        <v>4414</v>
      </c>
      <c r="B360" t="s">
        <v>14</v>
      </c>
      <c r="C360" t="s">
        <v>15</v>
      </c>
      <c r="D360" t="s">
        <v>16</v>
      </c>
      <c r="E360" s="1">
        <v>41014</v>
      </c>
      <c r="F360" s="3">
        <v>0.8</v>
      </c>
      <c r="G360" s="1">
        <v>41014</v>
      </c>
      <c r="H360" s="3">
        <v>0.79583333333333328</v>
      </c>
      <c r="I360">
        <v>3</v>
      </c>
      <c r="J360">
        <v>1947</v>
      </c>
      <c r="K360" s="1">
        <v>41014</v>
      </c>
      <c r="L360" s="3">
        <v>0.8208333333333333</v>
      </c>
      <c r="M360" s="1">
        <v>41014</v>
      </c>
      <c r="N360" s="3">
        <v>0.8208333333333333</v>
      </c>
      <c r="O360">
        <v>65</v>
      </c>
      <c r="P360">
        <v>19</v>
      </c>
      <c r="Q360">
        <v>19</v>
      </c>
      <c r="R360">
        <v>19</v>
      </c>
      <c r="S360">
        <v>19</v>
      </c>
      <c r="T360" s="2">
        <f>ED_DATA[[#This Row],[REG DATE]] + ED_DATA[[#This Row],[REG TIME]]</f>
        <v>41014.800000000003</v>
      </c>
      <c r="U360" s="2">
        <f>ED_DATA[[#This Row],[TRIAGE DATE]] + ED_DATA[[#This Row],[TRIAGE TIME]]</f>
        <v>41014.79583333333</v>
      </c>
      <c r="V360" s="2">
        <f>ED_DATA[[#This Row],[DISP DATE]] + ED_DATA[[#This Row],[DISP TIME]]</f>
        <v>41014.820833333331</v>
      </c>
      <c r="W360" s="2">
        <f>ED_DATA[[#This Row],[DATE PT LEFT ED]] + ED_DATA[[#This Row],[TIME PT LEFT ED]]</f>
        <v>41014.820833333331</v>
      </c>
      <c r="X360" s="5">
        <f t="shared" si="50"/>
        <v>0.49999999988358468</v>
      </c>
      <c r="Y360" s="5">
        <f t="shared" si="51"/>
        <v>0.49999999988358468</v>
      </c>
      <c r="Z360" s="7">
        <f t="shared" si="52"/>
        <v>1</v>
      </c>
      <c r="AA360" s="7">
        <f t="shared" si="53"/>
        <v>1</v>
      </c>
      <c r="AB360" s="7">
        <f t="shared" si="56"/>
        <v>0</v>
      </c>
      <c r="AC360" s="7">
        <f t="shared" si="57"/>
        <v>0</v>
      </c>
      <c r="AD360" s="7">
        <f t="shared" si="58"/>
        <v>0</v>
      </c>
      <c r="AE360" s="7">
        <f t="shared" si="54"/>
        <v>0</v>
      </c>
      <c r="AF360" s="7">
        <f t="shared" si="55"/>
        <v>0</v>
      </c>
      <c r="AG360" s="7" t="str">
        <f t="shared" si="59"/>
        <v>Senior</v>
      </c>
    </row>
    <row r="361" spans="1:33">
      <c r="A361">
        <v>4414</v>
      </c>
      <c r="B361" t="s">
        <v>14</v>
      </c>
      <c r="C361" t="s">
        <v>15</v>
      </c>
      <c r="D361" t="s">
        <v>16</v>
      </c>
      <c r="E361" s="1">
        <v>41014</v>
      </c>
      <c r="F361" s="3">
        <v>0.86736111111111114</v>
      </c>
      <c r="G361" s="1">
        <v>41014</v>
      </c>
      <c r="H361" s="3">
        <v>0.86319444444444449</v>
      </c>
      <c r="I361">
        <v>3</v>
      </c>
      <c r="J361">
        <v>1942</v>
      </c>
      <c r="K361" s="1">
        <v>41015</v>
      </c>
      <c r="L361" s="3">
        <v>3.125E-2</v>
      </c>
      <c r="M361" s="1">
        <v>41015</v>
      </c>
      <c r="N361" s="3">
        <v>3.125E-2</v>
      </c>
      <c r="O361">
        <v>71</v>
      </c>
      <c r="P361">
        <v>20</v>
      </c>
      <c r="Q361">
        <v>20</v>
      </c>
      <c r="R361">
        <v>0</v>
      </c>
      <c r="S361">
        <v>0</v>
      </c>
      <c r="T361" s="2">
        <f>ED_DATA[[#This Row],[REG DATE]] + ED_DATA[[#This Row],[REG TIME]]</f>
        <v>41014.867361111108</v>
      </c>
      <c r="U361" s="2">
        <f>ED_DATA[[#This Row],[TRIAGE DATE]] + ED_DATA[[#This Row],[TRIAGE TIME]]</f>
        <v>41014.863194444442</v>
      </c>
      <c r="V361" s="2">
        <f>ED_DATA[[#This Row],[DISP DATE]] + ED_DATA[[#This Row],[DISP TIME]]</f>
        <v>41015.03125</v>
      </c>
      <c r="W361" s="2">
        <f>ED_DATA[[#This Row],[DATE PT LEFT ED]] + ED_DATA[[#This Row],[TIME PT LEFT ED]]</f>
        <v>41015.03125</v>
      </c>
      <c r="X361" s="5">
        <f t="shared" si="50"/>
        <v>3.933333333407063</v>
      </c>
      <c r="Y361" s="5">
        <f t="shared" si="51"/>
        <v>3.933333333407063</v>
      </c>
      <c r="Z361" s="7">
        <f t="shared" si="52"/>
        <v>1</v>
      </c>
      <c r="AA361" s="7">
        <f t="shared" si="53"/>
        <v>1</v>
      </c>
      <c r="AB361" s="7">
        <f t="shared" si="56"/>
        <v>0</v>
      </c>
      <c r="AC361" s="7">
        <f t="shared" si="57"/>
        <v>0</v>
      </c>
      <c r="AD361" s="7">
        <f t="shared" si="58"/>
        <v>0</v>
      </c>
      <c r="AE361" s="7">
        <f t="shared" si="54"/>
        <v>0</v>
      </c>
      <c r="AF361" s="7">
        <f t="shared" si="55"/>
        <v>0</v>
      </c>
      <c r="AG361" s="7" t="str">
        <f t="shared" si="59"/>
        <v>Senior</v>
      </c>
    </row>
    <row r="362" spans="1:33">
      <c r="A362">
        <v>4414</v>
      </c>
      <c r="B362" t="s">
        <v>14</v>
      </c>
      <c r="C362" t="s">
        <v>15</v>
      </c>
      <c r="D362" t="s">
        <v>16</v>
      </c>
      <c r="E362" s="1">
        <v>41014</v>
      </c>
      <c r="F362" s="3">
        <v>0.95833333333333337</v>
      </c>
      <c r="G362" s="1">
        <v>41014</v>
      </c>
      <c r="H362" s="3">
        <v>0.94930555555555551</v>
      </c>
      <c r="I362">
        <v>3</v>
      </c>
      <c r="J362">
        <v>1938</v>
      </c>
      <c r="K362" s="1">
        <v>41015</v>
      </c>
      <c r="L362" s="3">
        <v>4.9305555555555554E-2</v>
      </c>
      <c r="M362" s="1">
        <v>41015</v>
      </c>
      <c r="N362" s="3">
        <v>4.9305555555555554E-2</v>
      </c>
      <c r="O362">
        <v>75</v>
      </c>
      <c r="P362">
        <v>23</v>
      </c>
      <c r="Q362">
        <v>22</v>
      </c>
      <c r="R362">
        <v>1</v>
      </c>
      <c r="S362">
        <v>1</v>
      </c>
      <c r="T362" s="2">
        <f>ED_DATA[[#This Row],[REG DATE]] + ED_DATA[[#This Row],[REG TIME]]</f>
        <v>41014.958333333336</v>
      </c>
      <c r="U362" s="2">
        <f>ED_DATA[[#This Row],[TRIAGE DATE]] + ED_DATA[[#This Row],[TRIAGE TIME]]</f>
        <v>41014.949305555558</v>
      </c>
      <c r="V362" s="2">
        <f>ED_DATA[[#This Row],[DISP DATE]] + ED_DATA[[#This Row],[DISP TIME]]</f>
        <v>41015.049305555556</v>
      </c>
      <c r="W362" s="2">
        <f>ED_DATA[[#This Row],[DATE PT LEFT ED]] + ED_DATA[[#This Row],[TIME PT LEFT ED]]</f>
        <v>41015.049305555556</v>
      </c>
      <c r="X362" s="5">
        <f t="shared" si="50"/>
        <v>2.1833333332906477</v>
      </c>
      <c r="Y362" s="5">
        <f t="shared" si="51"/>
        <v>2.1833333332906477</v>
      </c>
      <c r="Z362" s="7">
        <f t="shared" si="52"/>
        <v>1</v>
      </c>
      <c r="AA362" s="7">
        <f t="shared" si="53"/>
        <v>1</v>
      </c>
      <c r="AB362" s="7">
        <f t="shared" si="56"/>
        <v>0</v>
      </c>
      <c r="AC362" s="7">
        <f t="shared" si="57"/>
        <v>0</v>
      </c>
      <c r="AD362" s="7">
        <f t="shared" si="58"/>
        <v>0</v>
      </c>
      <c r="AE362" s="7">
        <f t="shared" si="54"/>
        <v>0</v>
      </c>
      <c r="AF362" s="7">
        <f t="shared" si="55"/>
        <v>0</v>
      </c>
      <c r="AG362" s="7" t="str">
        <f t="shared" si="59"/>
        <v>Senior</v>
      </c>
    </row>
    <row r="363" spans="1:33">
      <c r="A363">
        <v>4414</v>
      </c>
      <c r="B363" t="s">
        <v>14</v>
      </c>
      <c r="C363" t="s">
        <v>15</v>
      </c>
      <c r="D363" t="s">
        <v>16</v>
      </c>
      <c r="E363" s="1">
        <v>41011</v>
      </c>
      <c r="F363" s="3">
        <v>0.70972222222222225</v>
      </c>
      <c r="G363" s="1">
        <v>41011</v>
      </c>
      <c r="H363" s="3">
        <v>0.7006944444444444</v>
      </c>
      <c r="I363">
        <v>3</v>
      </c>
      <c r="J363">
        <v>1928</v>
      </c>
      <c r="K363" s="1">
        <v>41011</v>
      </c>
      <c r="L363" s="3">
        <v>0.98888888888888893</v>
      </c>
      <c r="M363" s="1">
        <v>41011</v>
      </c>
      <c r="N363" s="3">
        <v>0.98888888888888893</v>
      </c>
      <c r="O363">
        <v>83</v>
      </c>
      <c r="P363">
        <v>17</v>
      </c>
      <c r="Q363">
        <v>16</v>
      </c>
      <c r="R363">
        <v>23</v>
      </c>
      <c r="S363">
        <v>23</v>
      </c>
      <c r="T363" s="2">
        <f>ED_DATA[[#This Row],[REG DATE]] + ED_DATA[[#This Row],[REG TIME]]</f>
        <v>41011.709722222222</v>
      </c>
      <c r="U363" s="2">
        <f>ED_DATA[[#This Row],[TRIAGE DATE]] + ED_DATA[[#This Row],[TRIAGE TIME]]</f>
        <v>41011.700694444444</v>
      </c>
      <c r="V363" s="2">
        <f>ED_DATA[[#This Row],[DISP DATE]] + ED_DATA[[#This Row],[DISP TIME]]</f>
        <v>41011.988888888889</v>
      </c>
      <c r="W363" s="2">
        <f>ED_DATA[[#This Row],[DATE PT LEFT ED]] + ED_DATA[[#This Row],[TIME PT LEFT ED]]</f>
        <v>41011.988888888889</v>
      </c>
      <c r="X363" s="5">
        <f t="shared" si="50"/>
        <v>6.7000000000116415</v>
      </c>
      <c r="Y363" s="5">
        <f t="shared" si="51"/>
        <v>6.7000000000116415</v>
      </c>
      <c r="Z363" s="7">
        <f t="shared" si="52"/>
        <v>1</v>
      </c>
      <c r="AA363" s="7">
        <f t="shared" si="53"/>
        <v>0</v>
      </c>
      <c r="AB363" s="7">
        <f t="shared" si="56"/>
        <v>0</v>
      </c>
      <c r="AC363" s="7">
        <f t="shared" si="57"/>
        <v>0</v>
      </c>
      <c r="AD363" s="7">
        <f t="shared" si="58"/>
        <v>0</v>
      </c>
      <c r="AE363" s="7">
        <f t="shared" si="54"/>
        <v>0</v>
      </c>
      <c r="AF363" s="7">
        <f t="shared" si="55"/>
        <v>0</v>
      </c>
      <c r="AG363" s="7" t="str">
        <f t="shared" si="59"/>
        <v>Senior</v>
      </c>
    </row>
    <row r="364" spans="1:33">
      <c r="A364">
        <v>4414</v>
      </c>
      <c r="B364" t="s">
        <v>14</v>
      </c>
      <c r="C364" t="s">
        <v>15</v>
      </c>
      <c r="D364" t="s">
        <v>16</v>
      </c>
      <c r="E364" s="1">
        <v>41013</v>
      </c>
      <c r="F364" s="3">
        <v>0.57638888888888884</v>
      </c>
      <c r="G364" s="1">
        <v>41013</v>
      </c>
      <c r="H364" s="3">
        <v>0.56874999999999998</v>
      </c>
      <c r="I364">
        <v>3</v>
      </c>
      <c r="J364">
        <v>1923</v>
      </c>
      <c r="K364" s="1">
        <v>41013</v>
      </c>
      <c r="L364" s="3">
        <v>0.78125</v>
      </c>
      <c r="M364" s="1">
        <v>41013</v>
      </c>
      <c r="N364" s="3">
        <v>0.78125</v>
      </c>
      <c r="O364">
        <v>92</v>
      </c>
      <c r="P364">
        <v>13</v>
      </c>
      <c r="Q364">
        <v>13</v>
      </c>
      <c r="R364">
        <v>18</v>
      </c>
      <c r="S364">
        <v>18</v>
      </c>
      <c r="T364" s="2">
        <f>ED_DATA[[#This Row],[REG DATE]] + ED_DATA[[#This Row],[REG TIME]]</f>
        <v>41013.576388888891</v>
      </c>
      <c r="U364" s="2">
        <f>ED_DATA[[#This Row],[TRIAGE DATE]] + ED_DATA[[#This Row],[TRIAGE TIME]]</f>
        <v>41013.568749999999</v>
      </c>
      <c r="V364" s="2">
        <f>ED_DATA[[#This Row],[DISP DATE]] + ED_DATA[[#This Row],[DISP TIME]]</f>
        <v>41013.78125</v>
      </c>
      <c r="W364" s="2">
        <f>ED_DATA[[#This Row],[DATE PT LEFT ED]] + ED_DATA[[#This Row],[TIME PT LEFT ED]]</f>
        <v>41013.78125</v>
      </c>
      <c r="X364" s="5">
        <f t="shared" si="50"/>
        <v>4.9166666666278616</v>
      </c>
      <c r="Y364" s="5">
        <f t="shared" si="51"/>
        <v>4.9166666666278616</v>
      </c>
      <c r="Z364" s="7">
        <f t="shared" si="52"/>
        <v>1</v>
      </c>
      <c r="AA364" s="7">
        <f t="shared" si="53"/>
        <v>0</v>
      </c>
      <c r="AB364" s="7">
        <f t="shared" si="56"/>
        <v>0</v>
      </c>
      <c r="AC364" s="7">
        <f t="shared" si="57"/>
        <v>0</v>
      </c>
      <c r="AD364" s="7">
        <f t="shared" si="58"/>
        <v>0</v>
      </c>
      <c r="AE364" s="7">
        <f t="shared" si="54"/>
        <v>0</v>
      </c>
      <c r="AF364" s="7">
        <f t="shared" si="55"/>
        <v>0</v>
      </c>
      <c r="AG364" s="7" t="str">
        <f t="shared" si="59"/>
        <v>Senior</v>
      </c>
    </row>
    <row r="365" spans="1:33">
      <c r="A365">
        <v>4414</v>
      </c>
      <c r="B365" t="s">
        <v>14</v>
      </c>
      <c r="C365" t="s">
        <v>15</v>
      </c>
      <c r="D365" t="s">
        <v>16</v>
      </c>
      <c r="E365" s="1">
        <v>41013</v>
      </c>
      <c r="F365" s="3">
        <v>0.58263888888888893</v>
      </c>
      <c r="G365" s="1">
        <v>41013</v>
      </c>
      <c r="H365" s="3">
        <v>0.57847222222222228</v>
      </c>
      <c r="I365">
        <v>3</v>
      </c>
      <c r="J365">
        <v>1923</v>
      </c>
      <c r="K365" s="1">
        <v>41013</v>
      </c>
      <c r="L365" s="3">
        <v>0.79166666666666663</v>
      </c>
      <c r="M365" s="1">
        <v>41013</v>
      </c>
      <c r="N365" s="3">
        <v>0.7944444444444444</v>
      </c>
      <c r="O365">
        <v>88</v>
      </c>
      <c r="P365">
        <v>13</v>
      </c>
      <c r="Q365">
        <v>13</v>
      </c>
      <c r="R365">
        <v>19</v>
      </c>
      <c r="S365">
        <v>19</v>
      </c>
      <c r="T365" s="2">
        <f>ED_DATA[[#This Row],[REG DATE]] + ED_DATA[[#This Row],[REG TIME]]</f>
        <v>41013.582638888889</v>
      </c>
      <c r="U365" s="2">
        <f>ED_DATA[[#This Row],[TRIAGE DATE]] + ED_DATA[[#This Row],[TRIAGE TIME]]</f>
        <v>41013.578472222223</v>
      </c>
      <c r="V365" s="2">
        <f>ED_DATA[[#This Row],[DISP DATE]] + ED_DATA[[#This Row],[DISP TIME]]</f>
        <v>41013.791666666664</v>
      </c>
      <c r="W365" s="2">
        <f>ED_DATA[[#This Row],[DATE PT LEFT ED]] + ED_DATA[[#This Row],[TIME PT LEFT ED]]</f>
        <v>41013.794444444444</v>
      </c>
      <c r="X365" s="5">
        <f t="shared" si="50"/>
        <v>5.0833333333139308</v>
      </c>
      <c r="Y365" s="5">
        <f t="shared" si="51"/>
        <v>5.0166666666045785</v>
      </c>
      <c r="Z365" s="7">
        <f t="shared" si="52"/>
        <v>1</v>
      </c>
      <c r="AA365" s="7">
        <f t="shared" si="53"/>
        <v>0</v>
      </c>
      <c r="AB365" s="7">
        <f t="shared" si="56"/>
        <v>0</v>
      </c>
      <c r="AC365" s="7">
        <f t="shared" si="57"/>
        <v>0</v>
      </c>
      <c r="AD365" s="7">
        <f t="shared" si="58"/>
        <v>0</v>
      </c>
      <c r="AE365" s="7">
        <f t="shared" si="54"/>
        <v>0</v>
      </c>
      <c r="AF365" s="7">
        <f t="shared" si="55"/>
        <v>0</v>
      </c>
      <c r="AG365" s="7" t="str">
        <f t="shared" si="59"/>
        <v>Senior</v>
      </c>
    </row>
    <row r="366" spans="1:33">
      <c r="A366">
        <v>4414</v>
      </c>
      <c r="B366" t="s">
        <v>14</v>
      </c>
      <c r="C366" t="s">
        <v>15</v>
      </c>
      <c r="D366" t="s">
        <v>16</v>
      </c>
      <c r="E366" s="1">
        <v>41013</v>
      </c>
      <c r="F366" s="3">
        <v>0.66666666666666663</v>
      </c>
      <c r="G366" s="1">
        <v>41013</v>
      </c>
      <c r="H366" s="3">
        <v>0.65972222222222221</v>
      </c>
      <c r="I366">
        <v>3</v>
      </c>
      <c r="J366">
        <v>1941</v>
      </c>
      <c r="K366" s="1">
        <v>41013</v>
      </c>
      <c r="L366" s="3">
        <v>0.97916666666666663</v>
      </c>
      <c r="M366" s="1">
        <v>41013</v>
      </c>
      <c r="N366" s="3">
        <v>0.98263888888888884</v>
      </c>
      <c r="O366">
        <v>75</v>
      </c>
      <c r="P366">
        <v>16</v>
      </c>
      <c r="Q366">
        <v>15</v>
      </c>
      <c r="R366">
        <v>23</v>
      </c>
      <c r="S366">
        <v>23</v>
      </c>
      <c r="T366" s="2">
        <f>ED_DATA[[#This Row],[REG DATE]] + ED_DATA[[#This Row],[REG TIME]]</f>
        <v>41013.666666666664</v>
      </c>
      <c r="U366" s="2">
        <f>ED_DATA[[#This Row],[TRIAGE DATE]] + ED_DATA[[#This Row],[TRIAGE TIME]]</f>
        <v>41013.659722222219</v>
      </c>
      <c r="V366" s="2">
        <f>ED_DATA[[#This Row],[DISP DATE]] + ED_DATA[[#This Row],[DISP TIME]]</f>
        <v>41013.979166666664</v>
      </c>
      <c r="W366" s="2">
        <f>ED_DATA[[#This Row],[DATE PT LEFT ED]] + ED_DATA[[#This Row],[TIME PT LEFT ED]]</f>
        <v>41013.982638888891</v>
      </c>
      <c r="X366" s="5">
        <f t="shared" si="50"/>
        <v>7.5833333334303461</v>
      </c>
      <c r="Y366" s="5">
        <f t="shared" si="51"/>
        <v>7.5</v>
      </c>
      <c r="Z366" s="7">
        <f t="shared" si="52"/>
        <v>0</v>
      </c>
      <c r="AA366" s="7">
        <f t="shared" si="53"/>
        <v>0</v>
      </c>
      <c r="AB366" s="7">
        <f t="shared" si="56"/>
        <v>0</v>
      </c>
      <c r="AC366" s="7">
        <f t="shared" si="57"/>
        <v>0</v>
      </c>
      <c r="AD366" s="7">
        <f t="shared" si="58"/>
        <v>0</v>
      </c>
      <c r="AE366" s="7">
        <f t="shared" si="54"/>
        <v>0</v>
      </c>
      <c r="AF366" s="7">
        <f t="shared" si="55"/>
        <v>0</v>
      </c>
      <c r="AG366" s="7" t="str">
        <f t="shared" si="59"/>
        <v>Senior</v>
      </c>
    </row>
    <row r="367" spans="1:33">
      <c r="A367">
        <v>4414</v>
      </c>
      <c r="B367" t="s">
        <v>14</v>
      </c>
      <c r="C367" t="s">
        <v>15</v>
      </c>
      <c r="D367" t="s">
        <v>16</v>
      </c>
      <c r="E367" s="1">
        <v>41013</v>
      </c>
      <c r="F367" s="3">
        <v>0.90486111111111112</v>
      </c>
      <c r="G367" s="1">
        <v>41013</v>
      </c>
      <c r="H367" s="3">
        <v>0.9</v>
      </c>
      <c r="I367">
        <v>3</v>
      </c>
      <c r="J367">
        <v>1939</v>
      </c>
      <c r="K367" s="1">
        <v>41014</v>
      </c>
      <c r="L367" s="3">
        <v>9.4444444444444442E-2</v>
      </c>
      <c r="M367" s="1">
        <v>41014</v>
      </c>
      <c r="N367" s="3">
        <v>9.4444444444444442E-2</v>
      </c>
      <c r="O367">
        <v>74</v>
      </c>
      <c r="P367">
        <v>21</v>
      </c>
      <c r="Q367">
        <v>21</v>
      </c>
      <c r="R367">
        <v>2</v>
      </c>
      <c r="S367">
        <v>2</v>
      </c>
      <c r="T367" s="2">
        <f>ED_DATA[[#This Row],[REG DATE]] + ED_DATA[[#This Row],[REG TIME]]</f>
        <v>41013.904861111114</v>
      </c>
      <c r="U367" s="2">
        <f>ED_DATA[[#This Row],[TRIAGE DATE]] + ED_DATA[[#This Row],[TRIAGE TIME]]</f>
        <v>41013.9</v>
      </c>
      <c r="V367" s="2">
        <f>ED_DATA[[#This Row],[DISP DATE]] + ED_DATA[[#This Row],[DISP TIME]]</f>
        <v>41014.094444444447</v>
      </c>
      <c r="W367" s="2">
        <f>ED_DATA[[#This Row],[DATE PT LEFT ED]] + ED_DATA[[#This Row],[TIME PT LEFT ED]]</f>
        <v>41014.094444444447</v>
      </c>
      <c r="X367" s="5">
        <f t="shared" si="50"/>
        <v>4.5499999999883585</v>
      </c>
      <c r="Y367" s="5">
        <f t="shared" si="51"/>
        <v>4.5499999999883585</v>
      </c>
      <c r="Z367" s="7">
        <f t="shared" si="52"/>
        <v>1</v>
      </c>
      <c r="AA367" s="7">
        <f t="shared" si="53"/>
        <v>0</v>
      </c>
      <c r="AB367" s="7">
        <f t="shared" si="56"/>
        <v>0</v>
      </c>
      <c r="AC367" s="7">
        <f t="shared" si="57"/>
        <v>0</v>
      </c>
      <c r="AD367" s="7">
        <f t="shared" si="58"/>
        <v>0</v>
      </c>
      <c r="AE367" s="7">
        <f t="shared" si="54"/>
        <v>0</v>
      </c>
      <c r="AF367" s="7">
        <f t="shared" si="55"/>
        <v>0</v>
      </c>
      <c r="AG367" s="7" t="str">
        <f t="shared" si="59"/>
        <v>Senior</v>
      </c>
    </row>
    <row r="368" spans="1:33">
      <c r="A368">
        <v>4414</v>
      </c>
      <c r="B368" t="s">
        <v>14</v>
      </c>
      <c r="C368" t="s">
        <v>15</v>
      </c>
      <c r="D368" t="s">
        <v>16</v>
      </c>
      <c r="E368" s="1">
        <v>41014</v>
      </c>
      <c r="F368" s="3">
        <v>0.55833333333333335</v>
      </c>
      <c r="G368" s="1">
        <v>41014</v>
      </c>
      <c r="H368" s="3">
        <v>0.55277777777777781</v>
      </c>
      <c r="I368">
        <v>3</v>
      </c>
      <c r="J368">
        <v>1936</v>
      </c>
      <c r="K368" s="1">
        <v>41014</v>
      </c>
      <c r="L368" s="3">
        <v>0.875</v>
      </c>
      <c r="M368" s="1">
        <v>41014</v>
      </c>
      <c r="N368" s="3">
        <v>0.875</v>
      </c>
      <c r="O368">
        <v>76</v>
      </c>
      <c r="P368">
        <v>13</v>
      </c>
      <c r="Q368">
        <v>13</v>
      </c>
      <c r="R368">
        <v>21</v>
      </c>
      <c r="S368">
        <v>21</v>
      </c>
      <c r="T368" s="2">
        <f>ED_DATA[[#This Row],[REG DATE]] + ED_DATA[[#This Row],[REG TIME]]</f>
        <v>41014.558333333334</v>
      </c>
      <c r="U368" s="2">
        <f>ED_DATA[[#This Row],[TRIAGE DATE]] + ED_DATA[[#This Row],[TRIAGE TIME]]</f>
        <v>41014.552777777775</v>
      </c>
      <c r="V368" s="2">
        <f>ED_DATA[[#This Row],[DISP DATE]] + ED_DATA[[#This Row],[DISP TIME]]</f>
        <v>41014.875</v>
      </c>
      <c r="W368" s="2">
        <f>ED_DATA[[#This Row],[DATE PT LEFT ED]] + ED_DATA[[#This Row],[TIME PT LEFT ED]]</f>
        <v>41014.875</v>
      </c>
      <c r="X368" s="5">
        <f t="shared" si="50"/>
        <v>7.5999999999767169</v>
      </c>
      <c r="Y368" s="5">
        <f t="shared" si="51"/>
        <v>7.5999999999767169</v>
      </c>
      <c r="Z368" s="7">
        <f t="shared" si="52"/>
        <v>0</v>
      </c>
      <c r="AA368" s="7">
        <f t="shared" si="53"/>
        <v>0</v>
      </c>
      <c r="AB368" s="7">
        <f t="shared" si="56"/>
        <v>0</v>
      </c>
      <c r="AC368" s="7">
        <f t="shared" si="57"/>
        <v>0</v>
      </c>
      <c r="AD368" s="7">
        <f t="shared" si="58"/>
        <v>0</v>
      </c>
      <c r="AE368" s="7">
        <f t="shared" si="54"/>
        <v>0</v>
      </c>
      <c r="AF368" s="7">
        <f t="shared" si="55"/>
        <v>0</v>
      </c>
      <c r="AG368" s="7" t="str">
        <f t="shared" si="59"/>
        <v>Senior</v>
      </c>
    </row>
    <row r="369" spans="1:33">
      <c r="A369">
        <v>4414</v>
      </c>
      <c r="B369" t="s">
        <v>14</v>
      </c>
      <c r="C369" t="s">
        <v>15</v>
      </c>
      <c r="D369" t="s">
        <v>16</v>
      </c>
      <c r="E369" s="1">
        <v>41014</v>
      </c>
      <c r="F369" s="3">
        <v>0.7368055555555556</v>
      </c>
      <c r="G369" s="1">
        <v>41014</v>
      </c>
      <c r="H369" s="3">
        <v>0.73124999999999996</v>
      </c>
      <c r="I369">
        <v>3</v>
      </c>
      <c r="J369">
        <v>1933</v>
      </c>
      <c r="K369" s="1">
        <v>41014</v>
      </c>
      <c r="L369" s="3">
        <v>0.98472222222222228</v>
      </c>
      <c r="M369" s="1">
        <v>41015</v>
      </c>
      <c r="N369" s="3">
        <v>5.6944444444444443E-2</v>
      </c>
      <c r="O369">
        <v>80</v>
      </c>
      <c r="P369">
        <v>17</v>
      </c>
      <c r="Q369">
        <v>17</v>
      </c>
      <c r="R369">
        <v>23</v>
      </c>
      <c r="S369">
        <v>1</v>
      </c>
      <c r="T369" s="2">
        <f>ED_DATA[[#This Row],[REG DATE]] + ED_DATA[[#This Row],[REG TIME]]</f>
        <v>41014.736805555556</v>
      </c>
      <c r="U369" s="2">
        <f>ED_DATA[[#This Row],[TRIAGE DATE]] + ED_DATA[[#This Row],[TRIAGE TIME]]</f>
        <v>41014.731249999997</v>
      </c>
      <c r="V369" s="2">
        <f>ED_DATA[[#This Row],[DISP DATE]] + ED_DATA[[#This Row],[DISP TIME]]</f>
        <v>41014.984722222223</v>
      </c>
      <c r="W369" s="2">
        <f>ED_DATA[[#This Row],[DATE PT LEFT ED]] + ED_DATA[[#This Row],[TIME PT LEFT ED]]</f>
        <v>41015.056944444441</v>
      </c>
      <c r="X369" s="5">
        <f t="shared" si="50"/>
        <v>7.6833333332324401</v>
      </c>
      <c r="Y369" s="5">
        <f t="shared" si="51"/>
        <v>5.9500000000116415</v>
      </c>
      <c r="Z369" s="7">
        <f t="shared" si="52"/>
        <v>1</v>
      </c>
      <c r="AA369" s="7">
        <f t="shared" si="53"/>
        <v>0</v>
      </c>
      <c r="AB369" s="7">
        <f t="shared" si="56"/>
        <v>0</v>
      </c>
      <c r="AC369" s="7">
        <f t="shared" si="57"/>
        <v>0</v>
      </c>
      <c r="AD369" s="7">
        <f t="shared" si="58"/>
        <v>0</v>
      </c>
      <c r="AE369" s="7">
        <f t="shared" si="54"/>
        <v>0</v>
      </c>
      <c r="AF369" s="7">
        <f t="shared" si="55"/>
        <v>0</v>
      </c>
      <c r="AG369" s="7" t="str">
        <f t="shared" si="59"/>
        <v>Senior</v>
      </c>
    </row>
    <row r="370" spans="1:33">
      <c r="A370">
        <v>4414</v>
      </c>
      <c r="B370" t="s">
        <v>14</v>
      </c>
      <c r="C370" t="s">
        <v>15</v>
      </c>
      <c r="D370" t="s">
        <v>16</v>
      </c>
      <c r="E370" s="1">
        <v>41016</v>
      </c>
      <c r="F370" s="3">
        <v>0.82499999999999996</v>
      </c>
      <c r="G370" s="1">
        <v>41016</v>
      </c>
      <c r="H370" s="3">
        <v>0.81736111111111109</v>
      </c>
      <c r="I370">
        <v>3</v>
      </c>
      <c r="J370">
        <v>1941</v>
      </c>
      <c r="K370" s="1">
        <v>41017</v>
      </c>
      <c r="L370" s="3">
        <v>0.3923611111111111</v>
      </c>
      <c r="M370" s="1">
        <v>41018</v>
      </c>
      <c r="N370" s="3">
        <v>6.9444444444444441E-3</v>
      </c>
      <c r="O370">
        <v>71</v>
      </c>
      <c r="P370">
        <v>19</v>
      </c>
      <c r="Q370">
        <v>19</v>
      </c>
      <c r="R370">
        <v>9</v>
      </c>
      <c r="S370">
        <v>0</v>
      </c>
      <c r="T370" s="2">
        <f>ED_DATA[[#This Row],[REG DATE]] + ED_DATA[[#This Row],[REG TIME]]</f>
        <v>41016.824999999997</v>
      </c>
      <c r="U370" s="2">
        <f>ED_DATA[[#This Row],[TRIAGE DATE]] + ED_DATA[[#This Row],[TRIAGE TIME]]</f>
        <v>41016.817361111112</v>
      </c>
      <c r="V370" s="2">
        <f>ED_DATA[[#This Row],[DISP DATE]] + ED_DATA[[#This Row],[DISP TIME]]</f>
        <v>41017.392361111109</v>
      </c>
      <c r="W370" s="2">
        <f>ED_DATA[[#This Row],[DATE PT LEFT ED]] + ED_DATA[[#This Row],[TIME PT LEFT ED]]</f>
        <v>41018.006944444445</v>
      </c>
      <c r="X370" s="5">
        <f t="shared" si="50"/>
        <v>28.366666666755918</v>
      </c>
      <c r="Y370" s="5">
        <f t="shared" si="51"/>
        <v>13.616666666697711</v>
      </c>
      <c r="Z370" s="7">
        <f t="shared" si="52"/>
        <v>0</v>
      </c>
      <c r="AA370" s="7">
        <f t="shared" si="53"/>
        <v>0</v>
      </c>
      <c r="AB370" s="7">
        <f t="shared" si="56"/>
        <v>0</v>
      </c>
      <c r="AC370" s="7">
        <f t="shared" si="57"/>
        <v>0</v>
      </c>
      <c r="AD370" s="7">
        <f t="shared" si="58"/>
        <v>0</v>
      </c>
      <c r="AE370" s="7">
        <f t="shared" si="54"/>
        <v>0</v>
      </c>
      <c r="AF370" s="7">
        <f t="shared" si="55"/>
        <v>0</v>
      </c>
      <c r="AG370" s="7" t="str">
        <f t="shared" si="59"/>
        <v>Senior</v>
      </c>
    </row>
    <row r="371" spans="1:33">
      <c r="A371">
        <v>4414</v>
      </c>
      <c r="B371" t="s">
        <v>14</v>
      </c>
      <c r="C371" t="s">
        <v>15</v>
      </c>
      <c r="D371" t="s">
        <v>16</v>
      </c>
      <c r="E371" s="1">
        <v>41016</v>
      </c>
      <c r="F371" s="3">
        <v>0.87361111111111112</v>
      </c>
      <c r="G371" s="1">
        <v>41016</v>
      </c>
      <c r="H371" s="3">
        <v>0.86111111111111116</v>
      </c>
      <c r="I371">
        <v>3</v>
      </c>
      <c r="J371">
        <v>1946</v>
      </c>
      <c r="K371" s="1">
        <v>41017</v>
      </c>
      <c r="L371" s="3">
        <v>0.13263888888888889</v>
      </c>
      <c r="M371" s="1">
        <v>41017</v>
      </c>
      <c r="N371" s="3">
        <v>0.13263888888888889</v>
      </c>
      <c r="O371">
        <v>67</v>
      </c>
      <c r="P371">
        <v>20</v>
      </c>
      <c r="Q371">
        <v>20</v>
      </c>
      <c r="R371">
        <v>3</v>
      </c>
      <c r="S371">
        <v>3</v>
      </c>
      <c r="T371" s="2">
        <f>ED_DATA[[#This Row],[REG DATE]] + ED_DATA[[#This Row],[REG TIME]]</f>
        <v>41016.873611111114</v>
      </c>
      <c r="U371" s="2">
        <f>ED_DATA[[#This Row],[TRIAGE DATE]] + ED_DATA[[#This Row],[TRIAGE TIME]]</f>
        <v>41016.861111111109</v>
      </c>
      <c r="V371" s="2">
        <f>ED_DATA[[#This Row],[DISP DATE]] + ED_DATA[[#This Row],[DISP TIME]]</f>
        <v>41017.132638888892</v>
      </c>
      <c r="W371" s="2">
        <f>ED_DATA[[#This Row],[DATE PT LEFT ED]] + ED_DATA[[#This Row],[TIME PT LEFT ED]]</f>
        <v>41017.132638888892</v>
      </c>
      <c r="X371" s="5">
        <f t="shared" si="50"/>
        <v>6.2166666666744277</v>
      </c>
      <c r="Y371" s="5">
        <f t="shared" si="51"/>
        <v>6.2166666666744277</v>
      </c>
      <c r="Z371" s="7">
        <f t="shared" si="52"/>
        <v>1</v>
      </c>
      <c r="AA371" s="7">
        <f t="shared" si="53"/>
        <v>0</v>
      </c>
      <c r="AB371" s="7">
        <f t="shared" si="56"/>
        <v>0</v>
      </c>
      <c r="AC371" s="7">
        <f t="shared" si="57"/>
        <v>0</v>
      </c>
      <c r="AD371" s="7">
        <f t="shared" si="58"/>
        <v>0</v>
      </c>
      <c r="AE371" s="7">
        <f t="shared" si="54"/>
        <v>0</v>
      </c>
      <c r="AF371" s="7">
        <f t="shared" si="55"/>
        <v>0</v>
      </c>
      <c r="AG371" s="7" t="str">
        <f t="shared" si="59"/>
        <v>Senior</v>
      </c>
    </row>
    <row r="372" spans="1:33">
      <c r="A372">
        <v>4414</v>
      </c>
      <c r="B372" t="s">
        <v>14</v>
      </c>
      <c r="C372" t="s">
        <v>15</v>
      </c>
      <c r="D372" t="s">
        <v>16</v>
      </c>
      <c r="E372" s="1">
        <v>41010</v>
      </c>
      <c r="F372" s="3">
        <v>0.56527777777777777</v>
      </c>
      <c r="G372" s="1">
        <v>41010</v>
      </c>
      <c r="H372" s="3">
        <v>0.56041666666666667</v>
      </c>
      <c r="I372">
        <v>3</v>
      </c>
      <c r="J372">
        <v>1931</v>
      </c>
      <c r="K372" s="1">
        <v>41010</v>
      </c>
      <c r="L372" s="3">
        <v>0.78125</v>
      </c>
      <c r="M372" s="1">
        <v>41010</v>
      </c>
      <c r="N372" s="3">
        <v>0.78125</v>
      </c>
      <c r="O372">
        <v>84</v>
      </c>
      <c r="P372">
        <v>13</v>
      </c>
      <c r="Q372">
        <v>13</v>
      </c>
      <c r="R372">
        <v>18</v>
      </c>
      <c r="S372">
        <v>18</v>
      </c>
      <c r="T372" s="2">
        <f>ED_DATA[[#This Row],[REG DATE]] + ED_DATA[[#This Row],[REG TIME]]</f>
        <v>41010.56527777778</v>
      </c>
      <c r="U372" s="2">
        <f>ED_DATA[[#This Row],[TRIAGE DATE]] + ED_DATA[[#This Row],[TRIAGE TIME]]</f>
        <v>41010.560416666667</v>
      </c>
      <c r="V372" s="2">
        <f>ED_DATA[[#This Row],[DISP DATE]] + ED_DATA[[#This Row],[DISP TIME]]</f>
        <v>41010.78125</v>
      </c>
      <c r="W372" s="2">
        <f>ED_DATA[[#This Row],[DATE PT LEFT ED]] + ED_DATA[[#This Row],[TIME PT LEFT ED]]</f>
        <v>41010.78125</v>
      </c>
      <c r="X372" s="5">
        <f t="shared" si="50"/>
        <v>5.1833333332906477</v>
      </c>
      <c r="Y372" s="5">
        <f t="shared" si="51"/>
        <v>5.1833333332906477</v>
      </c>
      <c r="Z372" s="7">
        <f t="shared" si="52"/>
        <v>1</v>
      </c>
      <c r="AA372" s="7">
        <f t="shared" si="53"/>
        <v>0</v>
      </c>
      <c r="AB372" s="7">
        <f t="shared" si="56"/>
        <v>0</v>
      </c>
      <c r="AC372" s="7">
        <f t="shared" si="57"/>
        <v>0</v>
      </c>
      <c r="AD372" s="7">
        <f t="shared" si="58"/>
        <v>0</v>
      </c>
      <c r="AE372" s="7">
        <f t="shared" si="54"/>
        <v>0</v>
      </c>
      <c r="AF372" s="7">
        <f t="shared" si="55"/>
        <v>0</v>
      </c>
      <c r="AG372" s="7" t="str">
        <f t="shared" si="59"/>
        <v>Senior</v>
      </c>
    </row>
    <row r="373" spans="1:33">
      <c r="A373">
        <v>4414</v>
      </c>
      <c r="B373" t="s">
        <v>14</v>
      </c>
      <c r="C373" t="s">
        <v>15</v>
      </c>
      <c r="D373" t="s">
        <v>16</v>
      </c>
      <c r="E373" s="1">
        <v>41011</v>
      </c>
      <c r="F373" s="3">
        <v>0.48125000000000001</v>
      </c>
      <c r="G373" s="1">
        <v>41011</v>
      </c>
      <c r="H373" s="3">
        <v>0.46736111111111112</v>
      </c>
      <c r="I373">
        <v>3</v>
      </c>
      <c r="J373">
        <v>1935</v>
      </c>
      <c r="K373" s="1">
        <v>41011</v>
      </c>
      <c r="L373" s="3">
        <v>0.93402777777777779</v>
      </c>
      <c r="M373" s="1">
        <v>41011</v>
      </c>
      <c r="N373" s="3">
        <v>0.93402777777777779</v>
      </c>
      <c r="O373">
        <v>80</v>
      </c>
      <c r="P373">
        <v>11</v>
      </c>
      <c r="Q373">
        <v>11</v>
      </c>
      <c r="R373">
        <v>22</v>
      </c>
      <c r="S373">
        <v>22</v>
      </c>
      <c r="T373" s="2">
        <f>ED_DATA[[#This Row],[REG DATE]] + ED_DATA[[#This Row],[REG TIME]]</f>
        <v>41011.481249999997</v>
      </c>
      <c r="U373" s="2">
        <f>ED_DATA[[#This Row],[TRIAGE DATE]] + ED_DATA[[#This Row],[TRIAGE TIME]]</f>
        <v>41011.467361111114</v>
      </c>
      <c r="V373" s="2">
        <f>ED_DATA[[#This Row],[DISP DATE]] + ED_DATA[[#This Row],[DISP TIME]]</f>
        <v>41011.934027777781</v>
      </c>
      <c r="W373" s="2">
        <f>ED_DATA[[#This Row],[DATE PT LEFT ED]] + ED_DATA[[#This Row],[TIME PT LEFT ED]]</f>
        <v>41011.934027777781</v>
      </c>
      <c r="X373" s="5">
        <f t="shared" si="50"/>
        <v>10.866666666814126</v>
      </c>
      <c r="Y373" s="5">
        <f t="shared" si="51"/>
        <v>10.866666666814126</v>
      </c>
      <c r="Z373" s="7">
        <f t="shared" si="52"/>
        <v>0</v>
      </c>
      <c r="AA373" s="7">
        <f t="shared" si="53"/>
        <v>0</v>
      </c>
      <c r="AB373" s="7">
        <f t="shared" si="56"/>
        <v>0</v>
      </c>
      <c r="AC373" s="7">
        <f t="shared" si="57"/>
        <v>0</v>
      </c>
      <c r="AD373" s="7">
        <f t="shared" si="58"/>
        <v>0</v>
      </c>
      <c r="AE373" s="7">
        <f t="shared" si="54"/>
        <v>0</v>
      </c>
      <c r="AF373" s="7">
        <f t="shared" si="55"/>
        <v>0</v>
      </c>
      <c r="AG373" s="7" t="str">
        <f t="shared" si="59"/>
        <v>Senior</v>
      </c>
    </row>
    <row r="374" spans="1:33">
      <c r="A374">
        <v>4414</v>
      </c>
      <c r="B374" t="s">
        <v>14</v>
      </c>
      <c r="C374" t="s">
        <v>15</v>
      </c>
      <c r="D374" t="s">
        <v>16</v>
      </c>
      <c r="E374" s="1">
        <v>41011</v>
      </c>
      <c r="F374" s="3">
        <v>0.50208333333333333</v>
      </c>
      <c r="G374" s="1">
        <v>41011</v>
      </c>
      <c r="H374" s="3">
        <v>0.49375000000000002</v>
      </c>
      <c r="I374">
        <v>3</v>
      </c>
      <c r="J374">
        <v>1934</v>
      </c>
      <c r="K374" s="1">
        <v>41011</v>
      </c>
      <c r="L374" s="3">
        <v>0.95416666666666672</v>
      </c>
      <c r="M374" s="1">
        <v>41011</v>
      </c>
      <c r="N374" s="3">
        <v>0.95416666666666672</v>
      </c>
      <c r="O374">
        <v>82</v>
      </c>
      <c r="P374">
        <v>12</v>
      </c>
      <c r="Q374">
        <v>11</v>
      </c>
      <c r="R374">
        <v>22</v>
      </c>
      <c r="S374">
        <v>22</v>
      </c>
      <c r="T374" s="2">
        <f>ED_DATA[[#This Row],[REG DATE]] + ED_DATA[[#This Row],[REG TIME]]</f>
        <v>41011.502083333333</v>
      </c>
      <c r="U374" s="2">
        <f>ED_DATA[[#This Row],[TRIAGE DATE]] + ED_DATA[[#This Row],[TRIAGE TIME]]</f>
        <v>41011.493750000001</v>
      </c>
      <c r="V374" s="2">
        <f>ED_DATA[[#This Row],[DISP DATE]] + ED_DATA[[#This Row],[DISP TIME]]</f>
        <v>41011.95416666667</v>
      </c>
      <c r="W374" s="2">
        <f>ED_DATA[[#This Row],[DATE PT LEFT ED]] + ED_DATA[[#This Row],[TIME PT LEFT ED]]</f>
        <v>41011.95416666667</v>
      </c>
      <c r="X374" s="5">
        <f t="shared" si="50"/>
        <v>10.850000000093132</v>
      </c>
      <c r="Y374" s="5">
        <f t="shared" si="51"/>
        <v>10.850000000093132</v>
      </c>
      <c r="Z374" s="7">
        <f t="shared" si="52"/>
        <v>0</v>
      </c>
      <c r="AA374" s="7">
        <f t="shared" si="53"/>
        <v>0</v>
      </c>
      <c r="AB374" s="7">
        <f t="shared" si="56"/>
        <v>0</v>
      </c>
      <c r="AC374" s="7">
        <f t="shared" si="57"/>
        <v>0</v>
      </c>
      <c r="AD374" s="7">
        <f t="shared" si="58"/>
        <v>0</v>
      </c>
      <c r="AE374" s="7">
        <f t="shared" si="54"/>
        <v>0</v>
      </c>
      <c r="AF374" s="7">
        <f t="shared" si="55"/>
        <v>0</v>
      </c>
      <c r="AG374" s="7" t="str">
        <f t="shared" si="59"/>
        <v>Senior</v>
      </c>
    </row>
    <row r="375" spans="1:33">
      <c r="A375">
        <v>4414</v>
      </c>
      <c r="B375" t="s">
        <v>14</v>
      </c>
      <c r="C375" t="s">
        <v>15</v>
      </c>
      <c r="D375" t="s">
        <v>16</v>
      </c>
      <c r="E375" s="1">
        <v>41012</v>
      </c>
      <c r="F375" s="3">
        <v>0.47916666666666669</v>
      </c>
      <c r="G375" s="1">
        <v>41012</v>
      </c>
      <c r="H375" s="3">
        <v>0.47361111111111109</v>
      </c>
      <c r="I375">
        <v>3</v>
      </c>
      <c r="J375">
        <v>1950</v>
      </c>
      <c r="K375" s="1">
        <v>41012</v>
      </c>
      <c r="L375" s="3">
        <v>0.91249999999999998</v>
      </c>
      <c r="M375" s="1">
        <v>41012</v>
      </c>
      <c r="N375" s="3">
        <v>0.91249999999999998</v>
      </c>
      <c r="O375">
        <v>65</v>
      </c>
      <c r="P375">
        <v>11</v>
      </c>
      <c r="Q375">
        <v>11</v>
      </c>
      <c r="R375">
        <v>21</v>
      </c>
      <c r="S375">
        <v>21</v>
      </c>
      <c r="T375" s="2">
        <f>ED_DATA[[#This Row],[REG DATE]] + ED_DATA[[#This Row],[REG TIME]]</f>
        <v>41012.479166666664</v>
      </c>
      <c r="U375" s="2">
        <f>ED_DATA[[#This Row],[TRIAGE DATE]] + ED_DATA[[#This Row],[TRIAGE TIME]]</f>
        <v>41012.473611111112</v>
      </c>
      <c r="V375" s="2">
        <f>ED_DATA[[#This Row],[DISP DATE]] + ED_DATA[[#This Row],[DISP TIME]]</f>
        <v>41012.912499999999</v>
      </c>
      <c r="W375" s="2">
        <f>ED_DATA[[#This Row],[DATE PT LEFT ED]] + ED_DATA[[#This Row],[TIME PT LEFT ED]]</f>
        <v>41012.912499999999</v>
      </c>
      <c r="X375" s="5">
        <f t="shared" si="50"/>
        <v>10.400000000023283</v>
      </c>
      <c r="Y375" s="5">
        <f t="shared" si="51"/>
        <v>10.400000000023283</v>
      </c>
      <c r="Z375" s="7">
        <f t="shared" si="52"/>
        <v>0</v>
      </c>
      <c r="AA375" s="7">
        <f t="shared" si="53"/>
        <v>0</v>
      </c>
      <c r="AB375" s="7">
        <f t="shared" si="56"/>
        <v>0</v>
      </c>
      <c r="AC375" s="7">
        <f t="shared" si="57"/>
        <v>0</v>
      </c>
      <c r="AD375" s="7">
        <f t="shared" si="58"/>
        <v>0</v>
      </c>
      <c r="AE375" s="7">
        <f t="shared" si="54"/>
        <v>0</v>
      </c>
      <c r="AF375" s="7">
        <f t="shared" si="55"/>
        <v>0</v>
      </c>
      <c r="AG375" s="7" t="str">
        <f t="shared" si="59"/>
        <v>Senior</v>
      </c>
    </row>
    <row r="376" spans="1:33">
      <c r="A376">
        <v>4414</v>
      </c>
      <c r="B376" t="s">
        <v>14</v>
      </c>
      <c r="C376" t="s">
        <v>15</v>
      </c>
      <c r="D376" t="s">
        <v>16</v>
      </c>
      <c r="E376" s="1">
        <v>41012</v>
      </c>
      <c r="F376" s="3">
        <v>0.55625000000000002</v>
      </c>
      <c r="G376" s="1">
        <v>41012</v>
      </c>
      <c r="H376" s="3">
        <v>0.55277777777777781</v>
      </c>
      <c r="I376">
        <v>3</v>
      </c>
      <c r="J376">
        <v>1937</v>
      </c>
      <c r="K376" s="1">
        <v>41012</v>
      </c>
      <c r="L376" s="3">
        <v>0.98541666666666672</v>
      </c>
      <c r="M376" s="1">
        <v>41013</v>
      </c>
      <c r="N376" s="3">
        <v>0.42499999999999999</v>
      </c>
      <c r="O376">
        <v>78</v>
      </c>
      <c r="P376">
        <v>13</v>
      </c>
      <c r="Q376">
        <v>13</v>
      </c>
      <c r="R376">
        <v>23</v>
      </c>
      <c r="S376">
        <v>10</v>
      </c>
      <c r="T376" s="2">
        <f>ED_DATA[[#This Row],[REG DATE]] + ED_DATA[[#This Row],[REG TIME]]</f>
        <v>41012.556250000001</v>
      </c>
      <c r="U376" s="2">
        <f>ED_DATA[[#This Row],[TRIAGE DATE]] + ED_DATA[[#This Row],[TRIAGE TIME]]</f>
        <v>41012.552777777775</v>
      </c>
      <c r="V376" s="2">
        <f>ED_DATA[[#This Row],[DISP DATE]] + ED_DATA[[#This Row],[DISP TIME]]</f>
        <v>41012.98541666667</v>
      </c>
      <c r="W376" s="2">
        <f>ED_DATA[[#This Row],[DATE PT LEFT ED]] + ED_DATA[[#This Row],[TIME PT LEFT ED]]</f>
        <v>41013.425000000003</v>
      </c>
      <c r="X376" s="5">
        <f t="shared" si="50"/>
        <v>20.850000000034925</v>
      </c>
      <c r="Y376" s="5">
        <f t="shared" si="51"/>
        <v>10.300000000046566</v>
      </c>
      <c r="Z376" s="7">
        <f t="shared" si="52"/>
        <v>0</v>
      </c>
      <c r="AA376" s="7">
        <f t="shared" si="53"/>
        <v>0</v>
      </c>
      <c r="AB376" s="7">
        <f t="shared" si="56"/>
        <v>0</v>
      </c>
      <c r="AC376" s="7">
        <f t="shared" si="57"/>
        <v>0</v>
      </c>
      <c r="AD376" s="7">
        <f t="shared" si="58"/>
        <v>0</v>
      </c>
      <c r="AE376" s="7">
        <f t="shared" si="54"/>
        <v>0</v>
      </c>
      <c r="AF376" s="7">
        <f t="shared" si="55"/>
        <v>0</v>
      </c>
      <c r="AG376" s="7" t="str">
        <f t="shared" si="59"/>
        <v>Senior</v>
      </c>
    </row>
    <row r="377" spans="1:33">
      <c r="A377">
        <v>4414</v>
      </c>
      <c r="B377" t="s">
        <v>14</v>
      </c>
      <c r="C377" t="s">
        <v>15</v>
      </c>
      <c r="D377" t="s">
        <v>16</v>
      </c>
      <c r="E377" s="1">
        <v>41012</v>
      </c>
      <c r="F377" s="3">
        <v>0.6430555555555556</v>
      </c>
      <c r="G377" s="1">
        <v>41012</v>
      </c>
      <c r="H377" s="3">
        <v>0.6381944444444444</v>
      </c>
      <c r="I377">
        <v>3</v>
      </c>
      <c r="J377">
        <v>1941</v>
      </c>
      <c r="K377" s="1">
        <v>41012</v>
      </c>
      <c r="L377" s="3">
        <v>0.94930555555555551</v>
      </c>
      <c r="M377" s="1">
        <v>41012</v>
      </c>
      <c r="N377" s="3">
        <v>0.94930555555555551</v>
      </c>
      <c r="O377">
        <v>73</v>
      </c>
      <c r="P377">
        <v>15</v>
      </c>
      <c r="Q377">
        <v>15</v>
      </c>
      <c r="R377">
        <v>22</v>
      </c>
      <c r="S377">
        <v>22</v>
      </c>
      <c r="T377" s="2">
        <f>ED_DATA[[#This Row],[REG DATE]] + ED_DATA[[#This Row],[REG TIME]]</f>
        <v>41012.643055555556</v>
      </c>
      <c r="U377" s="2">
        <f>ED_DATA[[#This Row],[TRIAGE DATE]] + ED_DATA[[#This Row],[TRIAGE TIME]]</f>
        <v>41012.638194444444</v>
      </c>
      <c r="V377" s="2">
        <f>ED_DATA[[#This Row],[DISP DATE]] + ED_DATA[[#This Row],[DISP TIME]]</f>
        <v>41012.949305555558</v>
      </c>
      <c r="W377" s="2">
        <f>ED_DATA[[#This Row],[DATE PT LEFT ED]] + ED_DATA[[#This Row],[TIME PT LEFT ED]]</f>
        <v>41012.949305555558</v>
      </c>
      <c r="X377" s="5">
        <f t="shared" si="50"/>
        <v>7.3500000000349246</v>
      </c>
      <c r="Y377" s="5">
        <f t="shared" si="51"/>
        <v>7.3500000000349246</v>
      </c>
      <c r="Z377" s="7">
        <f t="shared" si="52"/>
        <v>0</v>
      </c>
      <c r="AA377" s="7">
        <f t="shared" si="53"/>
        <v>0</v>
      </c>
      <c r="AB377" s="7">
        <f t="shared" si="56"/>
        <v>0</v>
      </c>
      <c r="AC377" s="7">
        <f t="shared" si="57"/>
        <v>0</v>
      </c>
      <c r="AD377" s="7">
        <f t="shared" si="58"/>
        <v>0</v>
      </c>
      <c r="AE377" s="7">
        <f t="shared" si="54"/>
        <v>0</v>
      </c>
      <c r="AF377" s="7">
        <f t="shared" si="55"/>
        <v>0</v>
      </c>
      <c r="AG377" s="7" t="str">
        <f t="shared" si="59"/>
        <v>Senior</v>
      </c>
    </row>
    <row r="378" spans="1:33">
      <c r="A378">
        <v>4414</v>
      </c>
      <c r="B378" t="s">
        <v>14</v>
      </c>
      <c r="C378" t="s">
        <v>15</v>
      </c>
      <c r="D378" t="s">
        <v>16</v>
      </c>
      <c r="E378" s="1">
        <v>41013</v>
      </c>
      <c r="F378" s="3">
        <v>0.75069444444444444</v>
      </c>
      <c r="G378" s="1">
        <v>41013</v>
      </c>
      <c r="H378" s="3">
        <v>0.74513888888888891</v>
      </c>
      <c r="I378">
        <v>3</v>
      </c>
      <c r="J378">
        <v>1931</v>
      </c>
      <c r="K378" s="1">
        <v>41014</v>
      </c>
      <c r="L378" s="3">
        <v>0.19791666666666666</v>
      </c>
      <c r="M378" s="1">
        <v>41014</v>
      </c>
      <c r="N378" s="3">
        <v>0.19791666666666666</v>
      </c>
      <c r="O378">
        <v>80</v>
      </c>
      <c r="P378">
        <v>18</v>
      </c>
      <c r="Q378">
        <v>17</v>
      </c>
      <c r="R378">
        <v>4</v>
      </c>
      <c r="S378">
        <v>4</v>
      </c>
      <c r="T378" s="2">
        <f>ED_DATA[[#This Row],[REG DATE]] + ED_DATA[[#This Row],[REG TIME]]</f>
        <v>41013.750694444447</v>
      </c>
      <c r="U378" s="2">
        <f>ED_DATA[[#This Row],[TRIAGE DATE]] + ED_DATA[[#This Row],[TRIAGE TIME]]</f>
        <v>41013.745138888888</v>
      </c>
      <c r="V378" s="2">
        <f>ED_DATA[[#This Row],[DISP DATE]] + ED_DATA[[#This Row],[DISP TIME]]</f>
        <v>41014.197916666664</v>
      </c>
      <c r="W378" s="2">
        <f>ED_DATA[[#This Row],[DATE PT LEFT ED]] + ED_DATA[[#This Row],[TIME PT LEFT ED]]</f>
        <v>41014.197916666664</v>
      </c>
      <c r="X378" s="5">
        <f t="shared" si="50"/>
        <v>10.733333333220799</v>
      </c>
      <c r="Y378" s="5">
        <f t="shared" si="51"/>
        <v>10.733333333220799</v>
      </c>
      <c r="Z378" s="7">
        <f t="shared" si="52"/>
        <v>0</v>
      </c>
      <c r="AA378" s="7">
        <f t="shared" si="53"/>
        <v>0</v>
      </c>
      <c r="AB378" s="7">
        <f t="shared" si="56"/>
        <v>0</v>
      </c>
      <c r="AC378" s="7">
        <f t="shared" si="57"/>
        <v>0</v>
      </c>
      <c r="AD378" s="7">
        <f t="shared" si="58"/>
        <v>0</v>
      </c>
      <c r="AE378" s="7">
        <f t="shared" si="54"/>
        <v>0</v>
      </c>
      <c r="AF378" s="7">
        <f t="shared" si="55"/>
        <v>0</v>
      </c>
      <c r="AG378" s="7" t="str">
        <f t="shared" si="59"/>
        <v>Senior</v>
      </c>
    </row>
    <row r="379" spans="1:33">
      <c r="A379">
        <v>4414</v>
      </c>
      <c r="B379" t="s">
        <v>14</v>
      </c>
      <c r="C379" t="s">
        <v>15</v>
      </c>
      <c r="D379" t="s">
        <v>16</v>
      </c>
      <c r="E379" s="1">
        <v>41013</v>
      </c>
      <c r="F379" s="3">
        <v>0.75624999999999998</v>
      </c>
      <c r="G379" s="1">
        <v>41013</v>
      </c>
      <c r="H379" s="3">
        <v>0.74861111111111112</v>
      </c>
      <c r="I379">
        <v>3</v>
      </c>
      <c r="J379">
        <v>1930</v>
      </c>
      <c r="K379" s="1">
        <v>41014</v>
      </c>
      <c r="L379" s="3">
        <v>0.125</v>
      </c>
      <c r="M379" s="1">
        <v>41014</v>
      </c>
      <c r="N379" s="3">
        <v>0.13819444444444445</v>
      </c>
      <c r="O379">
        <v>84</v>
      </c>
      <c r="P379">
        <v>18</v>
      </c>
      <c r="Q379">
        <v>17</v>
      </c>
      <c r="R379">
        <v>3</v>
      </c>
      <c r="S379">
        <v>3</v>
      </c>
      <c r="T379" s="2">
        <f>ED_DATA[[#This Row],[REG DATE]] + ED_DATA[[#This Row],[REG TIME]]</f>
        <v>41013.756249999999</v>
      </c>
      <c r="U379" s="2">
        <f>ED_DATA[[#This Row],[TRIAGE DATE]] + ED_DATA[[#This Row],[TRIAGE TIME]]</f>
        <v>41013.748611111114</v>
      </c>
      <c r="V379" s="2">
        <f>ED_DATA[[#This Row],[DISP DATE]] + ED_DATA[[#This Row],[DISP TIME]]</f>
        <v>41014.125</v>
      </c>
      <c r="W379" s="2">
        <f>ED_DATA[[#This Row],[DATE PT LEFT ED]] + ED_DATA[[#This Row],[TIME PT LEFT ED]]</f>
        <v>41014.138194444444</v>
      </c>
      <c r="X379" s="5">
        <f t="shared" si="50"/>
        <v>9.1666666666860692</v>
      </c>
      <c r="Y379" s="5">
        <f t="shared" si="51"/>
        <v>8.8500000000349246</v>
      </c>
      <c r="Z379" s="7">
        <f t="shared" si="52"/>
        <v>0</v>
      </c>
      <c r="AA379" s="7">
        <f t="shared" si="53"/>
        <v>0</v>
      </c>
      <c r="AB379" s="7">
        <f t="shared" si="56"/>
        <v>0</v>
      </c>
      <c r="AC379" s="7">
        <f t="shared" si="57"/>
        <v>0</v>
      </c>
      <c r="AD379" s="7">
        <f t="shared" si="58"/>
        <v>0</v>
      </c>
      <c r="AE379" s="7">
        <f t="shared" si="54"/>
        <v>0</v>
      </c>
      <c r="AF379" s="7">
        <f t="shared" si="55"/>
        <v>0</v>
      </c>
      <c r="AG379" s="7" t="str">
        <f t="shared" si="59"/>
        <v>Senior</v>
      </c>
    </row>
    <row r="380" spans="1:33">
      <c r="A380">
        <v>4414</v>
      </c>
      <c r="B380" t="s">
        <v>14</v>
      </c>
      <c r="C380" t="s">
        <v>15</v>
      </c>
      <c r="D380" t="s">
        <v>16</v>
      </c>
      <c r="E380" s="1">
        <v>41013</v>
      </c>
      <c r="F380" s="3">
        <v>0.76736111111111116</v>
      </c>
      <c r="G380" s="1">
        <v>41013</v>
      </c>
      <c r="H380" s="3">
        <v>0.75972222222222219</v>
      </c>
      <c r="I380">
        <v>3</v>
      </c>
      <c r="J380">
        <v>1939</v>
      </c>
      <c r="K380" s="1">
        <v>41014</v>
      </c>
      <c r="L380" s="3">
        <v>0.14305555555555555</v>
      </c>
      <c r="M380" s="1">
        <v>41014</v>
      </c>
      <c r="N380" s="3">
        <v>0.15</v>
      </c>
      <c r="O380">
        <v>74</v>
      </c>
      <c r="P380">
        <v>18</v>
      </c>
      <c r="Q380">
        <v>18</v>
      </c>
      <c r="R380">
        <v>3</v>
      </c>
      <c r="S380">
        <v>3</v>
      </c>
      <c r="T380" s="2">
        <f>ED_DATA[[#This Row],[REG DATE]] + ED_DATA[[#This Row],[REG TIME]]</f>
        <v>41013.767361111109</v>
      </c>
      <c r="U380" s="2">
        <f>ED_DATA[[#This Row],[TRIAGE DATE]] + ED_DATA[[#This Row],[TRIAGE TIME]]</f>
        <v>41013.759722222225</v>
      </c>
      <c r="V380" s="2">
        <f>ED_DATA[[#This Row],[DISP DATE]] + ED_DATA[[#This Row],[DISP TIME]]</f>
        <v>41014.143055555556</v>
      </c>
      <c r="W380" s="2">
        <f>ED_DATA[[#This Row],[DATE PT LEFT ED]] + ED_DATA[[#This Row],[TIME PT LEFT ED]]</f>
        <v>41014.15</v>
      </c>
      <c r="X380" s="5">
        <f t="shared" si="50"/>
        <v>9.183333333407063</v>
      </c>
      <c r="Y380" s="5">
        <f t="shared" si="51"/>
        <v>9.0166666667209938</v>
      </c>
      <c r="Z380" s="7">
        <f t="shared" si="52"/>
        <v>0</v>
      </c>
      <c r="AA380" s="7">
        <f t="shared" si="53"/>
        <v>0</v>
      </c>
      <c r="AB380" s="7">
        <f t="shared" si="56"/>
        <v>0</v>
      </c>
      <c r="AC380" s="7">
        <f t="shared" si="57"/>
        <v>0</v>
      </c>
      <c r="AD380" s="7">
        <f t="shared" si="58"/>
        <v>0</v>
      </c>
      <c r="AE380" s="7">
        <f t="shared" si="54"/>
        <v>0</v>
      </c>
      <c r="AF380" s="7">
        <f t="shared" si="55"/>
        <v>0</v>
      </c>
      <c r="AG380" s="7" t="str">
        <f t="shared" si="59"/>
        <v>Senior</v>
      </c>
    </row>
    <row r="381" spans="1:33">
      <c r="A381">
        <v>4414</v>
      </c>
      <c r="B381" t="s">
        <v>14</v>
      </c>
      <c r="C381" t="s">
        <v>15</v>
      </c>
      <c r="D381" t="s">
        <v>16</v>
      </c>
      <c r="E381" s="1">
        <v>41013</v>
      </c>
      <c r="F381" s="3">
        <v>0.86527777777777781</v>
      </c>
      <c r="G381" s="1">
        <v>41013</v>
      </c>
      <c r="H381" s="3">
        <v>0.85972222222222228</v>
      </c>
      <c r="I381">
        <v>3</v>
      </c>
      <c r="J381">
        <v>1948</v>
      </c>
      <c r="K381" s="1">
        <v>41014</v>
      </c>
      <c r="L381" s="3">
        <v>0.11805555555555555</v>
      </c>
      <c r="M381" s="1">
        <v>41014</v>
      </c>
      <c r="N381" s="3">
        <v>0.12222222222222222</v>
      </c>
      <c r="O381">
        <v>67</v>
      </c>
      <c r="P381">
        <v>20</v>
      </c>
      <c r="Q381">
        <v>20</v>
      </c>
      <c r="R381">
        <v>2</v>
      </c>
      <c r="S381">
        <v>2</v>
      </c>
      <c r="T381" s="2">
        <f>ED_DATA[[#This Row],[REG DATE]] + ED_DATA[[#This Row],[REG TIME]]</f>
        <v>41013.865277777775</v>
      </c>
      <c r="U381" s="2">
        <f>ED_DATA[[#This Row],[TRIAGE DATE]] + ED_DATA[[#This Row],[TRIAGE TIME]]</f>
        <v>41013.859722222223</v>
      </c>
      <c r="V381" s="2">
        <f>ED_DATA[[#This Row],[DISP DATE]] + ED_DATA[[#This Row],[DISP TIME]]</f>
        <v>41014.118055555555</v>
      </c>
      <c r="W381" s="2">
        <f>ED_DATA[[#This Row],[DATE PT LEFT ED]] + ED_DATA[[#This Row],[TIME PT LEFT ED]]</f>
        <v>41014.12222222222</v>
      </c>
      <c r="X381" s="5">
        <f t="shared" si="50"/>
        <v>6.1666666666860692</v>
      </c>
      <c r="Y381" s="5">
        <f t="shared" si="51"/>
        <v>6.0666666667093523</v>
      </c>
      <c r="Z381" s="7">
        <f t="shared" si="52"/>
        <v>1</v>
      </c>
      <c r="AA381" s="7">
        <f t="shared" si="53"/>
        <v>0</v>
      </c>
      <c r="AB381" s="7">
        <f t="shared" si="56"/>
        <v>0</v>
      </c>
      <c r="AC381" s="7">
        <f t="shared" si="57"/>
        <v>0</v>
      </c>
      <c r="AD381" s="7">
        <f t="shared" si="58"/>
        <v>0</v>
      </c>
      <c r="AE381" s="7">
        <f t="shared" si="54"/>
        <v>0</v>
      </c>
      <c r="AF381" s="7">
        <f t="shared" si="55"/>
        <v>0</v>
      </c>
      <c r="AG381" s="7" t="str">
        <f t="shared" si="59"/>
        <v>Senior</v>
      </c>
    </row>
    <row r="382" spans="1:33">
      <c r="A382">
        <v>4414</v>
      </c>
      <c r="B382" t="s">
        <v>14</v>
      </c>
      <c r="C382" t="s">
        <v>15</v>
      </c>
      <c r="D382" t="s">
        <v>16</v>
      </c>
      <c r="E382" s="1">
        <v>41013</v>
      </c>
      <c r="F382" s="3">
        <v>0.95416666666666672</v>
      </c>
      <c r="G382" s="1">
        <v>41013</v>
      </c>
      <c r="H382" s="3">
        <v>0.94791666666666663</v>
      </c>
      <c r="I382">
        <v>3</v>
      </c>
      <c r="J382">
        <v>1944</v>
      </c>
      <c r="K382" s="1">
        <v>41014</v>
      </c>
      <c r="L382" s="3">
        <v>0.14583333333333334</v>
      </c>
      <c r="M382" s="1">
        <v>41014</v>
      </c>
      <c r="N382" s="3">
        <v>0.14583333333333334</v>
      </c>
      <c r="O382">
        <v>70</v>
      </c>
      <c r="P382">
        <v>22</v>
      </c>
      <c r="Q382">
        <v>22</v>
      </c>
      <c r="R382">
        <v>3</v>
      </c>
      <c r="S382">
        <v>3</v>
      </c>
      <c r="T382" s="2">
        <f>ED_DATA[[#This Row],[REG DATE]] + ED_DATA[[#This Row],[REG TIME]]</f>
        <v>41013.95416666667</v>
      </c>
      <c r="U382" s="2">
        <f>ED_DATA[[#This Row],[TRIAGE DATE]] + ED_DATA[[#This Row],[TRIAGE TIME]]</f>
        <v>41013.947916666664</v>
      </c>
      <c r="V382" s="2">
        <f>ED_DATA[[#This Row],[DISP DATE]] + ED_DATA[[#This Row],[DISP TIME]]</f>
        <v>41014.145833333336</v>
      </c>
      <c r="W382" s="2">
        <f>ED_DATA[[#This Row],[DATE PT LEFT ED]] + ED_DATA[[#This Row],[TIME PT LEFT ED]]</f>
        <v>41014.145833333336</v>
      </c>
      <c r="X382" s="5">
        <f t="shared" si="50"/>
        <v>4.5999999999767169</v>
      </c>
      <c r="Y382" s="5">
        <f t="shared" si="51"/>
        <v>4.5999999999767169</v>
      </c>
      <c r="Z382" s="7">
        <f t="shared" si="52"/>
        <v>1</v>
      </c>
      <c r="AA382" s="7">
        <f t="shared" si="53"/>
        <v>0</v>
      </c>
      <c r="AB382" s="7">
        <f t="shared" si="56"/>
        <v>0</v>
      </c>
      <c r="AC382" s="7">
        <f t="shared" si="57"/>
        <v>0</v>
      </c>
      <c r="AD382" s="7">
        <f t="shared" si="58"/>
        <v>0</v>
      </c>
      <c r="AE382" s="7">
        <f t="shared" si="54"/>
        <v>0</v>
      </c>
      <c r="AF382" s="7">
        <f t="shared" si="55"/>
        <v>0</v>
      </c>
      <c r="AG382" s="7" t="str">
        <f t="shared" si="59"/>
        <v>Senior</v>
      </c>
    </row>
    <row r="383" spans="1:33">
      <c r="A383">
        <v>4414</v>
      </c>
      <c r="B383" t="s">
        <v>14</v>
      </c>
      <c r="C383" t="s">
        <v>15</v>
      </c>
      <c r="D383" t="s">
        <v>16</v>
      </c>
      <c r="E383" s="1">
        <v>41014</v>
      </c>
      <c r="F383" s="3">
        <v>0.8208333333333333</v>
      </c>
      <c r="G383" s="1">
        <v>41014</v>
      </c>
      <c r="H383" s="3">
        <v>0.81736111111111109</v>
      </c>
      <c r="I383">
        <v>3</v>
      </c>
      <c r="J383">
        <v>1942</v>
      </c>
      <c r="K383" s="1">
        <v>41015</v>
      </c>
      <c r="L383" s="3">
        <v>6.9444444444444448E-2</v>
      </c>
      <c r="M383" s="1">
        <v>41015</v>
      </c>
      <c r="N383" s="3">
        <v>6.9444444444444448E-2</v>
      </c>
      <c r="O383">
        <v>73</v>
      </c>
      <c r="P383">
        <v>19</v>
      </c>
      <c r="Q383">
        <v>19</v>
      </c>
      <c r="R383">
        <v>1</v>
      </c>
      <c r="S383">
        <v>1</v>
      </c>
      <c r="T383" s="2">
        <f>ED_DATA[[#This Row],[REG DATE]] + ED_DATA[[#This Row],[REG TIME]]</f>
        <v>41014.820833333331</v>
      </c>
      <c r="U383" s="2">
        <f>ED_DATA[[#This Row],[TRIAGE DATE]] + ED_DATA[[#This Row],[TRIAGE TIME]]</f>
        <v>41014.817361111112</v>
      </c>
      <c r="V383" s="2">
        <f>ED_DATA[[#This Row],[DISP DATE]] + ED_DATA[[#This Row],[DISP TIME]]</f>
        <v>41015.069444444445</v>
      </c>
      <c r="W383" s="2">
        <f>ED_DATA[[#This Row],[DATE PT LEFT ED]] + ED_DATA[[#This Row],[TIME PT LEFT ED]]</f>
        <v>41015.069444444445</v>
      </c>
      <c r="X383" s="5">
        <f t="shared" si="50"/>
        <v>5.9666666667326353</v>
      </c>
      <c r="Y383" s="5">
        <f t="shared" si="51"/>
        <v>5.9666666667326353</v>
      </c>
      <c r="Z383" s="7">
        <f t="shared" si="52"/>
        <v>1</v>
      </c>
      <c r="AA383" s="7">
        <f t="shared" si="53"/>
        <v>0</v>
      </c>
      <c r="AB383" s="7">
        <f t="shared" si="56"/>
        <v>0</v>
      </c>
      <c r="AC383" s="7">
        <f t="shared" si="57"/>
        <v>0</v>
      </c>
      <c r="AD383" s="7">
        <f t="shared" si="58"/>
        <v>0</v>
      </c>
      <c r="AE383" s="7">
        <f t="shared" si="54"/>
        <v>0</v>
      </c>
      <c r="AF383" s="7">
        <f t="shared" si="55"/>
        <v>0</v>
      </c>
      <c r="AG383" s="7" t="str">
        <f t="shared" si="59"/>
        <v>Senior</v>
      </c>
    </row>
    <row r="384" spans="1:33">
      <c r="A384">
        <v>4414</v>
      </c>
      <c r="B384" t="s">
        <v>14</v>
      </c>
      <c r="C384" t="s">
        <v>15</v>
      </c>
      <c r="D384" t="s">
        <v>16</v>
      </c>
      <c r="E384" s="1">
        <v>41012</v>
      </c>
      <c r="F384" s="3">
        <v>0.85486111111111107</v>
      </c>
      <c r="G384" s="1">
        <v>41012</v>
      </c>
      <c r="H384" s="3">
        <v>0.84722222222222221</v>
      </c>
      <c r="I384">
        <v>3</v>
      </c>
      <c r="J384">
        <v>1933</v>
      </c>
      <c r="K384" s="1">
        <v>41013</v>
      </c>
      <c r="L384" s="3">
        <v>4.8611111111111112E-2</v>
      </c>
      <c r="M384" s="1">
        <v>41013</v>
      </c>
      <c r="N384" s="3">
        <v>4.8611111111111112E-2</v>
      </c>
      <c r="O384">
        <v>80</v>
      </c>
      <c r="P384">
        <v>20</v>
      </c>
      <c r="Q384">
        <v>20</v>
      </c>
      <c r="R384">
        <v>1</v>
      </c>
      <c r="S384">
        <v>1</v>
      </c>
      <c r="T384" s="2">
        <f>ED_DATA[[#This Row],[REG DATE]] + ED_DATA[[#This Row],[REG TIME]]</f>
        <v>41012.854861111111</v>
      </c>
      <c r="U384" s="2">
        <f>ED_DATA[[#This Row],[TRIAGE DATE]] + ED_DATA[[#This Row],[TRIAGE TIME]]</f>
        <v>41012.847222222219</v>
      </c>
      <c r="V384" s="2">
        <f>ED_DATA[[#This Row],[DISP DATE]] + ED_DATA[[#This Row],[DISP TIME]]</f>
        <v>41013.048611111109</v>
      </c>
      <c r="W384" s="2">
        <f>ED_DATA[[#This Row],[DATE PT LEFT ED]] + ED_DATA[[#This Row],[TIME PT LEFT ED]]</f>
        <v>41013.048611111109</v>
      </c>
      <c r="X384" s="5">
        <f t="shared" ref="X384:X447" si="60">(W384-T384)*24</f>
        <v>4.6499999999650754</v>
      </c>
      <c r="Y384" s="5">
        <f t="shared" ref="Y384:Y447" si="61">(V384-T384)*24</f>
        <v>4.6499999999650754</v>
      </c>
      <c r="Z384" s="7">
        <f t="shared" ref="Z384:Z447" si="62">IF(Y384&lt;7,1,0)</f>
        <v>1</v>
      </c>
      <c r="AA384" s="7">
        <f t="shared" ref="AA384:AA447" si="63">IF(Y384&lt;4,1,0)</f>
        <v>0</v>
      </c>
      <c r="AB384" s="7">
        <f t="shared" si="56"/>
        <v>0</v>
      </c>
      <c r="AC384" s="7">
        <f t="shared" si="57"/>
        <v>0</v>
      </c>
      <c r="AD384" s="7">
        <f t="shared" si="58"/>
        <v>0</v>
      </c>
      <c r="AE384" s="7">
        <f t="shared" ref="AE384:AE447" si="64">IF(AND(AC384=1,Z384=1),1,0)</f>
        <v>0</v>
      </c>
      <c r="AF384" s="7">
        <f t="shared" ref="AF384:AF447" si="65">IF(AND(AD384=1,AA384=1),1,0)</f>
        <v>0</v>
      </c>
      <c r="AG384" s="7" t="str">
        <f t="shared" si="59"/>
        <v>Senior</v>
      </c>
    </row>
    <row r="385" spans="1:33">
      <c r="A385">
        <v>4414</v>
      </c>
      <c r="B385" t="s">
        <v>14</v>
      </c>
      <c r="C385" t="s">
        <v>15</v>
      </c>
      <c r="D385" t="s">
        <v>16</v>
      </c>
      <c r="E385" s="1">
        <v>41014</v>
      </c>
      <c r="F385" s="3">
        <v>0.1763888888888889</v>
      </c>
      <c r="G385" s="1">
        <v>41014</v>
      </c>
      <c r="H385" s="3">
        <v>0.17083333333333334</v>
      </c>
      <c r="I385">
        <v>3</v>
      </c>
      <c r="J385">
        <v>1947</v>
      </c>
      <c r="K385" s="1">
        <v>41014</v>
      </c>
      <c r="L385" s="3">
        <v>0.32013888888888886</v>
      </c>
      <c r="M385" s="1">
        <v>41014</v>
      </c>
      <c r="N385" s="3">
        <v>0.32013888888888886</v>
      </c>
      <c r="O385">
        <v>65</v>
      </c>
      <c r="P385">
        <v>4</v>
      </c>
      <c r="Q385">
        <v>4</v>
      </c>
      <c r="R385">
        <v>7</v>
      </c>
      <c r="S385">
        <v>7</v>
      </c>
      <c r="T385" s="2">
        <f>ED_DATA[[#This Row],[REG DATE]] + ED_DATA[[#This Row],[REG TIME]]</f>
        <v>41014.176388888889</v>
      </c>
      <c r="U385" s="2">
        <f>ED_DATA[[#This Row],[TRIAGE DATE]] + ED_DATA[[#This Row],[TRIAGE TIME]]</f>
        <v>41014.17083333333</v>
      </c>
      <c r="V385" s="2">
        <f>ED_DATA[[#This Row],[DISP DATE]] + ED_DATA[[#This Row],[DISP TIME]]</f>
        <v>41014.320138888892</v>
      </c>
      <c r="W385" s="2">
        <f>ED_DATA[[#This Row],[DATE PT LEFT ED]] + ED_DATA[[#This Row],[TIME PT LEFT ED]]</f>
        <v>41014.320138888892</v>
      </c>
      <c r="X385" s="5">
        <f t="shared" si="60"/>
        <v>3.4500000000698492</v>
      </c>
      <c r="Y385" s="5">
        <f t="shared" si="61"/>
        <v>3.4500000000698492</v>
      </c>
      <c r="Z385" s="7">
        <f t="shared" si="62"/>
        <v>1</v>
      </c>
      <c r="AA385" s="7">
        <f t="shared" si="63"/>
        <v>1</v>
      </c>
      <c r="AB385" s="7">
        <f t="shared" si="56"/>
        <v>0</v>
      </c>
      <c r="AC385" s="7">
        <f t="shared" si="57"/>
        <v>0</v>
      </c>
      <c r="AD385" s="7">
        <f t="shared" si="58"/>
        <v>0</v>
      </c>
      <c r="AE385" s="7">
        <f t="shared" si="64"/>
        <v>0</v>
      </c>
      <c r="AF385" s="7">
        <f t="shared" si="65"/>
        <v>0</v>
      </c>
      <c r="AG385" s="7" t="str">
        <f t="shared" si="59"/>
        <v>Senior</v>
      </c>
    </row>
    <row r="386" spans="1:33">
      <c r="A386">
        <v>4414</v>
      </c>
      <c r="B386" t="s">
        <v>14</v>
      </c>
      <c r="C386" t="s">
        <v>15</v>
      </c>
      <c r="D386" t="s">
        <v>16</v>
      </c>
      <c r="E386" s="1">
        <v>41015</v>
      </c>
      <c r="F386" s="3">
        <v>0.17916666666666667</v>
      </c>
      <c r="G386" s="1">
        <v>41015</v>
      </c>
      <c r="H386" s="3">
        <v>0.1736111111111111</v>
      </c>
      <c r="I386">
        <v>3</v>
      </c>
      <c r="J386">
        <v>1945</v>
      </c>
      <c r="K386" s="1">
        <v>41015</v>
      </c>
      <c r="L386" s="3">
        <v>0.78333333333333333</v>
      </c>
      <c r="M386" s="1">
        <v>41015</v>
      </c>
      <c r="N386" s="3">
        <v>0.80277777777777781</v>
      </c>
      <c r="O386">
        <v>67</v>
      </c>
      <c r="P386">
        <v>4</v>
      </c>
      <c r="Q386">
        <v>4</v>
      </c>
      <c r="R386">
        <v>18</v>
      </c>
      <c r="S386">
        <v>19</v>
      </c>
      <c r="T386" s="2">
        <f>ED_DATA[[#This Row],[REG DATE]] + ED_DATA[[#This Row],[REG TIME]]</f>
        <v>41015.179166666669</v>
      </c>
      <c r="U386" s="2">
        <f>ED_DATA[[#This Row],[TRIAGE DATE]] + ED_DATA[[#This Row],[TRIAGE TIME]]</f>
        <v>41015.173611111109</v>
      </c>
      <c r="V386" s="2">
        <f>ED_DATA[[#This Row],[DISP DATE]] + ED_DATA[[#This Row],[DISP TIME]]</f>
        <v>41015.783333333333</v>
      </c>
      <c r="W386" s="2">
        <f>ED_DATA[[#This Row],[DATE PT LEFT ED]] + ED_DATA[[#This Row],[TIME PT LEFT ED]]</f>
        <v>41015.802777777775</v>
      </c>
      <c r="X386" s="5">
        <f t="shared" si="60"/>
        <v>14.966666666558012</v>
      </c>
      <c r="Y386" s="5">
        <f t="shared" si="61"/>
        <v>14.499999999941792</v>
      </c>
      <c r="Z386" s="7">
        <f t="shared" si="62"/>
        <v>0</v>
      </c>
      <c r="AA386" s="7">
        <f t="shared" si="63"/>
        <v>0</v>
      </c>
      <c r="AB386" s="7">
        <f t="shared" ref="AB386:AB449" si="66">IF(C386="Nurse Practitioner",1,0)</f>
        <v>0</v>
      </c>
      <c r="AC386" s="7">
        <f t="shared" ref="AC386:AC449" si="67">IF(AND(I386&lt;4,AB386=1),1,0)</f>
        <v>0</v>
      </c>
      <c r="AD386" s="7">
        <f t="shared" ref="AD386:AD449" si="68">IF(AND(I386&gt;3,AB386=1),1,0)</f>
        <v>0</v>
      </c>
      <c r="AE386" s="7">
        <f t="shared" si="64"/>
        <v>0</v>
      </c>
      <c r="AF386" s="7">
        <f t="shared" si="65"/>
        <v>0</v>
      </c>
      <c r="AG386" s="7" t="str">
        <f t="shared" ref="AG386:AG449" si="69">IF(O386&lt;=17, "Pediatric", IF(O386&lt;=64, "Adult", "Senior"))</f>
        <v>Senior</v>
      </c>
    </row>
    <row r="387" spans="1:33">
      <c r="A387">
        <v>4414</v>
      </c>
      <c r="B387" t="s">
        <v>14</v>
      </c>
      <c r="C387" t="s">
        <v>15</v>
      </c>
      <c r="D387" t="s">
        <v>16</v>
      </c>
      <c r="E387" s="1">
        <v>41015</v>
      </c>
      <c r="F387" s="3">
        <v>0.24374999999999999</v>
      </c>
      <c r="G387" s="1">
        <v>41015</v>
      </c>
      <c r="H387" s="3">
        <v>0.23541666666666666</v>
      </c>
      <c r="I387">
        <v>3</v>
      </c>
      <c r="J387">
        <v>1915</v>
      </c>
      <c r="K387" s="1">
        <v>41015</v>
      </c>
      <c r="L387" s="3">
        <v>0.65625</v>
      </c>
      <c r="M387" s="1">
        <v>41015</v>
      </c>
      <c r="N387" s="3">
        <v>0.65625</v>
      </c>
      <c r="O387">
        <v>99</v>
      </c>
      <c r="P387">
        <v>5</v>
      </c>
      <c r="Q387">
        <v>5</v>
      </c>
      <c r="R387">
        <v>15</v>
      </c>
      <c r="S387">
        <v>15</v>
      </c>
      <c r="T387" s="2">
        <f>ED_DATA[[#This Row],[REG DATE]] + ED_DATA[[#This Row],[REG TIME]]</f>
        <v>41015.243750000001</v>
      </c>
      <c r="U387" s="2">
        <f>ED_DATA[[#This Row],[TRIAGE DATE]] + ED_DATA[[#This Row],[TRIAGE TIME]]</f>
        <v>41015.23541666667</v>
      </c>
      <c r="V387" s="2">
        <f>ED_DATA[[#This Row],[DISP DATE]] + ED_DATA[[#This Row],[DISP TIME]]</f>
        <v>41015.65625</v>
      </c>
      <c r="W387" s="2">
        <f>ED_DATA[[#This Row],[DATE PT LEFT ED]] + ED_DATA[[#This Row],[TIME PT LEFT ED]]</f>
        <v>41015.65625</v>
      </c>
      <c r="X387" s="5">
        <f t="shared" si="60"/>
        <v>9.8999999999650754</v>
      </c>
      <c r="Y387" s="5">
        <f t="shared" si="61"/>
        <v>9.8999999999650754</v>
      </c>
      <c r="Z387" s="7">
        <f t="shared" si="62"/>
        <v>0</v>
      </c>
      <c r="AA387" s="7">
        <f t="shared" si="63"/>
        <v>0</v>
      </c>
      <c r="AB387" s="7">
        <f t="shared" si="66"/>
        <v>0</v>
      </c>
      <c r="AC387" s="7">
        <f t="shared" si="67"/>
        <v>0</v>
      </c>
      <c r="AD387" s="7">
        <f t="shared" si="68"/>
        <v>0</v>
      </c>
      <c r="AE387" s="7">
        <f t="shared" si="64"/>
        <v>0</v>
      </c>
      <c r="AF387" s="7">
        <f t="shared" si="65"/>
        <v>0</v>
      </c>
      <c r="AG387" s="7" t="str">
        <f t="shared" si="69"/>
        <v>Senior</v>
      </c>
    </row>
    <row r="388" spans="1:33">
      <c r="A388">
        <v>4414</v>
      </c>
      <c r="B388" t="s">
        <v>14</v>
      </c>
      <c r="C388" t="s">
        <v>15</v>
      </c>
      <c r="D388" t="s">
        <v>16</v>
      </c>
      <c r="E388" s="1">
        <v>41015</v>
      </c>
      <c r="F388" s="3">
        <v>0.37777777777777777</v>
      </c>
      <c r="G388" s="1">
        <v>41015</v>
      </c>
      <c r="H388" s="3">
        <v>0.37152777777777779</v>
      </c>
      <c r="I388">
        <v>3</v>
      </c>
      <c r="J388">
        <v>1942</v>
      </c>
      <c r="K388" s="1">
        <v>41015</v>
      </c>
      <c r="L388" s="3">
        <v>0.49166666666666664</v>
      </c>
      <c r="M388" s="1">
        <v>41015</v>
      </c>
      <c r="N388" s="3">
        <v>0.49166666666666664</v>
      </c>
      <c r="O388">
        <v>71</v>
      </c>
      <c r="P388">
        <v>9</v>
      </c>
      <c r="Q388">
        <v>8</v>
      </c>
      <c r="R388">
        <v>11</v>
      </c>
      <c r="S388">
        <v>11</v>
      </c>
      <c r="T388" s="2">
        <f>ED_DATA[[#This Row],[REG DATE]] + ED_DATA[[#This Row],[REG TIME]]</f>
        <v>41015.37777777778</v>
      </c>
      <c r="U388" s="2">
        <f>ED_DATA[[#This Row],[TRIAGE DATE]] + ED_DATA[[#This Row],[TRIAGE TIME]]</f>
        <v>41015.371527777781</v>
      </c>
      <c r="V388" s="2">
        <f>ED_DATA[[#This Row],[DISP DATE]] + ED_DATA[[#This Row],[DISP TIME]]</f>
        <v>41015.491666666669</v>
      </c>
      <c r="W388" s="2">
        <f>ED_DATA[[#This Row],[DATE PT LEFT ED]] + ED_DATA[[#This Row],[TIME PT LEFT ED]]</f>
        <v>41015.491666666669</v>
      </c>
      <c r="X388" s="5">
        <f t="shared" si="60"/>
        <v>2.7333333333372138</v>
      </c>
      <c r="Y388" s="5">
        <f t="shared" si="61"/>
        <v>2.7333333333372138</v>
      </c>
      <c r="Z388" s="7">
        <f t="shared" si="62"/>
        <v>1</v>
      </c>
      <c r="AA388" s="7">
        <f t="shared" si="63"/>
        <v>1</v>
      </c>
      <c r="AB388" s="7">
        <f t="shared" si="66"/>
        <v>0</v>
      </c>
      <c r="AC388" s="7">
        <f t="shared" si="67"/>
        <v>0</v>
      </c>
      <c r="AD388" s="7">
        <f t="shared" si="68"/>
        <v>0</v>
      </c>
      <c r="AE388" s="7">
        <f t="shared" si="64"/>
        <v>0</v>
      </c>
      <c r="AF388" s="7">
        <f t="shared" si="65"/>
        <v>0</v>
      </c>
      <c r="AG388" s="7" t="str">
        <f t="shared" si="69"/>
        <v>Senior</v>
      </c>
    </row>
    <row r="389" spans="1:33">
      <c r="A389">
        <v>4414</v>
      </c>
      <c r="B389" t="s">
        <v>14</v>
      </c>
      <c r="C389" t="s">
        <v>15</v>
      </c>
      <c r="D389" t="s">
        <v>16</v>
      </c>
      <c r="E389" s="1">
        <v>41015</v>
      </c>
      <c r="F389" s="3">
        <v>0.40138888888888891</v>
      </c>
      <c r="G389" s="1">
        <v>41015</v>
      </c>
      <c r="H389" s="3">
        <v>0.39444444444444443</v>
      </c>
      <c r="I389">
        <v>3</v>
      </c>
      <c r="J389">
        <v>1941</v>
      </c>
      <c r="K389" s="1">
        <v>41015</v>
      </c>
      <c r="L389" s="3">
        <v>0.73611111111111116</v>
      </c>
      <c r="M389" s="1">
        <v>41015</v>
      </c>
      <c r="N389" s="3">
        <v>0.74513888888888891</v>
      </c>
      <c r="O389">
        <v>73</v>
      </c>
      <c r="P389">
        <v>9</v>
      </c>
      <c r="Q389">
        <v>9</v>
      </c>
      <c r="R389">
        <v>17</v>
      </c>
      <c r="S389">
        <v>17</v>
      </c>
      <c r="T389" s="2">
        <f>ED_DATA[[#This Row],[REG DATE]] + ED_DATA[[#This Row],[REG TIME]]</f>
        <v>41015.401388888888</v>
      </c>
      <c r="U389" s="2">
        <f>ED_DATA[[#This Row],[TRIAGE DATE]] + ED_DATA[[#This Row],[TRIAGE TIME]]</f>
        <v>41015.394444444442</v>
      </c>
      <c r="V389" s="2">
        <f>ED_DATA[[#This Row],[DISP DATE]] + ED_DATA[[#This Row],[DISP TIME]]</f>
        <v>41015.736111111109</v>
      </c>
      <c r="W389" s="2">
        <f>ED_DATA[[#This Row],[DATE PT LEFT ED]] + ED_DATA[[#This Row],[TIME PT LEFT ED]]</f>
        <v>41015.745138888888</v>
      </c>
      <c r="X389" s="5">
        <f t="shared" si="60"/>
        <v>8.25</v>
      </c>
      <c r="Y389" s="5">
        <f t="shared" si="61"/>
        <v>8.0333333333255723</v>
      </c>
      <c r="Z389" s="7">
        <f t="shared" si="62"/>
        <v>0</v>
      </c>
      <c r="AA389" s="7">
        <f t="shared" si="63"/>
        <v>0</v>
      </c>
      <c r="AB389" s="7">
        <f t="shared" si="66"/>
        <v>0</v>
      </c>
      <c r="AC389" s="7">
        <f t="shared" si="67"/>
        <v>0</v>
      </c>
      <c r="AD389" s="7">
        <f t="shared" si="68"/>
        <v>0</v>
      </c>
      <c r="AE389" s="7">
        <f t="shared" si="64"/>
        <v>0</v>
      </c>
      <c r="AF389" s="7">
        <f t="shared" si="65"/>
        <v>0</v>
      </c>
      <c r="AG389" s="7" t="str">
        <f t="shared" si="69"/>
        <v>Senior</v>
      </c>
    </row>
    <row r="390" spans="1:33">
      <c r="A390">
        <v>4414</v>
      </c>
      <c r="B390" t="s">
        <v>14</v>
      </c>
      <c r="C390" t="s">
        <v>15</v>
      </c>
      <c r="D390" t="s">
        <v>16</v>
      </c>
      <c r="E390" s="1">
        <v>41015</v>
      </c>
      <c r="F390" s="3">
        <v>0.49027777777777776</v>
      </c>
      <c r="G390" s="1">
        <v>41015</v>
      </c>
      <c r="H390" s="3">
        <v>0.48402777777777778</v>
      </c>
      <c r="I390">
        <v>3</v>
      </c>
      <c r="J390">
        <v>1932</v>
      </c>
      <c r="K390" s="1">
        <v>41015</v>
      </c>
      <c r="L390" s="3">
        <v>0.72222222222222221</v>
      </c>
      <c r="M390" s="1">
        <v>41015</v>
      </c>
      <c r="N390" s="3">
        <v>0.72499999999999998</v>
      </c>
      <c r="O390">
        <v>80</v>
      </c>
      <c r="P390">
        <v>11</v>
      </c>
      <c r="Q390">
        <v>11</v>
      </c>
      <c r="R390">
        <v>17</v>
      </c>
      <c r="S390">
        <v>17</v>
      </c>
      <c r="T390" s="2">
        <f>ED_DATA[[#This Row],[REG DATE]] + ED_DATA[[#This Row],[REG TIME]]</f>
        <v>41015.490277777775</v>
      </c>
      <c r="U390" s="2">
        <f>ED_DATA[[#This Row],[TRIAGE DATE]] + ED_DATA[[#This Row],[TRIAGE TIME]]</f>
        <v>41015.484027777777</v>
      </c>
      <c r="V390" s="2">
        <f>ED_DATA[[#This Row],[DISP DATE]] + ED_DATA[[#This Row],[DISP TIME]]</f>
        <v>41015.722222222219</v>
      </c>
      <c r="W390" s="2">
        <f>ED_DATA[[#This Row],[DATE PT LEFT ED]] + ED_DATA[[#This Row],[TIME PT LEFT ED]]</f>
        <v>41015.724999999999</v>
      </c>
      <c r="X390" s="5">
        <f t="shared" si="60"/>
        <v>5.6333333333604969</v>
      </c>
      <c r="Y390" s="5">
        <f t="shared" si="61"/>
        <v>5.5666666666511446</v>
      </c>
      <c r="Z390" s="7">
        <f t="shared" si="62"/>
        <v>1</v>
      </c>
      <c r="AA390" s="7">
        <f t="shared" si="63"/>
        <v>0</v>
      </c>
      <c r="AB390" s="7">
        <f t="shared" si="66"/>
        <v>0</v>
      </c>
      <c r="AC390" s="7">
        <f t="shared" si="67"/>
        <v>0</v>
      </c>
      <c r="AD390" s="7">
        <f t="shared" si="68"/>
        <v>0</v>
      </c>
      <c r="AE390" s="7">
        <f t="shared" si="64"/>
        <v>0</v>
      </c>
      <c r="AF390" s="7">
        <f t="shared" si="65"/>
        <v>0</v>
      </c>
      <c r="AG390" s="7" t="str">
        <f t="shared" si="69"/>
        <v>Senior</v>
      </c>
    </row>
    <row r="391" spans="1:33">
      <c r="A391">
        <v>4414</v>
      </c>
      <c r="B391" t="s">
        <v>14</v>
      </c>
      <c r="C391" t="s">
        <v>15</v>
      </c>
      <c r="D391" t="s">
        <v>16</v>
      </c>
      <c r="E391" s="1">
        <v>41011</v>
      </c>
      <c r="F391" s="3">
        <v>0.52152777777777781</v>
      </c>
      <c r="G391" s="1">
        <v>41011</v>
      </c>
      <c r="H391" s="3">
        <v>0.51388888888888884</v>
      </c>
      <c r="I391">
        <v>3</v>
      </c>
      <c r="J391">
        <v>1938</v>
      </c>
      <c r="K391" s="1">
        <v>41011</v>
      </c>
      <c r="L391" s="3">
        <v>0.90833333333333333</v>
      </c>
      <c r="M391" s="1">
        <v>41012</v>
      </c>
      <c r="N391" s="3">
        <v>0.20555555555555555</v>
      </c>
      <c r="O391">
        <v>78</v>
      </c>
      <c r="P391">
        <v>12</v>
      </c>
      <c r="Q391">
        <v>12</v>
      </c>
      <c r="R391">
        <v>21</v>
      </c>
      <c r="S391">
        <v>4</v>
      </c>
      <c r="T391" s="2">
        <f>ED_DATA[[#This Row],[REG DATE]] + ED_DATA[[#This Row],[REG TIME]]</f>
        <v>41011.521527777775</v>
      </c>
      <c r="U391" s="2">
        <f>ED_DATA[[#This Row],[TRIAGE DATE]] + ED_DATA[[#This Row],[TRIAGE TIME]]</f>
        <v>41011.513888888891</v>
      </c>
      <c r="V391" s="2">
        <f>ED_DATA[[#This Row],[DISP DATE]] + ED_DATA[[#This Row],[DISP TIME]]</f>
        <v>41011.908333333333</v>
      </c>
      <c r="W391" s="2">
        <f>ED_DATA[[#This Row],[DATE PT LEFT ED]] + ED_DATA[[#This Row],[TIME PT LEFT ED]]</f>
        <v>41012.205555555556</v>
      </c>
      <c r="X391" s="5">
        <f t="shared" si="60"/>
        <v>16.416666666744277</v>
      </c>
      <c r="Y391" s="5">
        <f t="shared" si="61"/>
        <v>9.28333333338378</v>
      </c>
      <c r="Z391" s="7">
        <f t="shared" si="62"/>
        <v>0</v>
      </c>
      <c r="AA391" s="7">
        <f t="shared" si="63"/>
        <v>0</v>
      </c>
      <c r="AB391" s="7">
        <f t="shared" si="66"/>
        <v>0</v>
      </c>
      <c r="AC391" s="7">
        <f t="shared" si="67"/>
        <v>0</v>
      </c>
      <c r="AD391" s="7">
        <f t="shared" si="68"/>
        <v>0</v>
      </c>
      <c r="AE391" s="7">
        <f t="shared" si="64"/>
        <v>0</v>
      </c>
      <c r="AF391" s="7">
        <f t="shared" si="65"/>
        <v>0</v>
      </c>
      <c r="AG391" s="7" t="str">
        <f t="shared" si="69"/>
        <v>Senior</v>
      </c>
    </row>
    <row r="392" spans="1:33">
      <c r="A392">
        <v>4414</v>
      </c>
      <c r="B392" t="s">
        <v>14</v>
      </c>
      <c r="C392" t="s">
        <v>15</v>
      </c>
      <c r="D392" t="s">
        <v>16</v>
      </c>
      <c r="E392" s="1">
        <v>41011</v>
      </c>
      <c r="F392" s="3">
        <v>0.55208333333333337</v>
      </c>
      <c r="G392" s="1">
        <v>41011</v>
      </c>
      <c r="H392" s="3">
        <v>0.5493055555555556</v>
      </c>
      <c r="I392">
        <v>3</v>
      </c>
      <c r="J392">
        <v>1923</v>
      </c>
      <c r="K392" s="1">
        <v>41011</v>
      </c>
      <c r="L392" s="3">
        <v>0.92291666666666672</v>
      </c>
      <c r="M392" s="1">
        <v>41012</v>
      </c>
      <c r="N392" s="3">
        <v>8.3333333333333329E-2</v>
      </c>
      <c r="O392">
        <v>92</v>
      </c>
      <c r="P392">
        <v>13</v>
      </c>
      <c r="Q392">
        <v>13</v>
      </c>
      <c r="R392">
        <v>22</v>
      </c>
      <c r="S392">
        <v>2</v>
      </c>
      <c r="T392" s="2">
        <f>ED_DATA[[#This Row],[REG DATE]] + ED_DATA[[#This Row],[REG TIME]]</f>
        <v>41011.552083333336</v>
      </c>
      <c r="U392" s="2">
        <f>ED_DATA[[#This Row],[TRIAGE DATE]] + ED_DATA[[#This Row],[TRIAGE TIME]]</f>
        <v>41011.549305555556</v>
      </c>
      <c r="V392" s="2">
        <f>ED_DATA[[#This Row],[DISP DATE]] + ED_DATA[[#This Row],[DISP TIME]]</f>
        <v>41011.92291666667</v>
      </c>
      <c r="W392" s="2">
        <f>ED_DATA[[#This Row],[DATE PT LEFT ED]] + ED_DATA[[#This Row],[TIME PT LEFT ED]]</f>
        <v>41012.083333333336</v>
      </c>
      <c r="X392" s="5">
        <f t="shared" si="60"/>
        <v>12.75</v>
      </c>
      <c r="Y392" s="5">
        <f t="shared" si="61"/>
        <v>8.9000000000232831</v>
      </c>
      <c r="Z392" s="7">
        <f t="shared" si="62"/>
        <v>0</v>
      </c>
      <c r="AA392" s="7">
        <f t="shared" si="63"/>
        <v>0</v>
      </c>
      <c r="AB392" s="7">
        <f t="shared" si="66"/>
        <v>0</v>
      </c>
      <c r="AC392" s="7">
        <f t="shared" si="67"/>
        <v>0</v>
      </c>
      <c r="AD392" s="7">
        <f t="shared" si="68"/>
        <v>0</v>
      </c>
      <c r="AE392" s="7">
        <f t="shared" si="64"/>
        <v>0</v>
      </c>
      <c r="AF392" s="7">
        <f t="shared" si="65"/>
        <v>0</v>
      </c>
      <c r="AG392" s="7" t="str">
        <f t="shared" si="69"/>
        <v>Senior</v>
      </c>
    </row>
    <row r="393" spans="1:33">
      <c r="A393">
        <v>4414</v>
      </c>
      <c r="B393" t="s">
        <v>14</v>
      </c>
      <c r="C393" t="s">
        <v>15</v>
      </c>
      <c r="D393" t="s">
        <v>16</v>
      </c>
      <c r="E393" s="1">
        <v>41014</v>
      </c>
      <c r="F393" s="3">
        <v>0.27777777777777779</v>
      </c>
      <c r="G393" s="1">
        <v>41014</v>
      </c>
      <c r="H393" s="3">
        <v>0.27291666666666664</v>
      </c>
      <c r="I393">
        <v>3</v>
      </c>
      <c r="J393">
        <v>1931</v>
      </c>
      <c r="K393" s="1">
        <v>41014</v>
      </c>
      <c r="L393" s="3">
        <v>0.72430555555555554</v>
      </c>
      <c r="M393" s="1">
        <v>41014</v>
      </c>
      <c r="N393" s="3">
        <v>0.72569444444444442</v>
      </c>
      <c r="O393">
        <v>84</v>
      </c>
      <c r="P393">
        <v>6</v>
      </c>
      <c r="Q393">
        <v>6</v>
      </c>
      <c r="R393">
        <v>17</v>
      </c>
      <c r="S393">
        <v>17</v>
      </c>
      <c r="T393" s="2">
        <f>ED_DATA[[#This Row],[REG DATE]] + ED_DATA[[#This Row],[REG TIME]]</f>
        <v>41014.277777777781</v>
      </c>
      <c r="U393" s="2">
        <f>ED_DATA[[#This Row],[TRIAGE DATE]] + ED_DATA[[#This Row],[TRIAGE TIME]]</f>
        <v>41014.272916666669</v>
      </c>
      <c r="V393" s="2">
        <f>ED_DATA[[#This Row],[DISP DATE]] + ED_DATA[[#This Row],[DISP TIME]]</f>
        <v>41014.724305555559</v>
      </c>
      <c r="W393" s="2">
        <f>ED_DATA[[#This Row],[DATE PT LEFT ED]] + ED_DATA[[#This Row],[TIME PT LEFT ED]]</f>
        <v>41014.725694444445</v>
      </c>
      <c r="X393" s="5">
        <f t="shared" si="60"/>
        <v>10.749999999941792</v>
      </c>
      <c r="Y393" s="5">
        <f t="shared" si="61"/>
        <v>10.716666666674428</v>
      </c>
      <c r="Z393" s="7">
        <f t="shared" si="62"/>
        <v>0</v>
      </c>
      <c r="AA393" s="7">
        <f t="shared" si="63"/>
        <v>0</v>
      </c>
      <c r="AB393" s="7">
        <f t="shared" si="66"/>
        <v>0</v>
      </c>
      <c r="AC393" s="7">
        <f t="shared" si="67"/>
        <v>0</v>
      </c>
      <c r="AD393" s="7">
        <f t="shared" si="68"/>
        <v>0</v>
      </c>
      <c r="AE393" s="7">
        <f t="shared" si="64"/>
        <v>0</v>
      </c>
      <c r="AF393" s="7">
        <f t="shared" si="65"/>
        <v>0</v>
      </c>
      <c r="AG393" s="7" t="str">
        <f t="shared" si="69"/>
        <v>Senior</v>
      </c>
    </row>
    <row r="394" spans="1:33">
      <c r="A394">
        <v>4414</v>
      </c>
      <c r="B394" t="s">
        <v>14</v>
      </c>
      <c r="C394" t="s">
        <v>15</v>
      </c>
      <c r="D394" t="s">
        <v>16</v>
      </c>
      <c r="E394" s="1">
        <v>41014</v>
      </c>
      <c r="F394" s="3">
        <v>0.33819444444444446</v>
      </c>
      <c r="G394" s="1">
        <v>41014</v>
      </c>
      <c r="H394" s="3">
        <v>0.33402777777777776</v>
      </c>
      <c r="I394">
        <v>3</v>
      </c>
      <c r="J394">
        <v>1941</v>
      </c>
      <c r="K394" s="1">
        <v>41015</v>
      </c>
      <c r="L394" s="3">
        <v>5.5555555555555552E-2</v>
      </c>
      <c r="M394" s="1">
        <v>41015</v>
      </c>
      <c r="N394" s="3">
        <v>5.5555555555555552E-2</v>
      </c>
      <c r="O394">
        <v>73</v>
      </c>
      <c r="P394">
        <v>8</v>
      </c>
      <c r="Q394">
        <v>8</v>
      </c>
      <c r="R394">
        <v>1</v>
      </c>
      <c r="S394">
        <v>1</v>
      </c>
      <c r="T394" s="2">
        <f>ED_DATA[[#This Row],[REG DATE]] + ED_DATA[[#This Row],[REG TIME]]</f>
        <v>41014.338194444441</v>
      </c>
      <c r="U394" s="2">
        <f>ED_DATA[[#This Row],[TRIAGE DATE]] + ED_DATA[[#This Row],[TRIAGE TIME]]</f>
        <v>41014.334027777775</v>
      </c>
      <c r="V394" s="2">
        <f>ED_DATA[[#This Row],[DISP DATE]] + ED_DATA[[#This Row],[DISP TIME]]</f>
        <v>41015.055555555555</v>
      </c>
      <c r="W394" s="2">
        <f>ED_DATA[[#This Row],[DATE PT LEFT ED]] + ED_DATA[[#This Row],[TIME PT LEFT ED]]</f>
        <v>41015.055555555555</v>
      </c>
      <c r="X394" s="5">
        <f t="shared" si="60"/>
        <v>17.216666666732635</v>
      </c>
      <c r="Y394" s="5">
        <f t="shared" si="61"/>
        <v>17.216666666732635</v>
      </c>
      <c r="Z394" s="7">
        <f t="shared" si="62"/>
        <v>0</v>
      </c>
      <c r="AA394" s="7">
        <f t="shared" si="63"/>
        <v>0</v>
      </c>
      <c r="AB394" s="7">
        <f t="shared" si="66"/>
        <v>0</v>
      </c>
      <c r="AC394" s="7">
        <f t="shared" si="67"/>
        <v>0</v>
      </c>
      <c r="AD394" s="7">
        <f t="shared" si="68"/>
        <v>0</v>
      </c>
      <c r="AE394" s="7">
        <f t="shared" si="64"/>
        <v>0</v>
      </c>
      <c r="AF394" s="7">
        <f t="shared" si="65"/>
        <v>0</v>
      </c>
      <c r="AG394" s="7" t="str">
        <f t="shared" si="69"/>
        <v>Senior</v>
      </c>
    </row>
    <row r="395" spans="1:33">
      <c r="A395">
        <v>4414</v>
      </c>
      <c r="B395" t="s">
        <v>14</v>
      </c>
      <c r="C395" t="s">
        <v>15</v>
      </c>
      <c r="D395" t="s">
        <v>16</v>
      </c>
      <c r="E395" s="1">
        <v>41014</v>
      </c>
      <c r="F395" s="3">
        <v>0.3611111111111111</v>
      </c>
      <c r="G395" s="1">
        <v>41014</v>
      </c>
      <c r="H395" s="3">
        <v>0.35625000000000001</v>
      </c>
      <c r="I395">
        <v>3</v>
      </c>
      <c r="J395">
        <v>1925</v>
      </c>
      <c r="K395" s="1">
        <v>41014</v>
      </c>
      <c r="L395" s="3">
        <v>0.48958333333333331</v>
      </c>
      <c r="M395" s="1">
        <v>41014</v>
      </c>
      <c r="N395" s="3">
        <v>0.48958333333333331</v>
      </c>
      <c r="O395">
        <v>90</v>
      </c>
      <c r="P395">
        <v>8</v>
      </c>
      <c r="Q395">
        <v>8</v>
      </c>
      <c r="R395">
        <v>11</v>
      </c>
      <c r="S395">
        <v>11</v>
      </c>
      <c r="T395" s="2">
        <f>ED_DATA[[#This Row],[REG DATE]] + ED_DATA[[#This Row],[REG TIME]]</f>
        <v>41014.361111111109</v>
      </c>
      <c r="U395" s="2">
        <f>ED_DATA[[#This Row],[TRIAGE DATE]] + ED_DATA[[#This Row],[TRIAGE TIME]]</f>
        <v>41014.356249999997</v>
      </c>
      <c r="V395" s="2">
        <f>ED_DATA[[#This Row],[DISP DATE]] + ED_DATA[[#This Row],[DISP TIME]]</f>
        <v>41014.489583333336</v>
      </c>
      <c r="W395" s="2">
        <f>ED_DATA[[#This Row],[DATE PT LEFT ED]] + ED_DATA[[#This Row],[TIME PT LEFT ED]]</f>
        <v>41014.489583333336</v>
      </c>
      <c r="X395" s="5">
        <f t="shared" si="60"/>
        <v>3.0833333334303461</v>
      </c>
      <c r="Y395" s="5">
        <f t="shared" si="61"/>
        <v>3.0833333334303461</v>
      </c>
      <c r="Z395" s="7">
        <f t="shared" si="62"/>
        <v>1</v>
      </c>
      <c r="AA395" s="7">
        <f t="shared" si="63"/>
        <v>1</v>
      </c>
      <c r="AB395" s="7">
        <f t="shared" si="66"/>
        <v>0</v>
      </c>
      <c r="AC395" s="7">
        <f t="shared" si="67"/>
        <v>0</v>
      </c>
      <c r="AD395" s="7">
        <f t="shared" si="68"/>
        <v>0</v>
      </c>
      <c r="AE395" s="7">
        <f t="shared" si="64"/>
        <v>0</v>
      </c>
      <c r="AF395" s="7">
        <f t="shared" si="65"/>
        <v>0</v>
      </c>
      <c r="AG395" s="7" t="str">
        <f t="shared" si="69"/>
        <v>Senior</v>
      </c>
    </row>
    <row r="396" spans="1:33">
      <c r="A396">
        <v>4414</v>
      </c>
      <c r="B396" t="s">
        <v>14</v>
      </c>
      <c r="C396" t="s">
        <v>15</v>
      </c>
      <c r="D396" t="s">
        <v>16</v>
      </c>
      <c r="E396" s="1">
        <v>41013</v>
      </c>
      <c r="F396" s="3">
        <v>0.59513888888888888</v>
      </c>
      <c r="G396" s="1">
        <v>41013</v>
      </c>
      <c r="H396" s="3">
        <v>0.58680555555555558</v>
      </c>
      <c r="I396">
        <v>3</v>
      </c>
      <c r="J396">
        <v>1950</v>
      </c>
      <c r="K396" s="1">
        <v>41013</v>
      </c>
      <c r="L396" s="3">
        <v>0.74722222222222223</v>
      </c>
      <c r="M396" s="1">
        <v>41014</v>
      </c>
      <c r="N396" s="3">
        <v>6.9444444444444448E-2</v>
      </c>
      <c r="O396">
        <v>65</v>
      </c>
      <c r="P396">
        <v>14</v>
      </c>
      <c r="Q396">
        <v>14</v>
      </c>
      <c r="R396">
        <v>17</v>
      </c>
      <c r="S396">
        <v>1</v>
      </c>
      <c r="T396" s="2">
        <f>ED_DATA[[#This Row],[REG DATE]] + ED_DATA[[#This Row],[REG TIME]]</f>
        <v>41013.595138888886</v>
      </c>
      <c r="U396" s="2">
        <f>ED_DATA[[#This Row],[TRIAGE DATE]] + ED_DATA[[#This Row],[TRIAGE TIME]]</f>
        <v>41013.586805555555</v>
      </c>
      <c r="V396" s="2">
        <f>ED_DATA[[#This Row],[DISP DATE]] + ED_DATA[[#This Row],[DISP TIME]]</f>
        <v>41013.74722222222</v>
      </c>
      <c r="W396" s="2">
        <f>ED_DATA[[#This Row],[DATE PT LEFT ED]] + ED_DATA[[#This Row],[TIME PT LEFT ED]]</f>
        <v>41014.069444444445</v>
      </c>
      <c r="X396" s="5">
        <f t="shared" si="60"/>
        <v>11.383333333418705</v>
      </c>
      <c r="Y396" s="5">
        <f t="shared" si="61"/>
        <v>3.6500000000232831</v>
      </c>
      <c r="Z396" s="7">
        <f t="shared" si="62"/>
        <v>1</v>
      </c>
      <c r="AA396" s="7">
        <f t="shared" si="63"/>
        <v>1</v>
      </c>
      <c r="AB396" s="7">
        <f t="shared" si="66"/>
        <v>0</v>
      </c>
      <c r="AC396" s="7">
        <f t="shared" si="67"/>
        <v>0</v>
      </c>
      <c r="AD396" s="7">
        <f t="shared" si="68"/>
        <v>0</v>
      </c>
      <c r="AE396" s="7">
        <f t="shared" si="64"/>
        <v>0</v>
      </c>
      <c r="AF396" s="7">
        <f t="shared" si="65"/>
        <v>0</v>
      </c>
      <c r="AG396" s="7" t="str">
        <f t="shared" si="69"/>
        <v>Senior</v>
      </c>
    </row>
    <row r="397" spans="1:33">
      <c r="A397">
        <v>4414</v>
      </c>
      <c r="B397" t="s">
        <v>14</v>
      </c>
      <c r="C397" t="s">
        <v>15</v>
      </c>
      <c r="D397" t="s">
        <v>16</v>
      </c>
      <c r="E397" s="1">
        <v>41013</v>
      </c>
      <c r="F397" s="3">
        <v>0.67222222222222228</v>
      </c>
      <c r="G397" s="1">
        <v>41013</v>
      </c>
      <c r="H397" s="3">
        <v>0.66874999999999996</v>
      </c>
      <c r="I397">
        <v>3</v>
      </c>
      <c r="J397">
        <v>1940</v>
      </c>
      <c r="K397" s="1">
        <v>41013</v>
      </c>
      <c r="L397" s="3">
        <v>0.91249999999999998</v>
      </c>
      <c r="M397" s="1">
        <v>41014</v>
      </c>
      <c r="N397" s="3">
        <v>5.9027777777777776E-2</v>
      </c>
      <c r="O397">
        <v>74</v>
      </c>
      <c r="P397">
        <v>16</v>
      </c>
      <c r="Q397">
        <v>16</v>
      </c>
      <c r="R397">
        <v>21</v>
      </c>
      <c r="S397">
        <v>1</v>
      </c>
      <c r="T397" s="2">
        <f>ED_DATA[[#This Row],[REG DATE]] + ED_DATA[[#This Row],[REG TIME]]</f>
        <v>41013.672222222223</v>
      </c>
      <c r="U397" s="2">
        <f>ED_DATA[[#This Row],[TRIAGE DATE]] + ED_DATA[[#This Row],[TRIAGE TIME]]</f>
        <v>41013.668749999997</v>
      </c>
      <c r="V397" s="2">
        <f>ED_DATA[[#This Row],[DISP DATE]] + ED_DATA[[#This Row],[DISP TIME]]</f>
        <v>41013.912499999999</v>
      </c>
      <c r="W397" s="2">
        <f>ED_DATA[[#This Row],[DATE PT LEFT ED]] + ED_DATA[[#This Row],[TIME PT LEFT ED]]</f>
        <v>41014.059027777781</v>
      </c>
      <c r="X397" s="5">
        <f t="shared" si="60"/>
        <v>9.28333333338378</v>
      </c>
      <c r="Y397" s="5">
        <f t="shared" si="61"/>
        <v>5.7666666666045785</v>
      </c>
      <c r="Z397" s="7">
        <f t="shared" si="62"/>
        <v>1</v>
      </c>
      <c r="AA397" s="7">
        <f t="shared" si="63"/>
        <v>0</v>
      </c>
      <c r="AB397" s="7">
        <f t="shared" si="66"/>
        <v>0</v>
      </c>
      <c r="AC397" s="7">
        <f t="shared" si="67"/>
        <v>0</v>
      </c>
      <c r="AD397" s="7">
        <f t="shared" si="68"/>
        <v>0</v>
      </c>
      <c r="AE397" s="7">
        <f t="shared" si="64"/>
        <v>0</v>
      </c>
      <c r="AF397" s="7">
        <f t="shared" si="65"/>
        <v>0</v>
      </c>
      <c r="AG397" s="7" t="str">
        <f t="shared" si="69"/>
        <v>Senior</v>
      </c>
    </row>
    <row r="398" spans="1:33">
      <c r="A398">
        <v>4414</v>
      </c>
      <c r="B398" t="s">
        <v>14</v>
      </c>
      <c r="C398" t="s">
        <v>15</v>
      </c>
      <c r="D398" t="s">
        <v>16</v>
      </c>
      <c r="E398" s="1">
        <v>41015</v>
      </c>
      <c r="F398" s="3">
        <v>0.42638888888888887</v>
      </c>
      <c r="G398" s="1">
        <v>41015</v>
      </c>
      <c r="H398" s="3">
        <v>0.4201388888888889</v>
      </c>
      <c r="I398">
        <v>3</v>
      </c>
      <c r="J398">
        <v>1932</v>
      </c>
      <c r="K398" s="1">
        <v>41015</v>
      </c>
      <c r="L398" s="3">
        <v>0.77777777777777779</v>
      </c>
      <c r="M398" s="1">
        <v>41015</v>
      </c>
      <c r="N398" s="3">
        <v>0.79374999999999996</v>
      </c>
      <c r="O398">
        <v>82</v>
      </c>
      <c r="P398">
        <v>10</v>
      </c>
      <c r="Q398">
        <v>10</v>
      </c>
      <c r="R398">
        <v>18</v>
      </c>
      <c r="S398">
        <v>19</v>
      </c>
      <c r="T398" s="2">
        <f>ED_DATA[[#This Row],[REG DATE]] + ED_DATA[[#This Row],[REG TIME]]</f>
        <v>41015.426388888889</v>
      </c>
      <c r="U398" s="2">
        <f>ED_DATA[[#This Row],[TRIAGE DATE]] + ED_DATA[[#This Row],[TRIAGE TIME]]</f>
        <v>41015.420138888891</v>
      </c>
      <c r="V398" s="2">
        <f>ED_DATA[[#This Row],[DISP DATE]] + ED_DATA[[#This Row],[DISP TIME]]</f>
        <v>41015.777777777781</v>
      </c>
      <c r="W398" s="2">
        <f>ED_DATA[[#This Row],[DATE PT LEFT ED]] + ED_DATA[[#This Row],[TIME PT LEFT ED]]</f>
        <v>41015.793749999997</v>
      </c>
      <c r="X398" s="5">
        <f t="shared" si="60"/>
        <v>8.816666666592937</v>
      </c>
      <c r="Y398" s="5">
        <f t="shared" si="61"/>
        <v>8.433333333407063</v>
      </c>
      <c r="Z398" s="7">
        <f t="shared" si="62"/>
        <v>0</v>
      </c>
      <c r="AA398" s="7">
        <f t="shared" si="63"/>
        <v>0</v>
      </c>
      <c r="AB398" s="7">
        <f t="shared" si="66"/>
        <v>0</v>
      </c>
      <c r="AC398" s="7">
        <f t="shared" si="67"/>
        <v>0</v>
      </c>
      <c r="AD398" s="7">
        <f t="shared" si="68"/>
        <v>0</v>
      </c>
      <c r="AE398" s="7">
        <f t="shared" si="64"/>
        <v>0</v>
      </c>
      <c r="AF398" s="7">
        <f t="shared" si="65"/>
        <v>0</v>
      </c>
      <c r="AG398" s="7" t="str">
        <f t="shared" si="69"/>
        <v>Senior</v>
      </c>
    </row>
    <row r="399" spans="1:33">
      <c r="A399">
        <v>4414</v>
      </c>
      <c r="B399" t="s">
        <v>14</v>
      </c>
      <c r="C399" t="s">
        <v>15</v>
      </c>
      <c r="D399" t="s">
        <v>16</v>
      </c>
      <c r="E399" s="1">
        <v>41015</v>
      </c>
      <c r="F399" s="3">
        <v>0.47083333333333333</v>
      </c>
      <c r="G399" s="1">
        <v>41015</v>
      </c>
      <c r="H399" s="3">
        <v>0.46527777777777779</v>
      </c>
      <c r="I399">
        <v>3</v>
      </c>
      <c r="J399">
        <v>1925</v>
      </c>
      <c r="K399" s="1">
        <v>41015</v>
      </c>
      <c r="L399" s="3">
        <v>0.79513888888888884</v>
      </c>
      <c r="M399" s="1">
        <v>41015</v>
      </c>
      <c r="N399" s="3">
        <v>0.80069444444444449</v>
      </c>
      <c r="O399">
        <v>89</v>
      </c>
      <c r="P399">
        <v>11</v>
      </c>
      <c r="Q399">
        <v>11</v>
      </c>
      <c r="R399">
        <v>19</v>
      </c>
      <c r="S399">
        <v>19</v>
      </c>
      <c r="T399" s="2">
        <f>ED_DATA[[#This Row],[REG DATE]] + ED_DATA[[#This Row],[REG TIME]]</f>
        <v>41015.470833333333</v>
      </c>
      <c r="U399" s="2">
        <f>ED_DATA[[#This Row],[TRIAGE DATE]] + ED_DATA[[#This Row],[TRIAGE TIME]]</f>
        <v>41015.465277777781</v>
      </c>
      <c r="V399" s="2">
        <f>ED_DATA[[#This Row],[DISP DATE]] + ED_DATA[[#This Row],[DISP TIME]]</f>
        <v>41015.795138888891</v>
      </c>
      <c r="W399" s="2">
        <f>ED_DATA[[#This Row],[DATE PT LEFT ED]] + ED_DATA[[#This Row],[TIME PT LEFT ED]]</f>
        <v>41015.800694444442</v>
      </c>
      <c r="X399" s="5">
        <f t="shared" si="60"/>
        <v>7.9166666666278616</v>
      </c>
      <c r="Y399" s="5">
        <f t="shared" si="61"/>
        <v>7.78333333338378</v>
      </c>
      <c r="Z399" s="7">
        <f t="shared" si="62"/>
        <v>0</v>
      </c>
      <c r="AA399" s="7">
        <f t="shared" si="63"/>
        <v>0</v>
      </c>
      <c r="AB399" s="7">
        <f t="shared" si="66"/>
        <v>0</v>
      </c>
      <c r="AC399" s="7">
        <f t="shared" si="67"/>
        <v>0</v>
      </c>
      <c r="AD399" s="7">
        <f t="shared" si="68"/>
        <v>0</v>
      </c>
      <c r="AE399" s="7">
        <f t="shared" si="64"/>
        <v>0</v>
      </c>
      <c r="AF399" s="7">
        <f t="shared" si="65"/>
        <v>0</v>
      </c>
      <c r="AG399" s="7" t="str">
        <f t="shared" si="69"/>
        <v>Senior</v>
      </c>
    </row>
    <row r="400" spans="1:33">
      <c r="A400">
        <v>4414</v>
      </c>
      <c r="B400" t="s">
        <v>14</v>
      </c>
      <c r="C400" t="s">
        <v>15</v>
      </c>
      <c r="D400" t="s">
        <v>16</v>
      </c>
      <c r="E400" s="1">
        <v>41015</v>
      </c>
      <c r="F400" s="3">
        <v>0.51458333333333328</v>
      </c>
      <c r="G400" s="1">
        <v>41015</v>
      </c>
      <c r="H400" s="3">
        <v>0.50694444444444442</v>
      </c>
      <c r="I400">
        <v>3</v>
      </c>
      <c r="J400">
        <v>1929</v>
      </c>
      <c r="K400" s="1">
        <v>41015</v>
      </c>
      <c r="L400" s="3">
        <v>0.73958333333333337</v>
      </c>
      <c r="M400" s="1">
        <v>41015</v>
      </c>
      <c r="N400" s="3">
        <v>0.73958333333333337</v>
      </c>
      <c r="O400">
        <v>87</v>
      </c>
      <c r="P400">
        <v>12</v>
      </c>
      <c r="Q400">
        <v>12</v>
      </c>
      <c r="R400">
        <v>17</v>
      </c>
      <c r="S400">
        <v>17</v>
      </c>
      <c r="T400" s="2">
        <f>ED_DATA[[#This Row],[REG DATE]] + ED_DATA[[#This Row],[REG TIME]]</f>
        <v>41015.51458333333</v>
      </c>
      <c r="U400" s="2">
        <f>ED_DATA[[#This Row],[TRIAGE DATE]] + ED_DATA[[#This Row],[TRIAGE TIME]]</f>
        <v>41015.506944444445</v>
      </c>
      <c r="V400" s="2">
        <f>ED_DATA[[#This Row],[DISP DATE]] + ED_DATA[[#This Row],[DISP TIME]]</f>
        <v>41015.739583333336</v>
      </c>
      <c r="W400" s="2">
        <f>ED_DATA[[#This Row],[DATE PT LEFT ED]] + ED_DATA[[#This Row],[TIME PT LEFT ED]]</f>
        <v>41015.739583333336</v>
      </c>
      <c r="X400" s="5">
        <f t="shared" si="60"/>
        <v>5.4000000001396984</v>
      </c>
      <c r="Y400" s="5">
        <f t="shared" si="61"/>
        <v>5.4000000001396984</v>
      </c>
      <c r="Z400" s="7">
        <f t="shared" si="62"/>
        <v>1</v>
      </c>
      <c r="AA400" s="7">
        <f t="shared" si="63"/>
        <v>0</v>
      </c>
      <c r="AB400" s="7">
        <f t="shared" si="66"/>
        <v>0</v>
      </c>
      <c r="AC400" s="7">
        <f t="shared" si="67"/>
        <v>0</v>
      </c>
      <c r="AD400" s="7">
        <f t="shared" si="68"/>
        <v>0</v>
      </c>
      <c r="AE400" s="7">
        <f t="shared" si="64"/>
        <v>0</v>
      </c>
      <c r="AF400" s="7">
        <f t="shared" si="65"/>
        <v>0</v>
      </c>
      <c r="AG400" s="7" t="str">
        <f t="shared" si="69"/>
        <v>Senior</v>
      </c>
    </row>
    <row r="401" spans="1:33">
      <c r="A401">
        <v>4414</v>
      </c>
      <c r="B401" t="s">
        <v>14</v>
      </c>
      <c r="C401" t="s">
        <v>15</v>
      </c>
      <c r="D401" t="s">
        <v>16</v>
      </c>
      <c r="E401" s="1">
        <v>41015</v>
      </c>
      <c r="F401" s="3">
        <v>0.75555555555555554</v>
      </c>
      <c r="G401" s="1">
        <v>41015</v>
      </c>
      <c r="H401" s="3">
        <v>0.74652777777777779</v>
      </c>
      <c r="I401">
        <v>3</v>
      </c>
      <c r="J401">
        <v>1937</v>
      </c>
      <c r="K401" s="1">
        <v>41016</v>
      </c>
      <c r="L401" s="3">
        <v>6.25E-2</v>
      </c>
      <c r="M401" s="1">
        <v>41016</v>
      </c>
      <c r="N401" s="3">
        <v>6.7361111111111108E-2</v>
      </c>
      <c r="O401">
        <v>74</v>
      </c>
      <c r="P401">
        <v>18</v>
      </c>
      <c r="Q401">
        <v>17</v>
      </c>
      <c r="R401">
        <v>1</v>
      </c>
      <c r="S401">
        <v>1</v>
      </c>
      <c r="T401" s="2">
        <f>ED_DATA[[#This Row],[REG DATE]] + ED_DATA[[#This Row],[REG TIME]]</f>
        <v>41015.755555555559</v>
      </c>
      <c r="U401" s="2">
        <f>ED_DATA[[#This Row],[TRIAGE DATE]] + ED_DATA[[#This Row],[TRIAGE TIME]]</f>
        <v>41015.746527777781</v>
      </c>
      <c r="V401" s="2">
        <f>ED_DATA[[#This Row],[DISP DATE]] + ED_DATA[[#This Row],[DISP TIME]]</f>
        <v>41016.0625</v>
      </c>
      <c r="W401" s="2">
        <f>ED_DATA[[#This Row],[DATE PT LEFT ED]] + ED_DATA[[#This Row],[TIME PT LEFT ED]]</f>
        <v>41016.067361111112</v>
      </c>
      <c r="X401" s="5">
        <f t="shared" si="60"/>
        <v>7.4833333332790062</v>
      </c>
      <c r="Y401" s="5">
        <f t="shared" si="61"/>
        <v>7.3666666665812954</v>
      </c>
      <c r="Z401" s="7">
        <f t="shared" si="62"/>
        <v>0</v>
      </c>
      <c r="AA401" s="7">
        <f t="shared" si="63"/>
        <v>0</v>
      </c>
      <c r="AB401" s="7">
        <f t="shared" si="66"/>
        <v>0</v>
      </c>
      <c r="AC401" s="7">
        <f t="shared" si="67"/>
        <v>0</v>
      </c>
      <c r="AD401" s="7">
        <f t="shared" si="68"/>
        <v>0</v>
      </c>
      <c r="AE401" s="7">
        <f t="shared" si="64"/>
        <v>0</v>
      </c>
      <c r="AF401" s="7">
        <f t="shared" si="65"/>
        <v>0</v>
      </c>
      <c r="AG401" s="7" t="str">
        <f t="shared" si="69"/>
        <v>Senior</v>
      </c>
    </row>
    <row r="402" spans="1:33">
      <c r="A402">
        <v>4414</v>
      </c>
      <c r="B402" t="s">
        <v>14</v>
      </c>
      <c r="C402" t="s">
        <v>15</v>
      </c>
      <c r="D402" t="s">
        <v>16</v>
      </c>
      <c r="E402" s="1">
        <v>41016</v>
      </c>
      <c r="F402" s="3">
        <v>0.51527777777777772</v>
      </c>
      <c r="G402" s="1">
        <v>41016</v>
      </c>
      <c r="H402" s="3">
        <v>0.50902777777777775</v>
      </c>
      <c r="I402">
        <v>3</v>
      </c>
      <c r="J402">
        <v>1938</v>
      </c>
      <c r="K402" s="1">
        <v>41016</v>
      </c>
      <c r="L402" s="3">
        <v>0.73611111111111116</v>
      </c>
      <c r="M402" s="1">
        <v>41016</v>
      </c>
      <c r="N402" s="3">
        <v>0.85069444444444442</v>
      </c>
      <c r="O402">
        <v>74</v>
      </c>
      <c r="P402">
        <v>12</v>
      </c>
      <c r="Q402">
        <v>12</v>
      </c>
      <c r="R402">
        <v>17</v>
      </c>
      <c r="S402">
        <v>20</v>
      </c>
      <c r="T402" s="2">
        <f>ED_DATA[[#This Row],[REG DATE]] + ED_DATA[[#This Row],[REG TIME]]</f>
        <v>41016.515277777777</v>
      </c>
      <c r="U402" s="2">
        <f>ED_DATA[[#This Row],[TRIAGE DATE]] + ED_DATA[[#This Row],[TRIAGE TIME]]</f>
        <v>41016.509027777778</v>
      </c>
      <c r="V402" s="2">
        <f>ED_DATA[[#This Row],[DISP DATE]] + ED_DATA[[#This Row],[DISP TIME]]</f>
        <v>41016.736111111109</v>
      </c>
      <c r="W402" s="2">
        <f>ED_DATA[[#This Row],[DATE PT LEFT ED]] + ED_DATA[[#This Row],[TIME PT LEFT ED]]</f>
        <v>41016.850694444445</v>
      </c>
      <c r="X402" s="5">
        <f t="shared" si="60"/>
        <v>8.0500000000465661</v>
      </c>
      <c r="Y402" s="5">
        <f t="shared" si="61"/>
        <v>5.2999999999883585</v>
      </c>
      <c r="Z402" s="7">
        <f t="shared" si="62"/>
        <v>1</v>
      </c>
      <c r="AA402" s="7">
        <f t="shared" si="63"/>
        <v>0</v>
      </c>
      <c r="AB402" s="7">
        <f t="shared" si="66"/>
        <v>0</v>
      </c>
      <c r="AC402" s="7">
        <f t="shared" si="67"/>
        <v>0</v>
      </c>
      <c r="AD402" s="7">
        <f t="shared" si="68"/>
        <v>0</v>
      </c>
      <c r="AE402" s="7">
        <f t="shared" si="64"/>
        <v>0</v>
      </c>
      <c r="AF402" s="7">
        <f t="shared" si="65"/>
        <v>0</v>
      </c>
      <c r="AG402" s="7" t="str">
        <f t="shared" si="69"/>
        <v>Senior</v>
      </c>
    </row>
    <row r="403" spans="1:33">
      <c r="A403">
        <v>4414</v>
      </c>
      <c r="B403" t="s">
        <v>14</v>
      </c>
      <c r="C403" t="s">
        <v>15</v>
      </c>
      <c r="D403" t="s">
        <v>16</v>
      </c>
      <c r="E403" s="1">
        <v>41016</v>
      </c>
      <c r="F403" s="3">
        <v>0.55486111111111114</v>
      </c>
      <c r="G403" s="1">
        <v>41016</v>
      </c>
      <c r="H403" s="3">
        <v>0.54861111111111116</v>
      </c>
      <c r="I403">
        <v>3</v>
      </c>
      <c r="J403">
        <v>1933</v>
      </c>
      <c r="K403" s="1">
        <v>41016</v>
      </c>
      <c r="L403" s="3">
        <v>0.85416666666666663</v>
      </c>
      <c r="M403" s="1">
        <v>41016</v>
      </c>
      <c r="N403" s="3">
        <v>0.85416666666666663</v>
      </c>
      <c r="O403">
        <v>78</v>
      </c>
      <c r="P403">
        <v>13</v>
      </c>
      <c r="Q403">
        <v>13</v>
      </c>
      <c r="R403">
        <v>20</v>
      </c>
      <c r="S403">
        <v>20</v>
      </c>
      <c r="T403" s="2">
        <f>ED_DATA[[#This Row],[REG DATE]] + ED_DATA[[#This Row],[REG TIME]]</f>
        <v>41016.554861111108</v>
      </c>
      <c r="U403" s="2">
        <f>ED_DATA[[#This Row],[TRIAGE DATE]] + ED_DATA[[#This Row],[TRIAGE TIME]]</f>
        <v>41016.548611111109</v>
      </c>
      <c r="V403" s="2">
        <f>ED_DATA[[#This Row],[DISP DATE]] + ED_DATA[[#This Row],[DISP TIME]]</f>
        <v>41016.854166666664</v>
      </c>
      <c r="W403" s="2">
        <f>ED_DATA[[#This Row],[DATE PT LEFT ED]] + ED_DATA[[#This Row],[TIME PT LEFT ED]]</f>
        <v>41016.854166666664</v>
      </c>
      <c r="X403" s="5">
        <f t="shared" si="60"/>
        <v>7.1833333333488554</v>
      </c>
      <c r="Y403" s="5">
        <f t="shared" si="61"/>
        <v>7.1833333333488554</v>
      </c>
      <c r="Z403" s="7">
        <f t="shared" si="62"/>
        <v>0</v>
      </c>
      <c r="AA403" s="7">
        <f t="shared" si="63"/>
        <v>0</v>
      </c>
      <c r="AB403" s="7">
        <f t="shared" si="66"/>
        <v>0</v>
      </c>
      <c r="AC403" s="7">
        <f t="shared" si="67"/>
        <v>0</v>
      </c>
      <c r="AD403" s="7">
        <f t="shared" si="68"/>
        <v>0</v>
      </c>
      <c r="AE403" s="7">
        <f t="shared" si="64"/>
        <v>0</v>
      </c>
      <c r="AF403" s="7">
        <f t="shared" si="65"/>
        <v>0</v>
      </c>
      <c r="AG403" s="7" t="str">
        <f t="shared" si="69"/>
        <v>Senior</v>
      </c>
    </row>
    <row r="404" spans="1:33">
      <c r="A404">
        <v>4414</v>
      </c>
      <c r="B404" t="s">
        <v>14</v>
      </c>
      <c r="C404" t="s">
        <v>15</v>
      </c>
      <c r="D404" t="s">
        <v>16</v>
      </c>
      <c r="E404" s="1">
        <v>41016</v>
      </c>
      <c r="F404" s="3">
        <v>0.6791666666666667</v>
      </c>
      <c r="G404" s="1">
        <v>41016</v>
      </c>
      <c r="H404" s="3">
        <v>0.67361111111111116</v>
      </c>
      <c r="I404">
        <v>3</v>
      </c>
      <c r="J404">
        <v>1924</v>
      </c>
      <c r="K404" s="1">
        <v>41016</v>
      </c>
      <c r="L404" s="3">
        <v>0.92013888888888884</v>
      </c>
      <c r="M404" s="1">
        <v>41016</v>
      </c>
      <c r="N404" s="3">
        <v>0.9375</v>
      </c>
      <c r="O404">
        <v>92</v>
      </c>
      <c r="P404">
        <v>16</v>
      </c>
      <c r="Q404">
        <v>16</v>
      </c>
      <c r="R404">
        <v>22</v>
      </c>
      <c r="S404">
        <v>22</v>
      </c>
      <c r="T404" s="2">
        <f>ED_DATA[[#This Row],[REG DATE]] + ED_DATA[[#This Row],[REG TIME]]</f>
        <v>41016.679166666669</v>
      </c>
      <c r="U404" s="2">
        <f>ED_DATA[[#This Row],[TRIAGE DATE]] + ED_DATA[[#This Row],[TRIAGE TIME]]</f>
        <v>41016.673611111109</v>
      </c>
      <c r="V404" s="2">
        <f>ED_DATA[[#This Row],[DISP DATE]] + ED_DATA[[#This Row],[DISP TIME]]</f>
        <v>41016.920138888891</v>
      </c>
      <c r="W404" s="2">
        <f>ED_DATA[[#This Row],[DATE PT LEFT ED]] + ED_DATA[[#This Row],[TIME PT LEFT ED]]</f>
        <v>41016.9375</v>
      </c>
      <c r="X404" s="5">
        <f t="shared" si="60"/>
        <v>6.1999999999534339</v>
      </c>
      <c r="Y404" s="5">
        <f t="shared" si="61"/>
        <v>5.7833333333255723</v>
      </c>
      <c r="Z404" s="7">
        <f t="shared" si="62"/>
        <v>1</v>
      </c>
      <c r="AA404" s="7">
        <f t="shared" si="63"/>
        <v>0</v>
      </c>
      <c r="AB404" s="7">
        <f t="shared" si="66"/>
        <v>0</v>
      </c>
      <c r="AC404" s="7">
        <f t="shared" si="67"/>
        <v>0</v>
      </c>
      <c r="AD404" s="7">
        <f t="shared" si="68"/>
        <v>0</v>
      </c>
      <c r="AE404" s="7">
        <f t="shared" si="64"/>
        <v>0</v>
      </c>
      <c r="AF404" s="7">
        <f t="shared" si="65"/>
        <v>0</v>
      </c>
      <c r="AG404" s="7" t="str">
        <f t="shared" si="69"/>
        <v>Senior</v>
      </c>
    </row>
    <row r="405" spans="1:33">
      <c r="A405">
        <v>4414</v>
      </c>
      <c r="B405" t="s">
        <v>14</v>
      </c>
      <c r="C405" t="s">
        <v>15</v>
      </c>
      <c r="D405" t="s">
        <v>16</v>
      </c>
      <c r="E405" s="1">
        <v>41016</v>
      </c>
      <c r="F405" s="3">
        <v>0.86319444444444449</v>
      </c>
      <c r="G405" s="1">
        <v>41016</v>
      </c>
      <c r="H405" s="3">
        <v>0.85624999999999996</v>
      </c>
      <c r="I405">
        <v>3</v>
      </c>
      <c r="J405">
        <v>1950</v>
      </c>
      <c r="K405" s="1">
        <v>41017</v>
      </c>
      <c r="L405" s="3">
        <v>7.6388888888888895E-2</v>
      </c>
      <c r="M405" s="1">
        <v>41017</v>
      </c>
      <c r="N405" s="3">
        <v>7.6388888888888895E-2</v>
      </c>
      <c r="O405">
        <v>65</v>
      </c>
      <c r="P405">
        <v>20</v>
      </c>
      <c r="Q405">
        <v>20</v>
      </c>
      <c r="R405">
        <v>1</v>
      </c>
      <c r="S405">
        <v>1</v>
      </c>
      <c r="T405" s="2">
        <f>ED_DATA[[#This Row],[REG DATE]] + ED_DATA[[#This Row],[REG TIME]]</f>
        <v>41016.863194444442</v>
      </c>
      <c r="U405" s="2">
        <f>ED_DATA[[#This Row],[TRIAGE DATE]] + ED_DATA[[#This Row],[TRIAGE TIME]]</f>
        <v>41016.856249999997</v>
      </c>
      <c r="V405" s="2">
        <f>ED_DATA[[#This Row],[DISP DATE]] + ED_DATA[[#This Row],[DISP TIME]]</f>
        <v>41017.076388888891</v>
      </c>
      <c r="W405" s="2">
        <f>ED_DATA[[#This Row],[DATE PT LEFT ED]] + ED_DATA[[#This Row],[TIME PT LEFT ED]]</f>
        <v>41017.076388888891</v>
      </c>
      <c r="X405" s="5">
        <f t="shared" si="60"/>
        <v>5.1166666667559184</v>
      </c>
      <c r="Y405" s="5">
        <f t="shared" si="61"/>
        <v>5.1166666667559184</v>
      </c>
      <c r="Z405" s="7">
        <f t="shared" si="62"/>
        <v>1</v>
      </c>
      <c r="AA405" s="7">
        <f t="shared" si="63"/>
        <v>0</v>
      </c>
      <c r="AB405" s="7">
        <f t="shared" si="66"/>
        <v>0</v>
      </c>
      <c r="AC405" s="7">
        <f t="shared" si="67"/>
        <v>0</v>
      </c>
      <c r="AD405" s="7">
        <f t="shared" si="68"/>
        <v>0</v>
      </c>
      <c r="AE405" s="7">
        <f t="shared" si="64"/>
        <v>0</v>
      </c>
      <c r="AF405" s="7">
        <f t="shared" si="65"/>
        <v>0</v>
      </c>
      <c r="AG405" s="7" t="str">
        <f t="shared" si="69"/>
        <v>Senior</v>
      </c>
    </row>
    <row r="406" spans="1:33">
      <c r="A406">
        <v>4414</v>
      </c>
      <c r="B406" t="s">
        <v>14</v>
      </c>
      <c r="C406" t="s">
        <v>15</v>
      </c>
      <c r="D406" t="s">
        <v>16</v>
      </c>
      <c r="E406" s="1">
        <v>41010</v>
      </c>
      <c r="F406" s="3">
        <v>0.71388888888888891</v>
      </c>
      <c r="G406" s="1">
        <v>41010</v>
      </c>
      <c r="H406" s="3">
        <v>0.7104166666666667</v>
      </c>
      <c r="I406">
        <v>3</v>
      </c>
      <c r="J406">
        <v>1923</v>
      </c>
      <c r="K406" s="1">
        <v>41011</v>
      </c>
      <c r="L406" s="3">
        <v>0.37847222222222221</v>
      </c>
      <c r="M406" s="1">
        <v>41011</v>
      </c>
      <c r="N406" s="3">
        <v>0.37847222222222221</v>
      </c>
      <c r="O406">
        <v>88</v>
      </c>
      <c r="P406">
        <v>17</v>
      </c>
      <c r="Q406">
        <v>17</v>
      </c>
      <c r="R406">
        <v>9</v>
      </c>
      <c r="S406">
        <v>9</v>
      </c>
      <c r="T406" s="2">
        <f>ED_DATA[[#This Row],[REG DATE]] + ED_DATA[[#This Row],[REG TIME]]</f>
        <v>41010.713888888888</v>
      </c>
      <c r="U406" s="2">
        <f>ED_DATA[[#This Row],[TRIAGE DATE]] + ED_DATA[[#This Row],[TRIAGE TIME]]</f>
        <v>41010.710416666669</v>
      </c>
      <c r="V406" s="2">
        <f>ED_DATA[[#This Row],[DISP DATE]] + ED_DATA[[#This Row],[DISP TIME]]</f>
        <v>41011.378472222219</v>
      </c>
      <c r="W406" s="2">
        <f>ED_DATA[[#This Row],[DATE PT LEFT ED]] + ED_DATA[[#This Row],[TIME PT LEFT ED]]</f>
        <v>41011.378472222219</v>
      </c>
      <c r="X406" s="5">
        <f t="shared" si="60"/>
        <v>15.949999999953434</v>
      </c>
      <c r="Y406" s="5">
        <f t="shared" si="61"/>
        <v>15.949999999953434</v>
      </c>
      <c r="Z406" s="7">
        <f t="shared" si="62"/>
        <v>0</v>
      </c>
      <c r="AA406" s="7">
        <f t="shared" si="63"/>
        <v>0</v>
      </c>
      <c r="AB406" s="7">
        <f t="shared" si="66"/>
        <v>0</v>
      </c>
      <c r="AC406" s="7">
        <f t="shared" si="67"/>
        <v>0</v>
      </c>
      <c r="AD406" s="7">
        <f t="shared" si="68"/>
        <v>0</v>
      </c>
      <c r="AE406" s="7">
        <f t="shared" si="64"/>
        <v>0</v>
      </c>
      <c r="AF406" s="7">
        <f t="shared" si="65"/>
        <v>0</v>
      </c>
      <c r="AG406" s="7" t="str">
        <f t="shared" si="69"/>
        <v>Senior</v>
      </c>
    </row>
    <row r="407" spans="1:33">
      <c r="A407">
        <v>4414</v>
      </c>
      <c r="B407" t="s">
        <v>14</v>
      </c>
      <c r="C407" t="s">
        <v>15</v>
      </c>
      <c r="D407" t="s">
        <v>16</v>
      </c>
      <c r="E407" s="1">
        <v>41013</v>
      </c>
      <c r="F407" s="3">
        <v>0.73055555555555551</v>
      </c>
      <c r="G407" s="1">
        <v>41013</v>
      </c>
      <c r="H407" s="3">
        <v>0.72499999999999998</v>
      </c>
      <c r="I407">
        <v>3</v>
      </c>
      <c r="J407">
        <v>1940</v>
      </c>
      <c r="K407" s="1">
        <v>41013</v>
      </c>
      <c r="L407" s="3">
        <v>0.88194444444444442</v>
      </c>
      <c r="M407" s="1">
        <v>41013</v>
      </c>
      <c r="N407" s="3">
        <v>0.88263888888888886</v>
      </c>
      <c r="O407">
        <v>74</v>
      </c>
      <c r="P407">
        <v>17</v>
      </c>
      <c r="Q407">
        <v>17</v>
      </c>
      <c r="R407">
        <v>21</v>
      </c>
      <c r="S407">
        <v>21</v>
      </c>
      <c r="T407" s="2">
        <f>ED_DATA[[#This Row],[REG DATE]] + ED_DATA[[#This Row],[REG TIME]]</f>
        <v>41013.730555555558</v>
      </c>
      <c r="U407" s="2">
        <f>ED_DATA[[#This Row],[TRIAGE DATE]] + ED_DATA[[#This Row],[TRIAGE TIME]]</f>
        <v>41013.724999999999</v>
      </c>
      <c r="V407" s="2">
        <f>ED_DATA[[#This Row],[DISP DATE]] + ED_DATA[[#This Row],[DISP TIME]]</f>
        <v>41013.881944444445</v>
      </c>
      <c r="W407" s="2">
        <f>ED_DATA[[#This Row],[DATE PT LEFT ED]] + ED_DATA[[#This Row],[TIME PT LEFT ED]]</f>
        <v>41013.882638888892</v>
      </c>
      <c r="X407" s="5">
        <f t="shared" si="60"/>
        <v>3.6500000000232831</v>
      </c>
      <c r="Y407" s="5">
        <f t="shared" si="61"/>
        <v>3.6333333333022892</v>
      </c>
      <c r="Z407" s="7">
        <f t="shared" si="62"/>
        <v>1</v>
      </c>
      <c r="AA407" s="7">
        <f t="shared" si="63"/>
        <v>1</v>
      </c>
      <c r="AB407" s="7">
        <f t="shared" si="66"/>
        <v>0</v>
      </c>
      <c r="AC407" s="7">
        <f t="shared" si="67"/>
        <v>0</v>
      </c>
      <c r="AD407" s="7">
        <f t="shared" si="68"/>
        <v>0</v>
      </c>
      <c r="AE407" s="7">
        <f t="shared" si="64"/>
        <v>0</v>
      </c>
      <c r="AF407" s="7">
        <f t="shared" si="65"/>
        <v>0</v>
      </c>
      <c r="AG407" s="7" t="str">
        <f t="shared" si="69"/>
        <v>Senior</v>
      </c>
    </row>
    <row r="408" spans="1:33">
      <c r="A408">
        <v>4414</v>
      </c>
      <c r="B408" t="s">
        <v>14</v>
      </c>
      <c r="C408" t="s">
        <v>15</v>
      </c>
      <c r="D408" t="s">
        <v>16</v>
      </c>
      <c r="E408" s="1">
        <v>41011</v>
      </c>
      <c r="F408" s="3">
        <v>0.35416666666666669</v>
      </c>
      <c r="G408" s="1">
        <v>41011</v>
      </c>
      <c r="H408" s="3">
        <v>0.34861111111111109</v>
      </c>
      <c r="I408">
        <v>3</v>
      </c>
      <c r="J408">
        <v>1941</v>
      </c>
      <c r="K408" s="1">
        <v>41011</v>
      </c>
      <c r="L408" s="3">
        <v>0.65277777777777779</v>
      </c>
      <c r="M408" s="1">
        <v>41011</v>
      </c>
      <c r="N408" s="3">
        <v>0.65277777777777779</v>
      </c>
      <c r="O408">
        <v>73</v>
      </c>
      <c r="P408">
        <v>8</v>
      </c>
      <c r="Q408">
        <v>8</v>
      </c>
      <c r="R408">
        <v>15</v>
      </c>
      <c r="S408">
        <v>15</v>
      </c>
      <c r="T408" s="2">
        <f>ED_DATA[[#This Row],[REG DATE]] + ED_DATA[[#This Row],[REG TIME]]</f>
        <v>41011.354166666664</v>
      </c>
      <c r="U408" s="2">
        <f>ED_DATA[[#This Row],[TRIAGE DATE]] + ED_DATA[[#This Row],[TRIAGE TIME]]</f>
        <v>41011.348611111112</v>
      </c>
      <c r="V408" s="2">
        <f>ED_DATA[[#This Row],[DISP DATE]] + ED_DATA[[#This Row],[DISP TIME]]</f>
        <v>41011.652777777781</v>
      </c>
      <c r="W408" s="2">
        <f>ED_DATA[[#This Row],[DATE PT LEFT ED]] + ED_DATA[[#This Row],[TIME PT LEFT ED]]</f>
        <v>41011.652777777781</v>
      </c>
      <c r="X408" s="5">
        <f t="shared" si="60"/>
        <v>7.1666666668024845</v>
      </c>
      <c r="Y408" s="5">
        <f t="shared" si="61"/>
        <v>7.1666666668024845</v>
      </c>
      <c r="Z408" s="7">
        <f t="shared" si="62"/>
        <v>0</v>
      </c>
      <c r="AA408" s="7">
        <f t="shared" si="63"/>
        <v>0</v>
      </c>
      <c r="AB408" s="7">
        <f t="shared" si="66"/>
        <v>0</v>
      </c>
      <c r="AC408" s="7">
        <f t="shared" si="67"/>
        <v>0</v>
      </c>
      <c r="AD408" s="7">
        <f t="shared" si="68"/>
        <v>0</v>
      </c>
      <c r="AE408" s="7">
        <f t="shared" si="64"/>
        <v>0</v>
      </c>
      <c r="AF408" s="7">
        <f t="shared" si="65"/>
        <v>0</v>
      </c>
      <c r="AG408" s="7" t="str">
        <f t="shared" si="69"/>
        <v>Senior</v>
      </c>
    </row>
    <row r="409" spans="1:33">
      <c r="A409">
        <v>4414</v>
      </c>
      <c r="B409" t="s">
        <v>14</v>
      </c>
      <c r="C409" t="s">
        <v>15</v>
      </c>
      <c r="D409" t="s">
        <v>16</v>
      </c>
      <c r="E409" s="1">
        <v>41011</v>
      </c>
      <c r="F409" s="3">
        <v>0.45347222222222222</v>
      </c>
      <c r="G409" s="1">
        <v>41011</v>
      </c>
      <c r="H409" s="3">
        <v>0.44930555555555557</v>
      </c>
      <c r="I409">
        <v>3</v>
      </c>
      <c r="J409">
        <v>1943</v>
      </c>
      <c r="K409" s="1">
        <v>41011</v>
      </c>
      <c r="L409" s="3">
        <v>0.59027777777777779</v>
      </c>
      <c r="M409" s="1">
        <v>41011</v>
      </c>
      <c r="N409" s="3">
        <v>0.59027777777777779</v>
      </c>
      <c r="O409">
        <v>69</v>
      </c>
      <c r="P409">
        <v>10</v>
      </c>
      <c r="Q409">
        <v>10</v>
      </c>
      <c r="R409">
        <v>14</v>
      </c>
      <c r="S409">
        <v>14</v>
      </c>
      <c r="T409" s="2">
        <f>ED_DATA[[#This Row],[REG DATE]] + ED_DATA[[#This Row],[REG TIME]]</f>
        <v>41011.453472222223</v>
      </c>
      <c r="U409" s="2">
        <f>ED_DATA[[#This Row],[TRIAGE DATE]] + ED_DATA[[#This Row],[TRIAGE TIME]]</f>
        <v>41011.449305555558</v>
      </c>
      <c r="V409" s="2">
        <f>ED_DATA[[#This Row],[DISP DATE]] + ED_DATA[[#This Row],[DISP TIME]]</f>
        <v>41011.590277777781</v>
      </c>
      <c r="W409" s="2">
        <f>ED_DATA[[#This Row],[DATE PT LEFT ED]] + ED_DATA[[#This Row],[TIME PT LEFT ED]]</f>
        <v>41011.590277777781</v>
      </c>
      <c r="X409" s="5">
        <f t="shared" si="60"/>
        <v>3.28333333338378</v>
      </c>
      <c r="Y409" s="5">
        <f t="shared" si="61"/>
        <v>3.28333333338378</v>
      </c>
      <c r="Z409" s="7">
        <f t="shared" si="62"/>
        <v>1</v>
      </c>
      <c r="AA409" s="7">
        <f t="shared" si="63"/>
        <v>1</v>
      </c>
      <c r="AB409" s="7">
        <f t="shared" si="66"/>
        <v>0</v>
      </c>
      <c r="AC409" s="7">
        <f t="shared" si="67"/>
        <v>0</v>
      </c>
      <c r="AD409" s="7">
        <f t="shared" si="68"/>
        <v>0</v>
      </c>
      <c r="AE409" s="7">
        <f t="shared" si="64"/>
        <v>0</v>
      </c>
      <c r="AF409" s="7">
        <f t="shared" si="65"/>
        <v>0</v>
      </c>
      <c r="AG409" s="7" t="str">
        <f t="shared" si="69"/>
        <v>Senior</v>
      </c>
    </row>
    <row r="410" spans="1:33">
      <c r="A410">
        <v>4414</v>
      </c>
      <c r="B410" t="s">
        <v>14</v>
      </c>
      <c r="C410" t="s">
        <v>15</v>
      </c>
      <c r="D410" t="s">
        <v>16</v>
      </c>
      <c r="E410" s="1">
        <v>41011</v>
      </c>
      <c r="F410" s="3">
        <v>0.58333333333333337</v>
      </c>
      <c r="G410" s="1">
        <v>41011</v>
      </c>
      <c r="H410" s="3">
        <v>0.57708333333333328</v>
      </c>
      <c r="I410">
        <v>3</v>
      </c>
      <c r="J410">
        <v>1927</v>
      </c>
      <c r="K410" s="1">
        <v>41011</v>
      </c>
      <c r="L410" s="3">
        <v>0.88194444444444442</v>
      </c>
      <c r="M410" s="1">
        <v>41011</v>
      </c>
      <c r="N410" s="3">
        <v>0.88263888888888886</v>
      </c>
      <c r="O410">
        <v>88</v>
      </c>
      <c r="P410">
        <v>14</v>
      </c>
      <c r="Q410">
        <v>13</v>
      </c>
      <c r="R410">
        <v>21</v>
      </c>
      <c r="S410">
        <v>21</v>
      </c>
      <c r="T410" s="2">
        <f>ED_DATA[[#This Row],[REG DATE]] + ED_DATA[[#This Row],[REG TIME]]</f>
        <v>41011.583333333336</v>
      </c>
      <c r="U410" s="2">
        <f>ED_DATA[[#This Row],[TRIAGE DATE]] + ED_DATA[[#This Row],[TRIAGE TIME]]</f>
        <v>41011.57708333333</v>
      </c>
      <c r="V410" s="2">
        <f>ED_DATA[[#This Row],[DISP DATE]] + ED_DATA[[#This Row],[DISP TIME]]</f>
        <v>41011.881944444445</v>
      </c>
      <c r="W410" s="2">
        <f>ED_DATA[[#This Row],[DATE PT LEFT ED]] + ED_DATA[[#This Row],[TIME PT LEFT ED]]</f>
        <v>41011.882638888892</v>
      </c>
      <c r="X410" s="5">
        <f t="shared" si="60"/>
        <v>7.1833333333488554</v>
      </c>
      <c r="Y410" s="5">
        <f t="shared" si="61"/>
        <v>7.1666666666278616</v>
      </c>
      <c r="Z410" s="7">
        <f t="shared" si="62"/>
        <v>0</v>
      </c>
      <c r="AA410" s="7">
        <f t="shared" si="63"/>
        <v>0</v>
      </c>
      <c r="AB410" s="7">
        <f t="shared" si="66"/>
        <v>0</v>
      </c>
      <c r="AC410" s="7">
        <f t="shared" si="67"/>
        <v>0</v>
      </c>
      <c r="AD410" s="7">
        <f t="shared" si="68"/>
        <v>0</v>
      </c>
      <c r="AE410" s="7">
        <f t="shared" si="64"/>
        <v>0</v>
      </c>
      <c r="AF410" s="7">
        <f t="shared" si="65"/>
        <v>0</v>
      </c>
      <c r="AG410" s="7" t="str">
        <f t="shared" si="69"/>
        <v>Senior</v>
      </c>
    </row>
    <row r="411" spans="1:33">
      <c r="A411">
        <v>4414</v>
      </c>
      <c r="B411" t="s">
        <v>14</v>
      </c>
      <c r="C411" t="s">
        <v>15</v>
      </c>
      <c r="D411" t="s">
        <v>16</v>
      </c>
      <c r="E411" s="1">
        <v>41013</v>
      </c>
      <c r="F411" s="3">
        <v>0.53055555555555556</v>
      </c>
      <c r="G411" s="1">
        <v>41013</v>
      </c>
      <c r="H411" s="3">
        <v>0.52777777777777779</v>
      </c>
      <c r="I411">
        <v>3</v>
      </c>
      <c r="J411">
        <v>1935</v>
      </c>
      <c r="K411" s="1">
        <v>41013</v>
      </c>
      <c r="L411" s="3">
        <v>0.78819444444444442</v>
      </c>
      <c r="M411" s="1">
        <v>41013</v>
      </c>
      <c r="N411" s="3">
        <v>0.78819444444444442</v>
      </c>
      <c r="O411">
        <v>76</v>
      </c>
      <c r="P411">
        <v>12</v>
      </c>
      <c r="Q411">
        <v>12</v>
      </c>
      <c r="R411">
        <v>18</v>
      </c>
      <c r="S411">
        <v>18</v>
      </c>
      <c r="T411" s="2">
        <f>ED_DATA[[#This Row],[REG DATE]] + ED_DATA[[#This Row],[REG TIME]]</f>
        <v>41013.530555555553</v>
      </c>
      <c r="U411" s="2">
        <f>ED_DATA[[#This Row],[TRIAGE DATE]] + ED_DATA[[#This Row],[TRIAGE TIME]]</f>
        <v>41013.527777777781</v>
      </c>
      <c r="V411" s="2">
        <f>ED_DATA[[#This Row],[DISP DATE]] + ED_DATA[[#This Row],[DISP TIME]]</f>
        <v>41013.788194444445</v>
      </c>
      <c r="W411" s="2">
        <f>ED_DATA[[#This Row],[DATE PT LEFT ED]] + ED_DATA[[#This Row],[TIME PT LEFT ED]]</f>
        <v>41013.788194444445</v>
      </c>
      <c r="X411" s="5">
        <f t="shared" si="60"/>
        <v>6.183333333407063</v>
      </c>
      <c r="Y411" s="5">
        <f t="shared" si="61"/>
        <v>6.183333333407063</v>
      </c>
      <c r="Z411" s="7">
        <f t="shared" si="62"/>
        <v>1</v>
      </c>
      <c r="AA411" s="7">
        <f t="shared" si="63"/>
        <v>0</v>
      </c>
      <c r="AB411" s="7">
        <f t="shared" si="66"/>
        <v>0</v>
      </c>
      <c r="AC411" s="7">
        <f t="shared" si="67"/>
        <v>0</v>
      </c>
      <c r="AD411" s="7">
        <f t="shared" si="68"/>
        <v>0</v>
      </c>
      <c r="AE411" s="7">
        <f t="shared" si="64"/>
        <v>0</v>
      </c>
      <c r="AF411" s="7">
        <f t="shared" si="65"/>
        <v>0</v>
      </c>
      <c r="AG411" s="7" t="str">
        <f t="shared" si="69"/>
        <v>Senior</v>
      </c>
    </row>
    <row r="412" spans="1:33">
      <c r="A412">
        <v>4414</v>
      </c>
      <c r="B412" t="s">
        <v>14</v>
      </c>
      <c r="C412" t="s">
        <v>15</v>
      </c>
      <c r="D412" t="s">
        <v>16</v>
      </c>
      <c r="E412" s="1">
        <v>41010</v>
      </c>
      <c r="F412" s="3">
        <v>0.36944444444444446</v>
      </c>
      <c r="G412" s="1">
        <v>41010</v>
      </c>
      <c r="H412" s="3">
        <v>0.36527777777777776</v>
      </c>
      <c r="I412">
        <v>3</v>
      </c>
      <c r="J412">
        <v>1949</v>
      </c>
      <c r="K412" s="1">
        <v>41010</v>
      </c>
      <c r="L412" s="3">
        <v>0.82986111111111116</v>
      </c>
      <c r="M412" s="1">
        <v>41010</v>
      </c>
      <c r="N412" s="3">
        <v>0.82986111111111116</v>
      </c>
      <c r="O412">
        <v>67</v>
      </c>
      <c r="P412">
        <v>8</v>
      </c>
      <c r="Q412">
        <v>8</v>
      </c>
      <c r="R412">
        <v>19</v>
      </c>
      <c r="S412">
        <v>19</v>
      </c>
      <c r="T412" s="2">
        <f>ED_DATA[[#This Row],[REG DATE]] + ED_DATA[[#This Row],[REG TIME]]</f>
        <v>41010.369444444441</v>
      </c>
      <c r="U412" s="2">
        <f>ED_DATA[[#This Row],[TRIAGE DATE]] + ED_DATA[[#This Row],[TRIAGE TIME]]</f>
        <v>41010.365277777775</v>
      </c>
      <c r="V412" s="2">
        <f>ED_DATA[[#This Row],[DISP DATE]] + ED_DATA[[#This Row],[DISP TIME]]</f>
        <v>41010.829861111109</v>
      </c>
      <c r="W412" s="2">
        <f>ED_DATA[[#This Row],[DATE PT LEFT ED]] + ED_DATA[[#This Row],[TIME PT LEFT ED]]</f>
        <v>41010.829861111109</v>
      </c>
      <c r="X412" s="5">
        <f t="shared" si="60"/>
        <v>11.050000000046566</v>
      </c>
      <c r="Y412" s="5">
        <f t="shared" si="61"/>
        <v>11.050000000046566</v>
      </c>
      <c r="Z412" s="7">
        <f t="shared" si="62"/>
        <v>0</v>
      </c>
      <c r="AA412" s="7">
        <f t="shared" si="63"/>
        <v>0</v>
      </c>
      <c r="AB412" s="7">
        <f t="shared" si="66"/>
        <v>0</v>
      </c>
      <c r="AC412" s="7">
        <f t="shared" si="67"/>
        <v>0</v>
      </c>
      <c r="AD412" s="7">
        <f t="shared" si="68"/>
        <v>0</v>
      </c>
      <c r="AE412" s="7">
        <f t="shared" si="64"/>
        <v>0</v>
      </c>
      <c r="AF412" s="7">
        <f t="shared" si="65"/>
        <v>0</v>
      </c>
      <c r="AG412" s="7" t="str">
        <f t="shared" si="69"/>
        <v>Senior</v>
      </c>
    </row>
    <row r="413" spans="1:33">
      <c r="A413">
        <v>4414</v>
      </c>
      <c r="B413" t="s">
        <v>14</v>
      </c>
      <c r="C413" t="s">
        <v>15</v>
      </c>
      <c r="D413" t="s">
        <v>16</v>
      </c>
      <c r="E413" s="1">
        <v>41010</v>
      </c>
      <c r="F413" s="3">
        <v>0.49375000000000002</v>
      </c>
      <c r="G413" s="1">
        <v>41010</v>
      </c>
      <c r="H413" s="3">
        <v>0.48541666666666666</v>
      </c>
      <c r="I413">
        <v>3</v>
      </c>
      <c r="J413">
        <v>1926</v>
      </c>
      <c r="K413" s="1">
        <v>41010</v>
      </c>
      <c r="L413" s="3">
        <v>0.8125</v>
      </c>
      <c r="M413" s="1">
        <v>41010</v>
      </c>
      <c r="N413" s="3">
        <v>0.81944444444444442</v>
      </c>
      <c r="O413">
        <v>88</v>
      </c>
      <c r="P413">
        <v>11</v>
      </c>
      <c r="Q413">
        <v>11</v>
      </c>
      <c r="R413">
        <v>19</v>
      </c>
      <c r="S413">
        <v>19</v>
      </c>
      <c r="T413" s="2">
        <f>ED_DATA[[#This Row],[REG DATE]] + ED_DATA[[#This Row],[REG TIME]]</f>
        <v>41010.493750000001</v>
      </c>
      <c r="U413" s="2">
        <f>ED_DATA[[#This Row],[TRIAGE DATE]] + ED_DATA[[#This Row],[TRIAGE TIME]]</f>
        <v>41010.48541666667</v>
      </c>
      <c r="V413" s="2">
        <f>ED_DATA[[#This Row],[DISP DATE]] + ED_DATA[[#This Row],[DISP TIME]]</f>
        <v>41010.8125</v>
      </c>
      <c r="W413" s="2">
        <f>ED_DATA[[#This Row],[DATE PT LEFT ED]] + ED_DATA[[#This Row],[TIME PT LEFT ED]]</f>
        <v>41010.819444444445</v>
      </c>
      <c r="X413" s="5">
        <f t="shared" si="60"/>
        <v>7.8166666666511446</v>
      </c>
      <c r="Y413" s="5">
        <f t="shared" si="61"/>
        <v>7.6499999999650754</v>
      </c>
      <c r="Z413" s="7">
        <f t="shared" si="62"/>
        <v>0</v>
      </c>
      <c r="AA413" s="7">
        <f t="shared" si="63"/>
        <v>0</v>
      </c>
      <c r="AB413" s="7">
        <f t="shared" si="66"/>
        <v>0</v>
      </c>
      <c r="AC413" s="7">
        <f t="shared" si="67"/>
        <v>0</v>
      </c>
      <c r="AD413" s="7">
        <f t="shared" si="68"/>
        <v>0</v>
      </c>
      <c r="AE413" s="7">
        <f t="shared" si="64"/>
        <v>0</v>
      </c>
      <c r="AF413" s="7">
        <f t="shared" si="65"/>
        <v>0</v>
      </c>
      <c r="AG413" s="7" t="str">
        <f t="shared" si="69"/>
        <v>Senior</v>
      </c>
    </row>
    <row r="414" spans="1:33">
      <c r="A414">
        <v>4414</v>
      </c>
      <c r="B414" t="s">
        <v>14</v>
      </c>
      <c r="C414" t="s">
        <v>15</v>
      </c>
      <c r="D414" t="s">
        <v>16</v>
      </c>
      <c r="E414" s="1">
        <v>41010</v>
      </c>
      <c r="F414" s="3">
        <v>0.57708333333333328</v>
      </c>
      <c r="G414" s="1">
        <v>41010</v>
      </c>
      <c r="H414" s="3">
        <v>0.57499999999999996</v>
      </c>
      <c r="I414">
        <v>3</v>
      </c>
      <c r="J414">
        <v>1919</v>
      </c>
      <c r="K414" s="1">
        <v>41010</v>
      </c>
      <c r="L414" s="3">
        <v>0.94097222222222221</v>
      </c>
      <c r="M414" s="1">
        <v>41010</v>
      </c>
      <c r="N414" s="3">
        <v>0.94097222222222221</v>
      </c>
      <c r="O414">
        <v>96</v>
      </c>
      <c r="P414">
        <v>13</v>
      </c>
      <c r="Q414">
        <v>13</v>
      </c>
      <c r="R414">
        <v>22</v>
      </c>
      <c r="S414">
        <v>22</v>
      </c>
      <c r="T414" s="2">
        <f>ED_DATA[[#This Row],[REG DATE]] + ED_DATA[[#This Row],[REG TIME]]</f>
        <v>41010.57708333333</v>
      </c>
      <c r="U414" s="2">
        <f>ED_DATA[[#This Row],[TRIAGE DATE]] + ED_DATA[[#This Row],[TRIAGE TIME]]</f>
        <v>41010.574999999997</v>
      </c>
      <c r="V414" s="2">
        <f>ED_DATA[[#This Row],[DISP DATE]] + ED_DATA[[#This Row],[DISP TIME]]</f>
        <v>41010.940972222219</v>
      </c>
      <c r="W414" s="2">
        <f>ED_DATA[[#This Row],[DATE PT LEFT ED]] + ED_DATA[[#This Row],[TIME PT LEFT ED]]</f>
        <v>41010.940972222219</v>
      </c>
      <c r="X414" s="5">
        <f t="shared" si="60"/>
        <v>8.7333333333372138</v>
      </c>
      <c r="Y414" s="5">
        <f t="shared" si="61"/>
        <v>8.7333333333372138</v>
      </c>
      <c r="Z414" s="7">
        <f t="shared" si="62"/>
        <v>0</v>
      </c>
      <c r="AA414" s="7">
        <f t="shared" si="63"/>
        <v>0</v>
      </c>
      <c r="AB414" s="7">
        <f t="shared" si="66"/>
        <v>0</v>
      </c>
      <c r="AC414" s="7">
        <f t="shared" si="67"/>
        <v>0</v>
      </c>
      <c r="AD414" s="7">
        <f t="shared" si="68"/>
        <v>0</v>
      </c>
      <c r="AE414" s="7">
        <f t="shared" si="64"/>
        <v>0</v>
      </c>
      <c r="AF414" s="7">
        <f t="shared" si="65"/>
        <v>0</v>
      </c>
      <c r="AG414" s="7" t="str">
        <f t="shared" si="69"/>
        <v>Senior</v>
      </c>
    </row>
    <row r="415" spans="1:33">
      <c r="A415">
        <v>4414</v>
      </c>
      <c r="B415" t="s">
        <v>14</v>
      </c>
      <c r="C415" t="s">
        <v>15</v>
      </c>
      <c r="D415" t="s">
        <v>16</v>
      </c>
      <c r="E415" s="1">
        <v>41012</v>
      </c>
      <c r="F415" s="3">
        <v>0.42083333333333334</v>
      </c>
      <c r="G415" s="1">
        <v>41012</v>
      </c>
      <c r="H415" s="3">
        <v>0.41666666666666669</v>
      </c>
      <c r="I415">
        <v>3</v>
      </c>
      <c r="J415">
        <v>1918</v>
      </c>
      <c r="K415" s="1">
        <v>41012</v>
      </c>
      <c r="L415" s="3">
        <v>0.53472222222222221</v>
      </c>
      <c r="M415" s="1">
        <v>41012</v>
      </c>
      <c r="N415" s="3">
        <v>0.53472222222222221</v>
      </c>
      <c r="O415">
        <v>95</v>
      </c>
      <c r="P415">
        <v>10</v>
      </c>
      <c r="Q415">
        <v>10</v>
      </c>
      <c r="R415">
        <v>12</v>
      </c>
      <c r="S415">
        <v>12</v>
      </c>
      <c r="T415" s="2">
        <f>ED_DATA[[#This Row],[REG DATE]] + ED_DATA[[#This Row],[REG TIME]]</f>
        <v>41012.42083333333</v>
      </c>
      <c r="U415" s="2">
        <f>ED_DATA[[#This Row],[TRIAGE DATE]] + ED_DATA[[#This Row],[TRIAGE TIME]]</f>
        <v>41012.416666666664</v>
      </c>
      <c r="V415" s="2">
        <f>ED_DATA[[#This Row],[DISP DATE]] + ED_DATA[[#This Row],[DISP TIME]]</f>
        <v>41012.534722222219</v>
      </c>
      <c r="W415" s="2">
        <f>ED_DATA[[#This Row],[DATE PT LEFT ED]] + ED_DATA[[#This Row],[TIME PT LEFT ED]]</f>
        <v>41012.534722222219</v>
      </c>
      <c r="X415" s="5">
        <f t="shared" si="60"/>
        <v>2.7333333333372138</v>
      </c>
      <c r="Y415" s="5">
        <f t="shared" si="61"/>
        <v>2.7333333333372138</v>
      </c>
      <c r="Z415" s="7">
        <f t="shared" si="62"/>
        <v>1</v>
      </c>
      <c r="AA415" s="7">
        <f t="shared" si="63"/>
        <v>1</v>
      </c>
      <c r="AB415" s="7">
        <f t="shared" si="66"/>
        <v>0</v>
      </c>
      <c r="AC415" s="7">
        <f t="shared" si="67"/>
        <v>0</v>
      </c>
      <c r="AD415" s="7">
        <f t="shared" si="68"/>
        <v>0</v>
      </c>
      <c r="AE415" s="7">
        <f t="shared" si="64"/>
        <v>0</v>
      </c>
      <c r="AF415" s="7">
        <f t="shared" si="65"/>
        <v>0</v>
      </c>
      <c r="AG415" s="7" t="str">
        <f t="shared" si="69"/>
        <v>Senior</v>
      </c>
    </row>
    <row r="416" spans="1:33">
      <c r="A416">
        <v>4414</v>
      </c>
      <c r="B416" t="s">
        <v>14</v>
      </c>
      <c r="C416" t="s">
        <v>15</v>
      </c>
      <c r="D416" t="s">
        <v>16</v>
      </c>
      <c r="E416" s="1">
        <v>41011</v>
      </c>
      <c r="F416" s="3">
        <v>0.33124999999999999</v>
      </c>
      <c r="G416" s="1">
        <v>41011</v>
      </c>
      <c r="H416" s="3">
        <v>0.32708333333333334</v>
      </c>
      <c r="I416">
        <v>3</v>
      </c>
      <c r="J416">
        <v>2000</v>
      </c>
      <c r="K416" s="1">
        <v>41011</v>
      </c>
      <c r="L416" s="3">
        <v>0.52083333333333337</v>
      </c>
      <c r="M416" s="1">
        <v>41011</v>
      </c>
      <c r="N416" s="3">
        <v>0.52083333333333337</v>
      </c>
      <c r="O416">
        <v>15</v>
      </c>
      <c r="P416">
        <v>7</v>
      </c>
      <c r="Q416">
        <v>7</v>
      </c>
      <c r="R416">
        <v>12</v>
      </c>
      <c r="S416">
        <v>12</v>
      </c>
      <c r="T416" s="2">
        <f>ED_DATA[[#This Row],[REG DATE]] + ED_DATA[[#This Row],[REG TIME]]</f>
        <v>41011.331250000003</v>
      </c>
      <c r="U416" s="2">
        <f>ED_DATA[[#This Row],[TRIAGE DATE]] + ED_DATA[[#This Row],[TRIAGE TIME]]</f>
        <v>41011.32708333333</v>
      </c>
      <c r="V416" s="2">
        <f>ED_DATA[[#This Row],[DISP DATE]] + ED_DATA[[#This Row],[DISP TIME]]</f>
        <v>41011.520833333336</v>
      </c>
      <c r="W416" s="2">
        <f>ED_DATA[[#This Row],[DATE PT LEFT ED]] + ED_DATA[[#This Row],[TIME PT LEFT ED]]</f>
        <v>41011.520833333336</v>
      </c>
      <c r="X416" s="5">
        <f t="shared" si="60"/>
        <v>4.5499999999883585</v>
      </c>
      <c r="Y416" s="5">
        <f t="shared" si="61"/>
        <v>4.5499999999883585</v>
      </c>
      <c r="Z416" s="7">
        <f t="shared" si="62"/>
        <v>1</v>
      </c>
      <c r="AA416" s="7">
        <f t="shared" si="63"/>
        <v>0</v>
      </c>
      <c r="AB416" s="7">
        <f t="shared" si="66"/>
        <v>0</v>
      </c>
      <c r="AC416" s="7">
        <f t="shared" si="67"/>
        <v>0</v>
      </c>
      <c r="AD416" s="7">
        <f t="shared" si="68"/>
        <v>0</v>
      </c>
      <c r="AE416" s="7">
        <f t="shared" si="64"/>
        <v>0</v>
      </c>
      <c r="AF416" s="7">
        <f t="shared" si="65"/>
        <v>0</v>
      </c>
      <c r="AG416" s="7" t="str">
        <f t="shared" si="69"/>
        <v>Pediatric</v>
      </c>
    </row>
    <row r="417" spans="1:33">
      <c r="A417">
        <v>4414</v>
      </c>
      <c r="B417" t="s">
        <v>14</v>
      </c>
      <c r="C417" t="s">
        <v>15</v>
      </c>
      <c r="D417" t="s">
        <v>16</v>
      </c>
      <c r="E417" s="1">
        <v>41011</v>
      </c>
      <c r="F417" s="3">
        <v>0.41458333333333336</v>
      </c>
      <c r="G417" s="1">
        <v>41011</v>
      </c>
      <c r="H417" s="3">
        <v>0.40972222222222221</v>
      </c>
      <c r="I417">
        <v>3</v>
      </c>
      <c r="J417">
        <v>2010</v>
      </c>
      <c r="K417" s="1">
        <v>41011</v>
      </c>
      <c r="L417" s="3">
        <v>0.56458333333333333</v>
      </c>
      <c r="M417" s="1">
        <v>41011</v>
      </c>
      <c r="N417" s="3">
        <v>0.56597222222222221</v>
      </c>
      <c r="O417">
        <v>6</v>
      </c>
      <c r="P417">
        <v>9</v>
      </c>
      <c r="Q417">
        <v>9</v>
      </c>
      <c r="R417">
        <v>13</v>
      </c>
      <c r="S417">
        <v>13</v>
      </c>
      <c r="T417" s="2">
        <f>ED_DATA[[#This Row],[REG DATE]] + ED_DATA[[#This Row],[REG TIME]]</f>
        <v>41011.414583333331</v>
      </c>
      <c r="U417" s="2">
        <f>ED_DATA[[#This Row],[TRIAGE DATE]] + ED_DATA[[#This Row],[TRIAGE TIME]]</f>
        <v>41011.409722222219</v>
      </c>
      <c r="V417" s="2">
        <f>ED_DATA[[#This Row],[DISP DATE]] + ED_DATA[[#This Row],[DISP TIME]]</f>
        <v>41011.564583333333</v>
      </c>
      <c r="W417" s="2">
        <f>ED_DATA[[#This Row],[DATE PT LEFT ED]] + ED_DATA[[#This Row],[TIME PT LEFT ED]]</f>
        <v>41011.565972222219</v>
      </c>
      <c r="X417" s="5">
        <f t="shared" si="60"/>
        <v>3.6333333333022892</v>
      </c>
      <c r="Y417" s="5">
        <f t="shared" si="61"/>
        <v>3.6000000000349246</v>
      </c>
      <c r="Z417" s="7">
        <f t="shared" si="62"/>
        <v>1</v>
      </c>
      <c r="AA417" s="7">
        <f t="shared" si="63"/>
        <v>1</v>
      </c>
      <c r="AB417" s="7">
        <f t="shared" si="66"/>
        <v>0</v>
      </c>
      <c r="AC417" s="7">
        <f t="shared" si="67"/>
        <v>0</v>
      </c>
      <c r="AD417" s="7">
        <f t="shared" si="68"/>
        <v>0</v>
      </c>
      <c r="AE417" s="7">
        <f t="shared" si="64"/>
        <v>0</v>
      </c>
      <c r="AF417" s="7">
        <f t="shared" si="65"/>
        <v>0</v>
      </c>
      <c r="AG417" s="7" t="str">
        <f t="shared" si="69"/>
        <v>Pediatric</v>
      </c>
    </row>
    <row r="418" spans="1:33">
      <c r="A418">
        <v>4414</v>
      </c>
      <c r="B418" t="s">
        <v>14</v>
      </c>
      <c r="C418" t="s">
        <v>15</v>
      </c>
      <c r="D418" t="s">
        <v>16</v>
      </c>
      <c r="E418" s="1">
        <v>41011</v>
      </c>
      <c r="F418" s="3">
        <v>0.44791666666666669</v>
      </c>
      <c r="G418" s="1">
        <v>41011</v>
      </c>
      <c r="H418" s="3">
        <v>0.44305555555555554</v>
      </c>
      <c r="I418">
        <v>3</v>
      </c>
      <c r="J418">
        <v>2008</v>
      </c>
      <c r="K418" s="1">
        <v>41011</v>
      </c>
      <c r="L418" s="3">
        <v>0.60069444444444442</v>
      </c>
      <c r="M418" s="1">
        <v>41011</v>
      </c>
      <c r="N418" s="3">
        <v>0.60069444444444442</v>
      </c>
      <c r="O418">
        <v>3</v>
      </c>
      <c r="P418">
        <v>10</v>
      </c>
      <c r="Q418">
        <v>10</v>
      </c>
      <c r="R418">
        <v>14</v>
      </c>
      <c r="S418">
        <v>14</v>
      </c>
      <c r="T418" s="2">
        <f>ED_DATA[[#This Row],[REG DATE]] + ED_DATA[[#This Row],[REG TIME]]</f>
        <v>41011.447916666664</v>
      </c>
      <c r="U418" s="2">
        <f>ED_DATA[[#This Row],[TRIAGE DATE]] + ED_DATA[[#This Row],[TRIAGE TIME]]</f>
        <v>41011.443055555559</v>
      </c>
      <c r="V418" s="2">
        <f>ED_DATA[[#This Row],[DISP DATE]] + ED_DATA[[#This Row],[DISP TIME]]</f>
        <v>41011.600694444445</v>
      </c>
      <c r="W418" s="2">
        <f>ED_DATA[[#This Row],[DATE PT LEFT ED]] + ED_DATA[[#This Row],[TIME PT LEFT ED]]</f>
        <v>41011.600694444445</v>
      </c>
      <c r="X418" s="5">
        <f t="shared" si="60"/>
        <v>3.6666666667442769</v>
      </c>
      <c r="Y418" s="5">
        <f t="shared" si="61"/>
        <v>3.6666666667442769</v>
      </c>
      <c r="Z418" s="7">
        <f t="shared" si="62"/>
        <v>1</v>
      </c>
      <c r="AA418" s="7">
        <f t="shared" si="63"/>
        <v>1</v>
      </c>
      <c r="AB418" s="7">
        <f t="shared" si="66"/>
        <v>0</v>
      </c>
      <c r="AC418" s="7">
        <f t="shared" si="67"/>
        <v>0</v>
      </c>
      <c r="AD418" s="7">
        <f t="shared" si="68"/>
        <v>0</v>
      </c>
      <c r="AE418" s="7">
        <f t="shared" si="64"/>
        <v>0</v>
      </c>
      <c r="AF418" s="7">
        <f t="shared" si="65"/>
        <v>0</v>
      </c>
      <c r="AG418" s="7" t="str">
        <f t="shared" si="69"/>
        <v>Pediatric</v>
      </c>
    </row>
    <row r="419" spans="1:33">
      <c r="A419">
        <v>4414</v>
      </c>
      <c r="B419" t="s">
        <v>14</v>
      </c>
      <c r="C419" t="s">
        <v>15</v>
      </c>
      <c r="D419" t="s">
        <v>16</v>
      </c>
      <c r="E419" s="1">
        <v>41011</v>
      </c>
      <c r="F419" s="3">
        <v>0.46388888888888891</v>
      </c>
      <c r="G419" s="1">
        <v>41011</v>
      </c>
      <c r="H419" s="3">
        <v>0.45624999999999999</v>
      </c>
      <c r="I419">
        <v>3</v>
      </c>
      <c r="J419">
        <v>1996</v>
      </c>
      <c r="K419" s="1">
        <v>41011</v>
      </c>
      <c r="L419" s="3">
        <v>0.58680555555555558</v>
      </c>
      <c r="M419" s="1">
        <v>41011</v>
      </c>
      <c r="N419" s="3">
        <v>0.67777777777777781</v>
      </c>
      <c r="O419">
        <v>15</v>
      </c>
      <c r="P419">
        <v>11</v>
      </c>
      <c r="Q419">
        <v>10</v>
      </c>
      <c r="R419">
        <v>14</v>
      </c>
      <c r="S419">
        <v>16</v>
      </c>
      <c r="T419" s="2">
        <f>ED_DATA[[#This Row],[REG DATE]] + ED_DATA[[#This Row],[REG TIME]]</f>
        <v>41011.463888888888</v>
      </c>
      <c r="U419" s="2">
        <f>ED_DATA[[#This Row],[TRIAGE DATE]] + ED_DATA[[#This Row],[TRIAGE TIME]]</f>
        <v>41011.456250000003</v>
      </c>
      <c r="V419" s="2">
        <f>ED_DATA[[#This Row],[DISP DATE]] + ED_DATA[[#This Row],[DISP TIME]]</f>
        <v>41011.586805555555</v>
      </c>
      <c r="W419" s="2">
        <f>ED_DATA[[#This Row],[DATE PT LEFT ED]] + ED_DATA[[#This Row],[TIME PT LEFT ED]]</f>
        <v>41011.677777777775</v>
      </c>
      <c r="X419" s="5">
        <f t="shared" si="60"/>
        <v>5.1333333333022892</v>
      </c>
      <c r="Y419" s="5">
        <f t="shared" si="61"/>
        <v>2.9500000000116415</v>
      </c>
      <c r="Z419" s="7">
        <f t="shared" si="62"/>
        <v>1</v>
      </c>
      <c r="AA419" s="7">
        <f t="shared" si="63"/>
        <v>1</v>
      </c>
      <c r="AB419" s="7">
        <f t="shared" si="66"/>
        <v>0</v>
      </c>
      <c r="AC419" s="7">
        <f t="shared" si="67"/>
        <v>0</v>
      </c>
      <c r="AD419" s="7">
        <f t="shared" si="68"/>
        <v>0</v>
      </c>
      <c r="AE419" s="7">
        <f t="shared" si="64"/>
        <v>0</v>
      </c>
      <c r="AF419" s="7">
        <f t="shared" si="65"/>
        <v>0</v>
      </c>
      <c r="AG419" s="7" t="str">
        <f t="shared" si="69"/>
        <v>Pediatric</v>
      </c>
    </row>
    <row r="420" spans="1:33">
      <c r="A420">
        <v>4414</v>
      </c>
      <c r="B420" t="s">
        <v>14</v>
      </c>
      <c r="C420" t="s">
        <v>15</v>
      </c>
      <c r="D420" t="s">
        <v>16</v>
      </c>
      <c r="E420" s="1">
        <v>41011</v>
      </c>
      <c r="F420" s="3">
        <v>0.49583333333333335</v>
      </c>
      <c r="G420" s="1">
        <v>41011</v>
      </c>
      <c r="H420" s="3">
        <v>0.48958333333333331</v>
      </c>
      <c r="I420">
        <v>3</v>
      </c>
      <c r="J420">
        <v>2010</v>
      </c>
      <c r="K420" s="1">
        <v>41011</v>
      </c>
      <c r="L420" s="3">
        <v>0.625</v>
      </c>
      <c r="M420" s="1">
        <v>41011</v>
      </c>
      <c r="N420" s="3">
        <v>0.62916666666666665</v>
      </c>
      <c r="O420">
        <v>4</v>
      </c>
      <c r="P420">
        <v>11</v>
      </c>
      <c r="Q420">
        <v>11</v>
      </c>
      <c r="R420">
        <v>15</v>
      </c>
      <c r="S420">
        <v>15</v>
      </c>
      <c r="T420" s="2">
        <f>ED_DATA[[#This Row],[REG DATE]] + ED_DATA[[#This Row],[REG TIME]]</f>
        <v>41011.495833333334</v>
      </c>
      <c r="U420" s="2">
        <f>ED_DATA[[#This Row],[TRIAGE DATE]] + ED_DATA[[#This Row],[TRIAGE TIME]]</f>
        <v>41011.489583333336</v>
      </c>
      <c r="V420" s="2">
        <f>ED_DATA[[#This Row],[DISP DATE]] + ED_DATA[[#This Row],[DISP TIME]]</f>
        <v>41011.625</v>
      </c>
      <c r="W420" s="2">
        <f>ED_DATA[[#This Row],[DATE PT LEFT ED]] + ED_DATA[[#This Row],[TIME PT LEFT ED]]</f>
        <v>41011.629166666666</v>
      </c>
      <c r="X420" s="5">
        <f t="shared" si="60"/>
        <v>3.1999999999534339</v>
      </c>
      <c r="Y420" s="5">
        <f t="shared" si="61"/>
        <v>3.0999999999767169</v>
      </c>
      <c r="Z420" s="7">
        <f t="shared" si="62"/>
        <v>1</v>
      </c>
      <c r="AA420" s="7">
        <f t="shared" si="63"/>
        <v>1</v>
      </c>
      <c r="AB420" s="7">
        <f t="shared" si="66"/>
        <v>0</v>
      </c>
      <c r="AC420" s="7">
        <f t="shared" si="67"/>
        <v>0</v>
      </c>
      <c r="AD420" s="7">
        <f t="shared" si="68"/>
        <v>0</v>
      </c>
      <c r="AE420" s="7">
        <f t="shared" si="64"/>
        <v>0</v>
      </c>
      <c r="AF420" s="7">
        <f t="shared" si="65"/>
        <v>0</v>
      </c>
      <c r="AG420" s="7" t="str">
        <f t="shared" si="69"/>
        <v>Pediatric</v>
      </c>
    </row>
    <row r="421" spans="1:33">
      <c r="A421">
        <v>4414</v>
      </c>
      <c r="B421" t="s">
        <v>14</v>
      </c>
      <c r="C421" t="s">
        <v>15</v>
      </c>
      <c r="D421" t="s">
        <v>16</v>
      </c>
      <c r="E421" s="1">
        <v>41012</v>
      </c>
      <c r="F421" s="3">
        <v>0.43680555555555556</v>
      </c>
      <c r="G421" s="1">
        <v>41012</v>
      </c>
      <c r="H421" s="3">
        <v>0.43194444444444446</v>
      </c>
      <c r="I421">
        <v>3</v>
      </c>
      <c r="J421">
        <v>2000</v>
      </c>
      <c r="K421" s="1">
        <v>41012</v>
      </c>
      <c r="L421" s="3">
        <v>0.84027777777777779</v>
      </c>
      <c r="M421" s="1">
        <v>41012</v>
      </c>
      <c r="N421" s="3">
        <v>0.84027777777777779</v>
      </c>
      <c r="O421">
        <v>13</v>
      </c>
      <c r="P421">
        <v>10</v>
      </c>
      <c r="Q421">
        <v>10</v>
      </c>
      <c r="R421">
        <v>20</v>
      </c>
      <c r="S421">
        <v>20</v>
      </c>
      <c r="T421" s="2">
        <f>ED_DATA[[#This Row],[REG DATE]] + ED_DATA[[#This Row],[REG TIME]]</f>
        <v>41012.436805555553</v>
      </c>
      <c r="U421" s="2">
        <f>ED_DATA[[#This Row],[TRIAGE DATE]] + ED_DATA[[#This Row],[TRIAGE TIME]]</f>
        <v>41012.431944444441</v>
      </c>
      <c r="V421" s="2">
        <f>ED_DATA[[#This Row],[DISP DATE]] + ED_DATA[[#This Row],[DISP TIME]]</f>
        <v>41012.840277777781</v>
      </c>
      <c r="W421" s="2">
        <f>ED_DATA[[#This Row],[DATE PT LEFT ED]] + ED_DATA[[#This Row],[TIME PT LEFT ED]]</f>
        <v>41012.840277777781</v>
      </c>
      <c r="X421" s="5">
        <f t="shared" si="60"/>
        <v>9.6833333334652707</v>
      </c>
      <c r="Y421" s="5">
        <f t="shared" si="61"/>
        <v>9.6833333334652707</v>
      </c>
      <c r="Z421" s="7">
        <f t="shared" si="62"/>
        <v>0</v>
      </c>
      <c r="AA421" s="7">
        <f t="shared" si="63"/>
        <v>0</v>
      </c>
      <c r="AB421" s="7">
        <f t="shared" si="66"/>
        <v>0</v>
      </c>
      <c r="AC421" s="7">
        <f t="shared" si="67"/>
        <v>0</v>
      </c>
      <c r="AD421" s="7">
        <f t="shared" si="68"/>
        <v>0</v>
      </c>
      <c r="AE421" s="7">
        <f t="shared" si="64"/>
        <v>0</v>
      </c>
      <c r="AF421" s="7">
        <f t="shared" si="65"/>
        <v>0</v>
      </c>
      <c r="AG421" s="7" t="str">
        <f t="shared" si="69"/>
        <v>Pediatric</v>
      </c>
    </row>
    <row r="422" spans="1:33">
      <c r="A422">
        <v>4414</v>
      </c>
      <c r="B422" t="s">
        <v>14</v>
      </c>
      <c r="C422" t="s">
        <v>15</v>
      </c>
      <c r="D422" t="s">
        <v>16</v>
      </c>
      <c r="E422" s="1">
        <v>41012</v>
      </c>
      <c r="F422" s="3">
        <v>0.75763888888888886</v>
      </c>
      <c r="G422" s="1">
        <v>41012</v>
      </c>
      <c r="H422" s="3">
        <v>0.75277777777777777</v>
      </c>
      <c r="I422">
        <v>3</v>
      </c>
      <c r="J422">
        <v>2006</v>
      </c>
      <c r="K422" s="1">
        <v>41012</v>
      </c>
      <c r="L422" s="3">
        <v>0.92152777777777772</v>
      </c>
      <c r="M422" s="1">
        <v>41012</v>
      </c>
      <c r="N422" s="3">
        <v>0.92152777777777772</v>
      </c>
      <c r="O422">
        <v>8</v>
      </c>
      <c r="P422">
        <v>18</v>
      </c>
      <c r="Q422">
        <v>18</v>
      </c>
      <c r="R422">
        <v>22</v>
      </c>
      <c r="S422">
        <v>22</v>
      </c>
      <c r="T422" s="2">
        <f>ED_DATA[[#This Row],[REG DATE]] + ED_DATA[[#This Row],[REG TIME]]</f>
        <v>41012.757638888892</v>
      </c>
      <c r="U422" s="2">
        <f>ED_DATA[[#This Row],[TRIAGE DATE]] + ED_DATA[[#This Row],[TRIAGE TIME]]</f>
        <v>41012.75277777778</v>
      </c>
      <c r="V422" s="2">
        <f>ED_DATA[[#This Row],[DISP DATE]] + ED_DATA[[#This Row],[DISP TIME]]</f>
        <v>41012.921527777777</v>
      </c>
      <c r="W422" s="2">
        <f>ED_DATA[[#This Row],[DATE PT LEFT ED]] + ED_DATA[[#This Row],[TIME PT LEFT ED]]</f>
        <v>41012.921527777777</v>
      </c>
      <c r="X422" s="5">
        <f t="shared" si="60"/>
        <v>3.9333333332324401</v>
      </c>
      <c r="Y422" s="5">
        <f t="shared" si="61"/>
        <v>3.9333333332324401</v>
      </c>
      <c r="Z422" s="7">
        <f t="shared" si="62"/>
        <v>1</v>
      </c>
      <c r="AA422" s="7">
        <f t="shared" si="63"/>
        <v>1</v>
      </c>
      <c r="AB422" s="7">
        <f t="shared" si="66"/>
        <v>0</v>
      </c>
      <c r="AC422" s="7">
        <f t="shared" si="67"/>
        <v>0</v>
      </c>
      <c r="AD422" s="7">
        <f t="shared" si="68"/>
        <v>0</v>
      </c>
      <c r="AE422" s="7">
        <f t="shared" si="64"/>
        <v>0</v>
      </c>
      <c r="AF422" s="7">
        <f t="shared" si="65"/>
        <v>0</v>
      </c>
      <c r="AG422" s="7" t="str">
        <f t="shared" si="69"/>
        <v>Pediatric</v>
      </c>
    </row>
    <row r="423" spans="1:33">
      <c r="A423">
        <v>4414</v>
      </c>
      <c r="B423" t="s">
        <v>14</v>
      </c>
      <c r="C423" t="s">
        <v>15</v>
      </c>
      <c r="D423" t="s">
        <v>16</v>
      </c>
      <c r="E423" s="1">
        <v>41012</v>
      </c>
      <c r="F423" s="3">
        <v>0.84097222222222223</v>
      </c>
      <c r="G423" s="1">
        <v>41012</v>
      </c>
      <c r="H423" s="3">
        <v>0.83333333333333337</v>
      </c>
      <c r="I423">
        <v>3</v>
      </c>
      <c r="J423">
        <v>2009</v>
      </c>
      <c r="K423" s="1">
        <v>41012</v>
      </c>
      <c r="L423" s="3">
        <v>0.97430555555555554</v>
      </c>
      <c r="M423" s="1">
        <v>41012</v>
      </c>
      <c r="N423" s="3">
        <v>0.97430555555555554</v>
      </c>
      <c r="O423">
        <v>5</v>
      </c>
      <c r="P423">
        <v>20</v>
      </c>
      <c r="Q423">
        <v>20</v>
      </c>
      <c r="R423">
        <v>23</v>
      </c>
      <c r="S423">
        <v>23</v>
      </c>
      <c r="T423" s="2">
        <f>ED_DATA[[#This Row],[REG DATE]] + ED_DATA[[#This Row],[REG TIME]]</f>
        <v>41012.84097222222</v>
      </c>
      <c r="U423" s="2">
        <f>ED_DATA[[#This Row],[TRIAGE DATE]] + ED_DATA[[#This Row],[TRIAGE TIME]]</f>
        <v>41012.833333333336</v>
      </c>
      <c r="V423" s="2">
        <f>ED_DATA[[#This Row],[DISP DATE]] + ED_DATA[[#This Row],[DISP TIME]]</f>
        <v>41012.974305555559</v>
      </c>
      <c r="W423" s="2">
        <f>ED_DATA[[#This Row],[DATE PT LEFT ED]] + ED_DATA[[#This Row],[TIME PT LEFT ED]]</f>
        <v>41012.974305555559</v>
      </c>
      <c r="X423" s="5">
        <f t="shared" si="60"/>
        <v>3.2000000001280569</v>
      </c>
      <c r="Y423" s="5">
        <f t="shared" si="61"/>
        <v>3.2000000001280569</v>
      </c>
      <c r="Z423" s="7">
        <f t="shared" si="62"/>
        <v>1</v>
      </c>
      <c r="AA423" s="7">
        <f t="shared" si="63"/>
        <v>1</v>
      </c>
      <c r="AB423" s="7">
        <f t="shared" si="66"/>
        <v>0</v>
      </c>
      <c r="AC423" s="7">
        <f t="shared" si="67"/>
        <v>0</v>
      </c>
      <c r="AD423" s="7">
        <f t="shared" si="68"/>
        <v>0</v>
      </c>
      <c r="AE423" s="7">
        <f t="shared" si="64"/>
        <v>0</v>
      </c>
      <c r="AF423" s="7">
        <f t="shared" si="65"/>
        <v>0</v>
      </c>
      <c r="AG423" s="7" t="str">
        <f t="shared" si="69"/>
        <v>Pediatric</v>
      </c>
    </row>
    <row r="424" spans="1:33">
      <c r="A424">
        <v>4414</v>
      </c>
      <c r="B424" t="s">
        <v>14</v>
      </c>
      <c r="C424" t="s">
        <v>15</v>
      </c>
      <c r="D424" t="s">
        <v>16</v>
      </c>
      <c r="E424" s="1">
        <v>41016</v>
      </c>
      <c r="F424" s="3">
        <v>0.40972222222222221</v>
      </c>
      <c r="G424" s="1">
        <v>41016</v>
      </c>
      <c r="H424" s="3">
        <v>0.40416666666666667</v>
      </c>
      <c r="I424">
        <v>3</v>
      </c>
      <c r="J424">
        <v>2010</v>
      </c>
      <c r="K424" s="1">
        <v>41016</v>
      </c>
      <c r="L424" s="3">
        <v>0.45833333333333331</v>
      </c>
      <c r="M424" s="1">
        <v>41016</v>
      </c>
      <c r="N424" s="3">
        <v>0.46111111111111114</v>
      </c>
      <c r="O424">
        <v>3</v>
      </c>
      <c r="P424">
        <v>9</v>
      </c>
      <c r="Q424">
        <v>9</v>
      </c>
      <c r="R424">
        <v>11</v>
      </c>
      <c r="S424">
        <v>11</v>
      </c>
      <c r="T424" s="2">
        <f>ED_DATA[[#This Row],[REG DATE]] + ED_DATA[[#This Row],[REG TIME]]</f>
        <v>41016.409722222219</v>
      </c>
      <c r="U424" s="2">
        <f>ED_DATA[[#This Row],[TRIAGE DATE]] + ED_DATA[[#This Row],[TRIAGE TIME]]</f>
        <v>41016.404166666667</v>
      </c>
      <c r="V424" s="2">
        <f>ED_DATA[[#This Row],[DISP DATE]] + ED_DATA[[#This Row],[DISP TIME]]</f>
        <v>41016.458333333336</v>
      </c>
      <c r="W424" s="2">
        <f>ED_DATA[[#This Row],[DATE PT LEFT ED]] + ED_DATA[[#This Row],[TIME PT LEFT ED]]</f>
        <v>41016.461111111108</v>
      </c>
      <c r="X424" s="5">
        <f t="shared" si="60"/>
        <v>1.2333333333372138</v>
      </c>
      <c r="Y424" s="5">
        <f t="shared" si="61"/>
        <v>1.1666666668024845</v>
      </c>
      <c r="Z424" s="7">
        <f t="shared" si="62"/>
        <v>1</v>
      </c>
      <c r="AA424" s="7">
        <f t="shared" si="63"/>
        <v>1</v>
      </c>
      <c r="AB424" s="7">
        <f t="shared" si="66"/>
        <v>0</v>
      </c>
      <c r="AC424" s="7">
        <f t="shared" si="67"/>
        <v>0</v>
      </c>
      <c r="AD424" s="7">
        <f t="shared" si="68"/>
        <v>0</v>
      </c>
      <c r="AE424" s="7">
        <f t="shared" si="64"/>
        <v>0</v>
      </c>
      <c r="AF424" s="7">
        <f t="shared" si="65"/>
        <v>0</v>
      </c>
      <c r="AG424" s="7" t="str">
        <f t="shared" si="69"/>
        <v>Pediatric</v>
      </c>
    </row>
    <row r="425" spans="1:33">
      <c r="A425">
        <v>4414</v>
      </c>
      <c r="B425" t="s">
        <v>14</v>
      </c>
      <c r="C425" t="s">
        <v>15</v>
      </c>
      <c r="D425" t="s">
        <v>16</v>
      </c>
      <c r="E425" s="1">
        <v>41016</v>
      </c>
      <c r="F425" s="3">
        <v>0.41388888888888886</v>
      </c>
      <c r="G425" s="1">
        <v>41016</v>
      </c>
      <c r="H425" s="3">
        <v>0.40833333333333333</v>
      </c>
      <c r="I425">
        <v>3</v>
      </c>
      <c r="J425">
        <v>2009</v>
      </c>
      <c r="K425" s="1">
        <v>41016</v>
      </c>
      <c r="L425" s="3">
        <v>0.69791666666666663</v>
      </c>
      <c r="M425" s="1">
        <v>41016</v>
      </c>
      <c r="N425" s="3">
        <v>0.7</v>
      </c>
      <c r="O425">
        <v>7</v>
      </c>
      <c r="P425">
        <v>9</v>
      </c>
      <c r="Q425">
        <v>9</v>
      </c>
      <c r="R425">
        <v>16</v>
      </c>
      <c r="S425">
        <v>16</v>
      </c>
      <c r="T425" s="2">
        <f>ED_DATA[[#This Row],[REG DATE]] + ED_DATA[[#This Row],[REG TIME]]</f>
        <v>41016.413888888892</v>
      </c>
      <c r="U425" s="2">
        <f>ED_DATA[[#This Row],[TRIAGE DATE]] + ED_DATA[[#This Row],[TRIAGE TIME]]</f>
        <v>41016.408333333333</v>
      </c>
      <c r="V425" s="2">
        <f>ED_DATA[[#This Row],[DISP DATE]] + ED_DATA[[#This Row],[DISP TIME]]</f>
        <v>41016.697916666664</v>
      </c>
      <c r="W425" s="2">
        <f>ED_DATA[[#This Row],[DATE PT LEFT ED]] + ED_DATA[[#This Row],[TIME PT LEFT ED]]</f>
        <v>41016.699999999997</v>
      </c>
      <c r="X425" s="5">
        <f t="shared" si="60"/>
        <v>6.8666666665230878</v>
      </c>
      <c r="Y425" s="5">
        <f t="shared" si="61"/>
        <v>6.8166666665347293</v>
      </c>
      <c r="Z425" s="7">
        <f t="shared" si="62"/>
        <v>1</v>
      </c>
      <c r="AA425" s="7">
        <f t="shared" si="63"/>
        <v>0</v>
      </c>
      <c r="AB425" s="7">
        <f t="shared" si="66"/>
        <v>0</v>
      </c>
      <c r="AC425" s="7">
        <f t="shared" si="67"/>
        <v>0</v>
      </c>
      <c r="AD425" s="7">
        <f t="shared" si="68"/>
        <v>0</v>
      </c>
      <c r="AE425" s="7">
        <f t="shared" si="64"/>
        <v>0</v>
      </c>
      <c r="AF425" s="7">
        <f t="shared" si="65"/>
        <v>0</v>
      </c>
      <c r="AG425" s="7" t="str">
        <f t="shared" si="69"/>
        <v>Pediatric</v>
      </c>
    </row>
    <row r="426" spans="1:33">
      <c r="A426">
        <v>4414</v>
      </c>
      <c r="B426" t="s">
        <v>14</v>
      </c>
      <c r="C426" t="s">
        <v>15</v>
      </c>
      <c r="D426" t="s">
        <v>16</v>
      </c>
      <c r="E426" s="1">
        <v>41016</v>
      </c>
      <c r="F426" s="3">
        <v>0.45</v>
      </c>
      <c r="G426" s="1">
        <v>41016</v>
      </c>
      <c r="H426" s="3">
        <v>0.44444444444444442</v>
      </c>
      <c r="I426">
        <v>3</v>
      </c>
      <c r="J426">
        <v>2002</v>
      </c>
      <c r="K426" s="1">
        <v>41016</v>
      </c>
      <c r="L426" s="3">
        <v>0.63888888888888884</v>
      </c>
      <c r="M426" s="1">
        <v>41016</v>
      </c>
      <c r="N426" s="3">
        <v>0.63888888888888884</v>
      </c>
      <c r="O426">
        <v>10</v>
      </c>
      <c r="P426">
        <v>10</v>
      </c>
      <c r="Q426">
        <v>10</v>
      </c>
      <c r="R426">
        <v>15</v>
      </c>
      <c r="S426">
        <v>15</v>
      </c>
      <c r="T426" s="2">
        <f>ED_DATA[[#This Row],[REG DATE]] + ED_DATA[[#This Row],[REG TIME]]</f>
        <v>41016.449999999997</v>
      </c>
      <c r="U426" s="2">
        <f>ED_DATA[[#This Row],[TRIAGE DATE]] + ED_DATA[[#This Row],[TRIAGE TIME]]</f>
        <v>41016.444444444445</v>
      </c>
      <c r="V426" s="2">
        <f>ED_DATA[[#This Row],[DISP DATE]] + ED_DATA[[#This Row],[DISP TIME]]</f>
        <v>41016.638888888891</v>
      </c>
      <c r="W426" s="2">
        <f>ED_DATA[[#This Row],[DATE PT LEFT ED]] + ED_DATA[[#This Row],[TIME PT LEFT ED]]</f>
        <v>41016.638888888891</v>
      </c>
      <c r="X426" s="5">
        <f t="shared" si="60"/>
        <v>4.5333333334419876</v>
      </c>
      <c r="Y426" s="5">
        <f t="shared" si="61"/>
        <v>4.5333333334419876</v>
      </c>
      <c r="Z426" s="7">
        <f t="shared" si="62"/>
        <v>1</v>
      </c>
      <c r="AA426" s="7">
        <f t="shared" si="63"/>
        <v>0</v>
      </c>
      <c r="AB426" s="7">
        <f t="shared" si="66"/>
        <v>0</v>
      </c>
      <c r="AC426" s="7">
        <f t="shared" si="67"/>
        <v>0</v>
      </c>
      <c r="AD426" s="7">
        <f t="shared" si="68"/>
        <v>0</v>
      </c>
      <c r="AE426" s="7">
        <f t="shared" si="64"/>
        <v>0</v>
      </c>
      <c r="AF426" s="7">
        <f t="shared" si="65"/>
        <v>0</v>
      </c>
      <c r="AG426" s="7" t="str">
        <f t="shared" si="69"/>
        <v>Pediatric</v>
      </c>
    </row>
    <row r="427" spans="1:33">
      <c r="A427">
        <v>4414</v>
      </c>
      <c r="B427" t="s">
        <v>14</v>
      </c>
      <c r="C427" t="s">
        <v>15</v>
      </c>
      <c r="D427" t="s">
        <v>16</v>
      </c>
      <c r="E427" s="1">
        <v>41016</v>
      </c>
      <c r="F427" s="3">
        <v>0.50069444444444444</v>
      </c>
      <c r="G427" s="1">
        <v>41016</v>
      </c>
      <c r="H427" s="3">
        <v>0.49513888888888891</v>
      </c>
      <c r="I427">
        <v>3</v>
      </c>
      <c r="J427">
        <v>2009</v>
      </c>
      <c r="K427" s="1">
        <v>41016</v>
      </c>
      <c r="L427" s="3">
        <v>0.69097222222222221</v>
      </c>
      <c r="M427" s="1">
        <v>41016</v>
      </c>
      <c r="N427" s="3">
        <v>0.69097222222222221</v>
      </c>
      <c r="O427">
        <v>4</v>
      </c>
      <c r="P427">
        <v>12</v>
      </c>
      <c r="Q427">
        <v>11</v>
      </c>
      <c r="R427">
        <v>16</v>
      </c>
      <c r="S427">
        <v>16</v>
      </c>
      <c r="T427" s="2">
        <f>ED_DATA[[#This Row],[REG DATE]] + ED_DATA[[#This Row],[REG TIME]]</f>
        <v>41016.500694444447</v>
      </c>
      <c r="U427" s="2">
        <f>ED_DATA[[#This Row],[TRIAGE DATE]] + ED_DATA[[#This Row],[TRIAGE TIME]]</f>
        <v>41016.495138888888</v>
      </c>
      <c r="V427" s="2">
        <f>ED_DATA[[#This Row],[DISP DATE]] + ED_DATA[[#This Row],[DISP TIME]]</f>
        <v>41016.690972222219</v>
      </c>
      <c r="W427" s="2">
        <f>ED_DATA[[#This Row],[DATE PT LEFT ED]] + ED_DATA[[#This Row],[TIME PT LEFT ED]]</f>
        <v>41016.690972222219</v>
      </c>
      <c r="X427" s="5">
        <f t="shared" si="60"/>
        <v>4.5666666665347293</v>
      </c>
      <c r="Y427" s="5">
        <f t="shared" si="61"/>
        <v>4.5666666665347293</v>
      </c>
      <c r="Z427" s="7">
        <f t="shared" si="62"/>
        <v>1</v>
      </c>
      <c r="AA427" s="7">
        <f t="shared" si="63"/>
        <v>0</v>
      </c>
      <c r="AB427" s="7">
        <f t="shared" si="66"/>
        <v>0</v>
      </c>
      <c r="AC427" s="7">
        <f t="shared" si="67"/>
        <v>0</v>
      </c>
      <c r="AD427" s="7">
        <f t="shared" si="68"/>
        <v>0</v>
      </c>
      <c r="AE427" s="7">
        <f t="shared" si="64"/>
        <v>0</v>
      </c>
      <c r="AF427" s="7">
        <f t="shared" si="65"/>
        <v>0</v>
      </c>
      <c r="AG427" s="7" t="str">
        <f t="shared" si="69"/>
        <v>Pediatric</v>
      </c>
    </row>
    <row r="428" spans="1:33">
      <c r="A428">
        <v>4414</v>
      </c>
      <c r="B428" t="s">
        <v>14</v>
      </c>
      <c r="C428" t="s">
        <v>15</v>
      </c>
      <c r="D428" t="s">
        <v>16</v>
      </c>
      <c r="E428" s="1">
        <v>41016</v>
      </c>
      <c r="F428" s="3">
        <v>0.40486111111111112</v>
      </c>
      <c r="G428" s="1">
        <v>41016</v>
      </c>
      <c r="H428" s="3">
        <v>0.4</v>
      </c>
      <c r="I428">
        <v>3</v>
      </c>
      <c r="J428">
        <v>2001</v>
      </c>
      <c r="K428" s="1">
        <v>41016</v>
      </c>
      <c r="L428" s="3">
        <v>0.5</v>
      </c>
      <c r="M428" s="1">
        <v>41016</v>
      </c>
      <c r="N428" s="3">
        <v>0.62291666666666667</v>
      </c>
      <c r="O428">
        <v>12</v>
      </c>
      <c r="P428">
        <v>9</v>
      </c>
      <c r="Q428">
        <v>9</v>
      </c>
      <c r="R428">
        <v>12</v>
      </c>
      <c r="S428">
        <v>14</v>
      </c>
      <c r="T428" s="2">
        <f>ED_DATA[[#This Row],[REG DATE]] + ED_DATA[[#This Row],[REG TIME]]</f>
        <v>41016.404861111114</v>
      </c>
      <c r="U428" s="2">
        <f>ED_DATA[[#This Row],[TRIAGE DATE]] + ED_DATA[[#This Row],[TRIAGE TIME]]</f>
        <v>41016.400000000001</v>
      </c>
      <c r="V428" s="2">
        <f>ED_DATA[[#This Row],[DISP DATE]] + ED_DATA[[#This Row],[DISP TIME]]</f>
        <v>41016.5</v>
      </c>
      <c r="W428" s="2">
        <f>ED_DATA[[#This Row],[DATE PT LEFT ED]] + ED_DATA[[#This Row],[TIME PT LEFT ED]]</f>
        <v>41016.622916666667</v>
      </c>
      <c r="X428" s="5">
        <f t="shared" si="60"/>
        <v>5.2333333332790062</v>
      </c>
      <c r="Y428" s="5">
        <f t="shared" si="61"/>
        <v>2.2833333332673647</v>
      </c>
      <c r="Z428" s="7">
        <f t="shared" si="62"/>
        <v>1</v>
      </c>
      <c r="AA428" s="7">
        <f t="shared" si="63"/>
        <v>1</v>
      </c>
      <c r="AB428" s="7">
        <f t="shared" si="66"/>
        <v>0</v>
      </c>
      <c r="AC428" s="7">
        <f t="shared" si="67"/>
        <v>0</v>
      </c>
      <c r="AD428" s="7">
        <f t="shared" si="68"/>
        <v>0</v>
      </c>
      <c r="AE428" s="7">
        <f t="shared" si="64"/>
        <v>0</v>
      </c>
      <c r="AF428" s="7">
        <f t="shared" si="65"/>
        <v>0</v>
      </c>
      <c r="AG428" s="7" t="str">
        <f t="shared" si="69"/>
        <v>Pediatric</v>
      </c>
    </row>
    <row r="429" spans="1:33">
      <c r="A429">
        <v>4414</v>
      </c>
      <c r="B429" t="s">
        <v>14</v>
      </c>
      <c r="C429" t="s">
        <v>15</v>
      </c>
      <c r="D429" t="s">
        <v>16</v>
      </c>
      <c r="E429" s="1">
        <v>41012</v>
      </c>
      <c r="F429" s="3">
        <v>0.98819444444444449</v>
      </c>
      <c r="G429" s="1">
        <v>41012</v>
      </c>
      <c r="H429" s="3">
        <v>0.98263888888888884</v>
      </c>
      <c r="I429">
        <v>3</v>
      </c>
      <c r="J429">
        <v>2004</v>
      </c>
      <c r="K429" s="1">
        <v>41013</v>
      </c>
      <c r="L429" s="3">
        <v>0.12152777777777778</v>
      </c>
      <c r="M429" s="1">
        <v>41013</v>
      </c>
      <c r="N429" s="3">
        <v>0.12152777777777778</v>
      </c>
      <c r="O429">
        <v>8</v>
      </c>
      <c r="P429">
        <v>23</v>
      </c>
      <c r="Q429">
        <v>23</v>
      </c>
      <c r="R429">
        <v>2</v>
      </c>
      <c r="S429">
        <v>2</v>
      </c>
      <c r="T429" s="2">
        <f>ED_DATA[[#This Row],[REG DATE]] + ED_DATA[[#This Row],[REG TIME]]</f>
        <v>41012.988194444442</v>
      </c>
      <c r="U429" s="2">
        <f>ED_DATA[[#This Row],[TRIAGE DATE]] + ED_DATA[[#This Row],[TRIAGE TIME]]</f>
        <v>41012.982638888891</v>
      </c>
      <c r="V429" s="2">
        <f>ED_DATA[[#This Row],[DISP DATE]] + ED_DATA[[#This Row],[DISP TIME]]</f>
        <v>41013.121527777781</v>
      </c>
      <c r="W429" s="2">
        <f>ED_DATA[[#This Row],[DATE PT LEFT ED]] + ED_DATA[[#This Row],[TIME PT LEFT ED]]</f>
        <v>41013.121527777781</v>
      </c>
      <c r="X429" s="5">
        <f t="shared" si="60"/>
        <v>3.2000000001280569</v>
      </c>
      <c r="Y429" s="5">
        <f t="shared" si="61"/>
        <v>3.2000000001280569</v>
      </c>
      <c r="Z429" s="7">
        <f t="shared" si="62"/>
        <v>1</v>
      </c>
      <c r="AA429" s="7">
        <f t="shared" si="63"/>
        <v>1</v>
      </c>
      <c r="AB429" s="7">
        <f t="shared" si="66"/>
        <v>0</v>
      </c>
      <c r="AC429" s="7">
        <f t="shared" si="67"/>
        <v>0</v>
      </c>
      <c r="AD429" s="7">
        <f t="shared" si="68"/>
        <v>0</v>
      </c>
      <c r="AE429" s="7">
        <f t="shared" si="64"/>
        <v>0</v>
      </c>
      <c r="AF429" s="7">
        <f t="shared" si="65"/>
        <v>0</v>
      </c>
      <c r="AG429" s="7" t="str">
        <f t="shared" si="69"/>
        <v>Pediatric</v>
      </c>
    </row>
    <row r="430" spans="1:33">
      <c r="A430">
        <v>4414</v>
      </c>
      <c r="B430" t="s">
        <v>14</v>
      </c>
      <c r="C430" t="s">
        <v>15</v>
      </c>
      <c r="D430" t="s">
        <v>16</v>
      </c>
      <c r="E430" s="1">
        <v>41013</v>
      </c>
      <c r="F430" s="3">
        <v>0.18402777777777779</v>
      </c>
      <c r="G430" s="1">
        <v>41013</v>
      </c>
      <c r="H430" s="3">
        <v>0.17569444444444443</v>
      </c>
      <c r="I430">
        <v>3</v>
      </c>
      <c r="J430">
        <v>2009</v>
      </c>
      <c r="K430" s="1">
        <v>41013</v>
      </c>
      <c r="L430" s="3">
        <v>0.19305555555555556</v>
      </c>
      <c r="M430" s="1">
        <v>41013</v>
      </c>
      <c r="N430" s="3">
        <v>0.19305555555555556</v>
      </c>
      <c r="O430">
        <v>5</v>
      </c>
      <c r="P430">
        <v>4</v>
      </c>
      <c r="Q430">
        <v>4</v>
      </c>
      <c r="R430">
        <v>4</v>
      </c>
      <c r="S430">
        <v>4</v>
      </c>
      <c r="T430" s="2">
        <f>ED_DATA[[#This Row],[REG DATE]] + ED_DATA[[#This Row],[REG TIME]]</f>
        <v>41013.184027777781</v>
      </c>
      <c r="U430" s="2">
        <f>ED_DATA[[#This Row],[TRIAGE DATE]] + ED_DATA[[#This Row],[TRIAGE TIME]]</f>
        <v>41013.175694444442</v>
      </c>
      <c r="V430" s="2">
        <f>ED_DATA[[#This Row],[DISP DATE]] + ED_DATA[[#This Row],[DISP TIME]]</f>
        <v>41013.193055555559</v>
      </c>
      <c r="W430" s="2">
        <f>ED_DATA[[#This Row],[DATE PT LEFT ED]] + ED_DATA[[#This Row],[TIME PT LEFT ED]]</f>
        <v>41013.193055555559</v>
      </c>
      <c r="X430" s="5">
        <f t="shared" si="60"/>
        <v>0.21666666667442769</v>
      </c>
      <c r="Y430" s="5">
        <f t="shared" si="61"/>
        <v>0.21666666667442769</v>
      </c>
      <c r="Z430" s="7">
        <f t="shared" si="62"/>
        <v>1</v>
      </c>
      <c r="AA430" s="7">
        <f t="shared" si="63"/>
        <v>1</v>
      </c>
      <c r="AB430" s="7">
        <f t="shared" si="66"/>
        <v>0</v>
      </c>
      <c r="AC430" s="7">
        <f t="shared" si="67"/>
        <v>0</v>
      </c>
      <c r="AD430" s="7">
        <f t="shared" si="68"/>
        <v>0</v>
      </c>
      <c r="AE430" s="7">
        <f t="shared" si="64"/>
        <v>0</v>
      </c>
      <c r="AF430" s="7">
        <f t="shared" si="65"/>
        <v>0</v>
      </c>
      <c r="AG430" s="7" t="str">
        <f t="shared" si="69"/>
        <v>Pediatric</v>
      </c>
    </row>
    <row r="431" spans="1:33">
      <c r="A431">
        <v>4414</v>
      </c>
      <c r="B431" t="s">
        <v>14</v>
      </c>
      <c r="C431" t="s">
        <v>15</v>
      </c>
      <c r="D431" t="s">
        <v>16</v>
      </c>
      <c r="E431" s="1">
        <v>41010</v>
      </c>
      <c r="F431" s="3">
        <v>3.888888888888889E-2</v>
      </c>
      <c r="G431" s="1">
        <v>41010</v>
      </c>
      <c r="H431" s="3">
        <v>3.4027777777777775E-2</v>
      </c>
      <c r="I431">
        <v>3</v>
      </c>
      <c r="J431">
        <v>1999</v>
      </c>
      <c r="K431" s="1">
        <v>41010</v>
      </c>
      <c r="L431" s="3">
        <v>0.38541666666666669</v>
      </c>
      <c r="M431" s="1">
        <v>41010</v>
      </c>
      <c r="N431" s="3">
        <v>0.40625</v>
      </c>
      <c r="O431">
        <v>14</v>
      </c>
      <c r="P431">
        <v>0</v>
      </c>
      <c r="Q431">
        <v>0</v>
      </c>
      <c r="R431">
        <v>9</v>
      </c>
      <c r="S431">
        <v>9</v>
      </c>
      <c r="T431" s="2">
        <f>ED_DATA[[#This Row],[REG DATE]] + ED_DATA[[#This Row],[REG TIME]]</f>
        <v>41010.038888888892</v>
      </c>
      <c r="U431" s="2">
        <f>ED_DATA[[#This Row],[TRIAGE DATE]] + ED_DATA[[#This Row],[TRIAGE TIME]]</f>
        <v>41010.03402777778</v>
      </c>
      <c r="V431" s="2">
        <f>ED_DATA[[#This Row],[DISP DATE]] + ED_DATA[[#This Row],[DISP TIME]]</f>
        <v>41010.385416666664</v>
      </c>
      <c r="W431" s="2">
        <f>ED_DATA[[#This Row],[DATE PT LEFT ED]] + ED_DATA[[#This Row],[TIME PT LEFT ED]]</f>
        <v>41010.40625</v>
      </c>
      <c r="X431" s="5">
        <f t="shared" si="60"/>
        <v>8.816666666592937</v>
      </c>
      <c r="Y431" s="5">
        <f t="shared" si="61"/>
        <v>8.3166666665347293</v>
      </c>
      <c r="Z431" s="7">
        <f t="shared" si="62"/>
        <v>0</v>
      </c>
      <c r="AA431" s="7">
        <f t="shared" si="63"/>
        <v>0</v>
      </c>
      <c r="AB431" s="7">
        <f t="shared" si="66"/>
        <v>0</v>
      </c>
      <c r="AC431" s="7">
        <f t="shared" si="67"/>
        <v>0</v>
      </c>
      <c r="AD431" s="7">
        <f t="shared" si="68"/>
        <v>0</v>
      </c>
      <c r="AE431" s="7">
        <f t="shared" si="64"/>
        <v>0</v>
      </c>
      <c r="AF431" s="7">
        <f t="shared" si="65"/>
        <v>0</v>
      </c>
      <c r="AG431" s="7" t="str">
        <f t="shared" si="69"/>
        <v>Pediatric</v>
      </c>
    </row>
    <row r="432" spans="1:33">
      <c r="A432">
        <v>4414</v>
      </c>
      <c r="B432" t="s">
        <v>14</v>
      </c>
      <c r="C432" t="s">
        <v>15</v>
      </c>
      <c r="D432" t="s">
        <v>16</v>
      </c>
      <c r="E432" s="1">
        <v>41010</v>
      </c>
      <c r="F432" s="3">
        <v>0.53125</v>
      </c>
      <c r="G432" s="1">
        <v>41010</v>
      </c>
      <c r="H432" s="3">
        <v>0.52569444444444446</v>
      </c>
      <c r="I432">
        <v>3</v>
      </c>
      <c r="J432">
        <v>2000</v>
      </c>
      <c r="K432" s="1">
        <v>41010</v>
      </c>
      <c r="L432" s="3">
        <v>0.77986111111111112</v>
      </c>
      <c r="M432" s="1">
        <v>41010</v>
      </c>
      <c r="N432" s="3">
        <v>0.78402777777777777</v>
      </c>
      <c r="O432">
        <v>12</v>
      </c>
      <c r="P432">
        <v>12</v>
      </c>
      <c r="Q432">
        <v>12</v>
      </c>
      <c r="R432">
        <v>18</v>
      </c>
      <c r="S432">
        <v>18</v>
      </c>
      <c r="T432" s="2">
        <f>ED_DATA[[#This Row],[REG DATE]] + ED_DATA[[#This Row],[REG TIME]]</f>
        <v>41010.53125</v>
      </c>
      <c r="U432" s="2">
        <f>ED_DATA[[#This Row],[TRIAGE DATE]] + ED_DATA[[#This Row],[TRIAGE TIME]]</f>
        <v>41010.525694444441</v>
      </c>
      <c r="V432" s="2">
        <f>ED_DATA[[#This Row],[DISP DATE]] + ED_DATA[[#This Row],[DISP TIME]]</f>
        <v>41010.779861111114</v>
      </c>
      <c r="W432" s="2">
        <f>ED_DATA[[#This Row],[DATE PT LEFT ED]] + ED_DATA[[#This Row],[TIME PT LEFT ED]]</f>
        <v>41010.78402777778</v>
      </c>
      <c r="X432" s="5">
        <f t="shared" si="60"/>
        <v>6.0666666667093523</v>
      </c>
      <c r="Y432" s="5">
        <f t="shared" si="61"/>
        <v>5.9666666667326353</v>
      </c>
      <c r="Z432" s="7">
        <f t="shared" si="62"/>
        <v>1</v>
      </c>
      <c r="AA432" s="7">
        <f t="shared" si="63"/>
        <v>0</v>
      </c>
      <c r="AB432" s="7">
        <f t="shared" si="66"/>
        <v>0</v>
      </c>
      <c r="AC432" s="7">
        <f t="shared" si="67"/>
        <v>0</v>
      </c>
      <c r="AD432" s="7">
        <f t="shared" si="68"/>
        <v>0</v>
      </c>
      <c r="AE432" s="7">
        <f t="shared" si="64"/>
        <v>0</v>
      </c>
      <c r="AF432" s="7">
        <f t="shared" si="65"/>
        <v>0</v>
      </c>
      <c r="AG432" s="7" t="str">
        <f t="shared" si="69"/>
        <v>Pediatric</v>
      </c>
    </row>
    <row r="433" spans="1:33">
      <c r="A433">
        <v>4414</v>
      </c>
      <c r="B433" t="s">
        <v>14</v>
      </c>
      <c r="C433" t="s">
        <v>15</v>
      </c>
      <c r="D433" t="s">
        <v>16</v>
      </c>
      <c r="E433" s="1">
        <v>41013</v>
      </c>
      <c r="F433" s="3">
        <v>0.26805555555555555</v>
      </c>
      <c r="G433" s="1">
        <v>41013</v>
      </c>
      <c r="H433" s="3">
        <v>0.25763888888888886</v>
      </c>
      <c r="I433">
        <v>3</v>
      </c>
      <c r="J433">
        <v>2004</v>
      </c>
      <c r="K433" s="1">
        <v>41013</v>
      </c>
      <c r="L433" s="3">
        <v>0.41666666666666669</v>
      </c>
      <c r="M433" s="1">
        <v>41013</v>
      </c>
      <c r="N433" s="3">
        <v>0.42986111111111114</v>
      </c>
      <c r="O433">
        <v>7</v>
      </c>
      <c r="P433">
        <v>6</v>
      </c>
      <c r="Q433">
        <v>6</v>
      </c>
      <c r="R433">
        <v>10</v>
      </c>
      <c r="S433">
        <v>10</v>
      </c>
      <c r="T433" s="2">
        <f>ED_DATA[[#This Row],[REG DATE]] + ED_DATA[[#This Row],[REG TIME]]</f>
        <v>41013.268055555556</v>
      </c>
      <c r="U433" s="2">
        <f>ED_DATA[[#This Row],[TRIAGE DATE]] + ED_DATA[[#This Row],[TRIAGE TIME]]</f>
        <v>41013.257638888892</v>
      </c>
      <c r="V433" s="2">
        <f>ED_DATA[[#This Row],[DISP DATE]] + ED_DATA[[#This Row],[DISP TIME]]</f>
        <v>41013.416666666664</v>
      </c>
      <c r="W433" s="2">
        <f>ED_DATA[[#This Row],[DATE PT LEFT ED]] + ED_DATA[[#This Row],[TIME PT LEFT ED]]</f>
        <v>41013.429861111108</v>
      </c>
      <c r="X433" s="5">
        <f t="shared" si="60"/>
        <v>3.8833333332440816</v>
      </c>
      <c r="Y433" s="5">
        <f t="shared" si="61"/>
        <v>3.566666666592937</v>
      </c>
      <c r="Z433" s="7">
        <f t="shared" si="62"/>
        <v>1</v>
      </c>
      <c r="AA433" s="7">
        <f t="shared" si="63"/>
        <v>1</v>
      </c>
      <c r="AB433" s="7">
        <f t="shared" si="66"/>
        <v>0</v>
      </c>
      <c r="AC433" s="7">
        <f t="shared" si="67"/>
        <v>0</v>
      </c>
      <c r="AD433" s="7">
        <f t="shared" si="68"/>
        <v>0</v>
      </c>
      <c r="AE433" s="7">
        <f t="shared" si="64"/>
        <v>0</v>
      </c>
      <c r="AF433" s="7">
        <f t="shared" si="65"/>
        <v>0</v>
      </c>
      <c r="AG433" s="7" t="str">
        <f t="shared" si="69"/>
        <v>Pediatric</v>
      </c>
    </row>
    <row r="434" spans="1:33">
      <c r="A434">
        <v>4414</v>
      </c>
      <c r="B434" t="s">
        <v>14</v>
      </c>
      <c r="C434" t="s">
        <v>15</v>
      </c>
      <c r="D434" t="s">
        <v>16</v>
      </c>
      <c r="E434" s="1">
        <v>41014</v>
      </c>
      <c r="F434" s="3">
        <v>0.58472222222222225</v>
      </c>
      <c r="G434" s="1">
        <v>41014</v>
      </c>
      <c r="H434" s="3">
        <v>0.57708333333333328</v>
      </c>
      <c r="I434">
        <v>3</v>
      </c>
      <c r="J434">
        <v>2009</v>
      </c>
      <c r="K434" s="1">
        <v>41014</v>
      </c>
      <c r="L434" s="3">
        <v>0.66874999999999996</v>
      </c>
      <c r="M434" s="1">
        <v>41014</v>
      </c>
      <c r="N434" s="3">
        <v>0.66874999999999996</v>
      </c>
      <c r="O434">
        <v>5</v>
      </c>
      <c r="P434">
        <v>14</v>
      </c>
      <c r="Q434">
        <v>13</v>
      </c>
      <c r="R434">
        <v>16</v>
      </c>
      <c r="S434">
        <v>16</v>
      </c>
      <c r="T434" s="2">
        <f>ED_DATA[[#This Row],[REG DATE]] + ED_DATA[[#This Row],[REG TIME]]</f>
        <v>41014.584722222222</v>
      </c>
      <c r="U434" s="2">
        <f>ED_DATA[[#This Row],[TRIAGE DATE]] + ED_DATA[[#This Row],[TRIAGE TIME]]</f>
        <v>41014.57708333333</v>
      </c>
      <c r="V434" s="2">
        <f>ED_DATA[[#This Row],[DISP DATE]] + ED_DATA[[#This Row],[DISP TIME]]</f>
        <v>41014.668749999997</v>
      </c>
      <c r="W434" s="2">
        <f>ED_DATA[[#This Row],[DATE PT LEFT ED]] + ED_DATA[[#This Row],[TIME PT LEFT ED]]</f>
        <v>41014.668749999997</v>
      </c>
      <c r="X434" s="5">
        <f t="shared" si="60"/>
        <v>2.0166666666045785</v>
      </c>
      <c r="Y434" s="5">
        <f t="shared" si="61"/>
        <v>2.0166666666045785</v>
      </c>
      <c r="Z434" s="7">
        <f t="shared" si="62"/>
        <v>1</v>
      </c>
      <c r="AA434" s="7">
        <f t="shared" si="63"/>
        <v>1</v>
      </c>
      <c r="AB434" s="7">
        <f t="shared" si="66"/>
        <v>0</v>
      </c>
      <c r="AC434" s="7">
        <f t="shared" si="67"/>
        <v>0</v>
      </c>
      <c r="AD434" s="7">
        <f t="shared" si="68"/>
        <v>0</v>
      </c>
      <c r="AE434" s="7">
        <f t="shared" si="64"/>
        <v>0</v>
      </c>
      <c r="AF434" s="7">
        <f t="shared" si="65"/>
        <v>0</v>
      </c>
      <c r="AG434" s="7" t="str">
        <f t="shared" si="69"/>
        <v>Pediatric</v>
      </c>
    </row>
    <row r="435" spans="1:33">
      <c r="A435">
        <v>4414</v>
      </c>
      <c r="B435" t="s">
        <v>14</v>
      </c>
      <c r="C435" t="s">
        <v>15</v>
      </c>
      <c r="D435" t="s">
        <v>16</v>
      </c>
      <c r="E435" s="1">
        <v>41014</v>
      </c>
      <c r="F435" s="3">
        <v>0.75555555555555554</v>
      </c>
      <c r="G435" s="1">
        <v>41014</v>
      </c>
      <c r="H435" s="3">
        <v>0.74652777777777779</v>
      </c>
      <c r="I435">
        <v>3</v>
      </c>
      <c r="J435">
        <v>1997</v>
      </c>
      <c r="K435" s="1">
        <v>41014</v>
      </c>
      <c r="L435" s="3">
        <v>0.8208333333333333</v>
      </c>
      <c r="M435" s="1">
        <v>41014</v>
      </c>
      <c r="N435" s="3">
        <v>0.8208333333333333</v>
      </c>
      <c r="O435">
        <v>15</v>
      </c>
      <c r="P435">
        <v>18</v>
      </c>
      <c r="Q435">
        <v>17</v>
      </c>
      <c r="R435">
        <v>19</v>
      </c>
      <c r="S435">
        <v>19</v>
      </c>
      <c r="T435" s="2">
        <f>ED_DATA[[#This Row],[REG DATE]] + ED_DATA[[#This Row],[REG TIME]]</f>
        <v>41014.755555555559</v>
      </c>
      <c r="U435" s="2">
        <f>ED_DATA[[#This Row],[TRIAGE DATE]] + ED_DATA[[#This Row],[TRIAGE TIME]]</f>
        <v>41014.746527777781</v>
      </c>
      <c r="V435" s="2">
        <f>ED_DATA[[#This Row],[DISP DATE]] + ED_DATA[[#This Row],[DISP TIME]]</f>
        <v>41014.820833333331</v>
      </c>
      <c r="W435" s="2">
        <f>ED_DATA[[#This Row],[DATE PT LEFT ED]] + ED_DATA[[#This Row],[TIME PT LEFT ED]]</f>
        <v>41014.820833333331</v>
      </c>
      <c r="X435" s="5">
        <f t="shared" si="60"/>
        <v>1.5666666665347293</v>
      </c>
      <c r="Y435" s="5">
        <f t="shared" si="61"/>
        <v>1.5666666665347293</v>
      </c>
      <c r="Z435" s="7">
        <f t="shared" si="62"/>
        <v>1</v>
      </c>
      <c r="AA435" s="7">
        <f t="shared" si="63"/>
        <v>1</v>
      </c>
      <c r="AB435" s="7">
        <f t="shared" si="66"/>
        <v>0</v>
      </c>
      <c r="AC435" s="7">
        <f t="shared" si="67"/>
        <v>0</v>
      </c>
      <c r="AD435" s="7">
        <f t="shared" si="68"/>
        <v>0</v>
      </c>
      <c r="AE435" s="7">
        <f t="shared" si="64"/>
        <v>0</v>
      </c>
      <c r="AF435" s="7">
        <f t="shared" si="65"/>
        <v>0</v>
      </c>
      <c r="AG435" s="7" t="str">
        <f t="shared" si="69"/>
        <v>Pediatric</v>
      </c>
    </row>
    <row r="436" spans="1:33">
      <c r="A436">
        <v>4414</v>
      </c>
      <c r="B436" t="s">
        <v>14</v>
      </c>
      <c r="C436" t="s">
        <v>15</v>
      </c>
      <c r="D436" t="s">
        <v>16</v>
      </c>
      <c r="E436" s="1">
        <v>41014</v>
      </c>
      <c r="F436" s="3">
        <v>0.76666666666666672</v>
      </c>
      <c r="G436" s="1">
        <v>41014</v>
      </c>
      <c r="H436" s="3">
        <v>0.75902777777777775</v>
      </c>
      <c r="I436">
        <v>3</v>
      </c>
      <c r="J436">
        <v>2009</v>
      </c>
      <c r="K436" s="1">
        <v>41014</v>
      </c>
      <c r="L436" s="3">
        <v>0.88888888888888884</v>
      </c>
      <c r="M436" s="1">
        <v>41014</v>
      </c>
      <c r="N436" s="3">
        <v>0.88888888888888884</v>
      </c>
      <c r="O436">
        <v>7</v>
      </c>
      <c r="P436">
        <v>18</v>
      </c>
      <c r="Q436">
        <v>18</v>
      </c>
      <c r="R436">
        <v>21</v>
      </c>
      <c r="S436">
        <v>21</v>
      </c>
      <c r="T436" s="2">
        <f>ED_DATA[[#This Row],[REG DATE]] + ED_DATA[[#This Row],[REG TIME]]</f>
        <v>41014.76666666667</v>
      </c>
      <c r="U436" s="2">
        <f>ED_DATA[[#This Row],[TRIAGE DATE]] + ED_DATA[[#This Row],[TRIAGE TIME]]</f>
        <v>41014.759027777778</v>
      </c>
      <c r="V436" s="2">
        <f>ED_DATA[[#This Row],[DISP DATE]] + ED_DATA[[#This Row],[DISP TIME]]</f>
        <v>41014.888888888891</v>
      </c>
      <c r="W436" s="2">
        <f>ED_DATA[[#This Row],[DATE PT LEFT ED]] + ED_DATA[[#This Row],[TIME PT LEFT ED]]</f>
        <v>41014.888888888891</v>
      </c>
      <c r="X436" s="5">
        <f t="shared" si="60"/>
        <v>2.9333333332906477</v>
      </c>
      <c r="Y436" s="5">
        <f t="shared" si="61"/>
        <v>2.9333333332906477</v>
      </c>
      <c r="Z436" s="7">
        <f t="shared" si="62"/>
        <v>1</v>
      </c>
      <c r="AA436" s="7">
        <f t="shared" si="63"/>
        <v>1</v>
      </c>
      <c r="AB436" s="7">
        <f t="shared" si="66"/>
        <v>0</v>
      </c>
      <c r="AC436" s="7">
        <f t="shared" si="67"/>
        <v>0</v>
      </c>
      <c r="AD436" s="7">
        <f t="shared" si="68"/>
        <v>0</v>
      </c>
      <c r="AE436" s="7">
        <f t="shared" si="64"/>
        <v>0</v>
      </c>
      <c r="AF436" s="7">
        <f t="shared" si="65"/>
        <v>0</v>
      </c>
      <c r="AG436" s="7" t="str">
        <f t="shared" si="69"/>
        <v>Pediatric</v>
      </c>
    </row>
    <row r="437" spans="1:33">
      <c r="A437">
        <v>4414</v>
      </c>
      <c r="B437" t="s">
        <v>14</v>
      </c>
      <c r="C437" t="s">
        <v>15</v>
      </c>
      <c r="D437" t="s">
        <v>16</v>
      </c>
      <c r="E437" s="1">
        <v>41014</v>
      </c>
      <c r="F437" s="3">
        <v>0.91249999999999998</v>
      </c>
      <c r="G437" s="1">
        <v>41014</v>
      </c>
      <c r="H437" s="3">
        <v>0.90486111111111112</v>
      </c>
      <c r="I437">
        <v>3</v>
      </c>
      <c r="J437">
        <v>2010</v>
      </c>
      <c r="K437" s="1">
        <v>41015</v>
      </c>
      <c r="L437" s="3">
        <v>3.2638888888888891E-2</v>
      </c>
      <c r="M437" s="1">
        <v>41015</v>
      </c>
      <c r="N437" s="3">
        <v>3.4027777777777775E-2</v>
      </c>
      <c r="O437">
        <v>2</v>
      </c>
      <c r="P437">
        <v>21</v>
      </c>
      <c r="Q437">
        <v>21</v>
      </c>
      <c r="R437">
        <v>0</v>
      </c>
      <c r="S437">
        <v>0</v>
      </c>
      <c r="T437" s="2">
        <f>ED_DATA[[#This Row],[REG DATE]] + ED_DATA[[#This Row],[REG TIME]]</f>
        <v>41014.912499999999</v>
      </c>
      <c r="U437" s="2">
        <f>ED_DATA[[#This Row],[TRIAGE DATE]] + ED_DATA[[#This Row],[TRIAGE TIME]]</f>
        <v>41014.904861111114</v>
      </c>
      <c r="V437" s="2">
        <f>ED_DATA[[#This Row],[DISP DATE]] + ED_DATA[[#This Row],[DISP TIME]]</f>
        <v>41015.032638888886</v>
      </c>
      <c r="W437" s="2">
        <f>ED_DATA[[#This Row],[DATE PT LEFT ED]] + ED_DATA[[#This Row],[TIME PT LEFT ED]]</f>
        <v>41015.03402777778</v>
      </c>
      <c r="X437" s="5">
        <f t="shared" si="60"/>
        <v>2.9166666667442769</v>
      </c>
      <c r="Y437" s="5">
        <f t="shared" si="61"/>
        <v>2.8833333333022892</v>
      </c>
      <c r="Z437" s="7">
        <f t="shared" si="62"/>
        <v>1</v>
      </c>
      <c r="AA437" s="7">
        <f t="shared" si="63"/>
        <v>1</v>
      </c>
      <c r="AB437" s="7">
        <f t="shared" si="66"/>
        <v>0</v>
      </c>
      <c r="AC437" s="7">
        <f t="shared" si="67"/>
        <v>0</v>
      </c>
      <c r="AD437" s="7">
        <f t="shared" si="68"/>
        <v>0</v>
      </c>
      <c r="AE437" s="7">
        <f t="shared" si="64"/>
        <v>0</v>
      </c>
      <c r="AF437" s="7">
        <f t="shared" si="65"/>
        <v>0</v>
      </c>
      <c r="AG437" s="7" t="str">
        <f t="shared" si="69"/>
        <v>Pediatric</v>
      </c>
    </row>
    <row r="438" spans="1:33">
      <c r="A438">
        <v>4414</v>
      </c>
      <c r="B438" t="s">
        <v>14</v>
      </c>
      <c r="C438" t="s">
        <v>15</v>
      </c>
      <c r="D438" t="s">
        <v>16</v>
      </c>
      <c r="E438" s="1">
        <v>41014</v>
      </c>
      <c r="F438" s="3">
        <v>0.93958333333333333</v>
      </c>
      <c r="G438" s="1">
        <v>41014</v>
      </c>
      <c r="H438" s="3">
        <v>0.93263888888888891</v>
      </c>
      <c r="I438">
        <v>3</v>
      </c>
      <c r="J438">
        <v>2007</v>
      </c>
      <c r="K438" s="1">
        <v>41015</v>
      </c>
      <c r="L438" s="3">
        <v>1.9444444444444445E-2</v>
      </c>
      <c r="M438" s="1">
        <v>41015</v>
      </c>
      <c r="N438" s="3">
        <v>1.9444444444444445E-2</v>
      </c>
      <c r="O438">
        <v>7</v>
      </c>
      <c r="P438">
        <v>22</v>
      </c>
      <c r="Q438">
        <v>22</v>
      </c>
      <c r="R438">
        <v>0</v>
      </c>
      <c r="S438">
        <v>0</v>
      </c>
      <c r="T438" s="2">
        <f>ED_DATA[[#This Row],[REG DATE]] + ED_DATA[[#This Row],[REG TIME]]</f>
        <v>41014.939583333333</v>
      </c>
      <c r="U438" s="2">
        <f>ED_DATA[[#This Row],[TRIAGE DATE]] + ED_DATA[[#This Row],[TRIAGE TIME]]</f>
        <v>41014.932638888888</v>
      </c>
      <c r="V438" s="2">
        <f>ED_DATA[[#This Row],[DISP DATE]] + ED_DATA[[#This Row],[DISP TIME]]</f>
        <v>41015.019444444442</v>
      </c>
      <c r="W438" s="2">
        <f>ED_DATA[[#This Row],[DATE PT LEFT ED]] + ED_DATA[[#This Row],[TIME PT LEFT ED]]</f>
        <v>41015.019444444442</v>
      </c>
      <c r="X438" s="5">
        <f t="shared" si="60"/>
        <v>1.9166666666278616</v>
      </c>
      <c r="Y438" s="5">
        <f t="shared" si="61"/>
        <v>1.9166666666278616</v>
      </c>
      <c r="Z438" s="7">
        <f t="shared" si="62"/>
        <v>1</v>
      </c>
      <c r="AA438" s="7">
        <f t="shared" si="63"/>
        <v>1</v>
      </c>
      <c r="AB438" s="7">
        <f t="shared" si="66"/>
        <v>0</v>
      </c>
      <c r="AC438" s="7">
        <f t="shared" si="67"/>
        <v>0</v>
      </c>
      <c r="AD438" s="7">
        <f t="shared" si="68"/>
        <v>0</v>
      </c>
      <c r="AE438" s="7">
        <f t="shared" si="64"/>
        <v>0</v>
      </c>
      <c r="AF438" s="7">
        <f t="shared" si="65"/>
        <v>0</v>
      </c>
      <c r="AG438" s="7" t="str">
        <f t="shared" si="69"/>
        <v>Pediatric</v>
      </c>
    </row>
    <row r="439" spans="1:33">
      <c r="A439">
        <v>4414</v>
      </c>
      <c r="B439" t="s">
        <v>14</v>
      </c>
      <c r="C439" t="s">
        <v>15</v>
      </c>
      <c r="D439" t="s">
        <v>16</v>
      </c>
      <c r="E439" s="1">
        <v>41014</v>
      </c>
      <c r="F439" s="3">
        <v>0.98263888888888884</v>
      </c>
      <c r="G439" s="1">
        <v>41014</v>
      </c>
      <c r="H439" s="3">
        <v>0.97638888888888886</v>
      </c>
      <c r="I439">
        <v>3</v>
      </c>
      <c r="J439">
        <v>2011</v>
      </c>
      <c r="K439" s="1">
        <v>41015</v>
      </c>
      <c r="L439" s="3">
        <v>5.2083333333333336E-2</v>
      </c>
      <c r="M439" s="1">
        <v>41015</v>
      </c>
      <c r="N439" s="3">
        <v>5.2083333333333336E-2</v>
      </c>
      <c r="O439">
        <v>5</v>
      </c>
      <c r="P439">
        <v>23</v>
      </c>
      <c r="Q439">
        <v>23</v>
      </c>
      <c r="R439">
        <v>1</v>
      </c>
      <c r="S439">
        <v>1</v>
      </c>
      <c r="T439" s="2">
        <f>ED_DATA[[#This Row],[REG DATE]] + ED_DATA[[#This Row],[REG TIME]]</f>
        <v>41014.982638888891</v>
      </c>
      <c r="U439" s="2">
        <f>ED_DATA[[#This Row],[TRIAGE DATE]] + ED_DATA[[#This Row],[TRIAGE TIME]]</f>
        <v>41014.976388888892</v>
      </c>
      <c r="V439" s="2">
        <f>ED_DATA[[#This Row],[DISP DATE]] + ED_DATA[[#This Row],[DISP TIME]]</f>
        <v>41015.052083333336</v>
      </c>
      <c r="W439" s="2">
        <f>ED_DATA[[#This Row],[DATE PT LEFT ED]] + ED_DATA[[#This Row],[TIME PT LEFT ED]]</f>
        <v>41015.052083333336</v>
      </c>
      <c r="X439" s="5">
        <f t="shared" si="60"/>
        <v>1.6666666666860692</v>
      </c>
      <c r="Y439" s="5">
        <f t="shared" si="61"/>
        <v>1.6666666666860692</v>
      </c>
      <c r="Z439" s="7">
        <f t="shared" si="62"/>
        <v>1</v>
      </c>
      <c r="AA439" s="7">
        <f t="shared" si="63"/>
        <v>1</v>
      </c>
      <c r="AB439" s="7">
        <f t="shared" si="66"/>
        <v>0</v>
      </c>
      <c r="AC439" s="7">
        <f t="shared" si="67"/>
        <v>0</v>
      </c>
      <c r="AD439" s="7">
        <f t="shared" si="68"/>
        <v>0</v>
      </c>
      <c r="AE439" s="7">
        <f t="shared" si="64"/>
        <v>0</v>
      </c>
      <c r="AF439" s="7">
        <f t="shared" si="65"/>
        <v>0</v>
      </c>
      <c r="AG439" s="7" t="str">
        <f t="shared" si="69"/>
        <v>Pediatric</v>
      </c>
    </row>
    <row r="440" spans="1:33">
      <c r="A440">
        <v>4414</v>
      </c>
      <c r="B440" t="s">
        <v>14</v>
      </c>
      <c r="C440" t="s">
        <v>15</v>
      </c>
      <c r="D440" t="s">
        <v>16</v>
      </c>
      <c r="E440" s="1">
        <v>41010</v>
      </c>
      <c r="F440" s="3">
        <v>0.58333333333333337</v>
      </c>
      <c r="G440" s="1">
        <v>41010</v>
      </c>
      <c r="H440" s="3">
        <v>0.57708333333333328</v>
      </c>
      <c r="I440">
        <v>3</v>
      </c>
      <c r="J440">
        <v>1998</v>
      </c>
      <c r="K440" s="1">
        <v>41010</v>
      </c>
      <c r="L440" s="3">
        <v>0.80208333333333337</v>
      </c>
      <c r="M440" s="1">
        <v>41010</v>
      </c>
      <c r="N440" s="3">
        <v>0.80347222222222225</v>
      </c>
      <c r="O440">
        <v>16</v>
      </c>
      <c r="P440">
        <v>14</v>
      </c>
      <c r="Q440">
        <v>13</v>
      </c>
      <c r="R440">
        <v>19</v>
      </c>
      <c r="S440">
        <v>19</v>
      </c>
      <c r="T440" s="2">
        <f>ED_DATA[[#This Row],[REG DATE]] + ED_DATA[[#This Row],[REG TIME]]</f>
        <v>41010.583333333336</v>
      </c>
      <c r="U440" s="2">
        <f>ED_DATA[[#This Row],[TRIAGE DATE]] + ED_DATA[[#This Row],[TRIAGE TIME]]</f>
        <v>41010.57708333333</v>
      </c>
      <c r="V440" s="2">
        <f>ED_DATA[[#This Row],[DISP DATE]] + ED_DATA[[#This Row],[DISP TIME]]</f>
        <v>41010.802083333336</v>
      </c>
      <c r="W440" s="2">
        <f>ED_DATA[[#This Row],[DATE PT LEFT ED]] + ED_DATA[[#This Row],[TIME PT LEFT ED]]</f>
        <v>41010.803472222222</v>
      </c>
      <c r="X440" s="5">
        <f t="shared" si="60"/>
        <v>5.2833333332673647</v>
      </c>
      <c r="Y440" s="5">
        <f t="shared" si="61"/>
        <v>5.25</v>
      </c>
      <c r="Z440" s="7">
        <f t="shared" si="62"/>
        <v>1</v>
      </c>
      <c r="AA440" s="7">
        <f t="shared" si="63"/>
        <v>0</v>
      </c>
      <c r="AB440" s="7">
        <f t="shared" si="66"/>
        <v>0</v>
      </c>
      <c r="AC440" s="7">
        <f t="shared" si="67"/>
        <v>0</v>
      </c>
      <c r="AD440" s="7">
        <f t="shared" si="68"/>
        <v>0</v>
      </c>
      <c r="AE440" s="7">
        <f t="shared" si="64"/>
        <v>0</v>
      </c>
      <c r="AF440" s="7">
        <f t="shared" si="65"/>
        <v>0</v>
      </c>
      <c r="AG440" s="7" t="str">
        <f t="shared" si="69"/>
        <v>Pediatric</v>
      </c>
    </row>
    <row r="441" spans="1:33">
      <c r="A441">
        <v>4414</v>
      </c>
      <c r="B441" t="s">
        <v>14</v>
      </c>
      <c r="C441" t="s">
        <v>15</v>
      </c>
      <c r="D441" t="s">
        <v>16</v>
      </c>
      <c r="E441" s="1">
        <v>41010</v>
      </c>
      <c r="F441" s="3">
        <v>0.69513888888888886</v>
      </c>
      <c r="G441" s="1">
        <v>41010</v>
      </c>
      <c r="H441" s="3">
        <v>0.69305555555555554</v>
      </c>
      <c r="I441">
        <v>3</v>
      </c>
      <c r="J441">
        <v>2010</v>
      </c>
      <c r="K441" s="1">
        <v>41010</v>
      </c>
      <c r="L441" s="3">
        <v>0.84722222222222221</v>
      </c>
      <c r="M441" s="1">
        <v>41010</v>
      </c>
      <c r="N441" s="3">
        <v>0.84722222222222221</v>
      </c>
      <c r="O441">
        <v>3</v>
      </c>
      <c r="P441">
        <v>16</v>
      </c>
      <c r="Q441">
        <v>16</v>
      </c>
      <c r="R441">
        <v>20</v>
      </c>
      <c r="S441">
        <v>20</v>
      </c>
      <c r="T441" s="2">
        <f>ED_DATA[[#This Row],[REG DATE]] + ED_DATA[[#This Row],[REG TIME]]</f>
        <v>41010.695138888892</v>
      </c>
      <c r="U441" s="2">
        <f>ED_DATA[[#This Row],[TRIAGE DATE]] + ED_DATA[[#This Row],[TRIAGE TIME]]</f>
        <v>41010.693055555559</v>
      </c>
      <c r="V441" s="2">
        <f>ED_DATA[[#This Row],[DISP DATE]] + ED_DATA[[#This Row],[DISP TIME]]</f>
        <v>41010.847222222219</v>
      </c>
      <c r="W441" s="2">
        <f>ED_DATA[[#This Row],[DATE PT LEFT ED]] + ED_DATA[[#This Row],[TIME PT LEFT ED]]</f>
        <v>41010.847222222219</v>
      </c>
      <c r="X441" s="5">
        <f t="shared" si="60"/>
        <v>3.6499999998486601</v>
      </c>
      <c r="Y441" s="5">
        <f t="shared" si="61"/>
        <v>3.6499999998486601</v>
      </c>
      <c r="Z441" s="7">
        <f t="shared" si="62"/>
        <v>1</v>
      </c>
      <c r="AA441" s="7">
        <f t="shared" si="63"/>
        <v>1</v>
      </c>
      <c r="AB441" s="7">
        <f t="shared" si="66"/>
        <v>0</v>
      </c>
      <c r="AC441" s="7">
        <f t="shared" si="67"/>
        <v>0</v>
      </c>
      <c r="AD441" s="7">
        <f t="shared" si="68"/>
        <v>0</v>
      </c>
      <c r="AE441" s="7">
        <f t="shared" si="64"/>
        <v>0</v>
      </c>
      <c r="AF441" s="7">
        <f t="shared" si="65"/>
        <v>0</v>
      </c>
      <c r="AG441" s="7" t="str">
        <f t="shared" si="69"/>
        <v>Pediatric</v>
      </c>
    </row>
    <row r="442" spans="1:33">
      <c r="A442">
        <v>4414</v>
      </c>
      <c r="B442" t="s">
        <v>14</v>
      </c>
      <c r="C442" t="s">
        <v>15</v>
      </c>
      <c r="D442" t="s">
        <v>16</v>
      </c>
      <c r="E442" s="1">
        <v>41010</v>
      </c>
      <c r="F442" s="3">
        <v>0.69652777777777775</v>
      </c>
      <c r="G442" s="1">
        <v>41010</v>
      </c>
      <c r="H442" s="3">
        <v>0.69166666666666665</v>
      </c>
      <c r="I442">
        <v>3</v>
      </c>
      <c r="J442">
        <v>2004</v>
      </c>
      <c r="K442" s="1">
        <v>41010</v>
      </c>
      <c r="L442" s="3">
        <v>0.89236111111111116</v>
      </c>
      <c r="M442" s="1">
        <v>41010</v>
      </c>
      <c r="N442" s="3">
        <v>0.89236111111111116</v>
      </c>
      <c r="O442">
        <v>11</v>
      </c>
      <c r="P442">
        <v>16</v>
      </c>
      <c r="Q442">
        <v>16</v>
      </c>
      <c r="R442">
        <v>21</v>
      </c>
      <c r="S442">
        <v>21</v>
      </c>
      <c r="T442" s="2">
        <f>ED_DATA[[#This Row],[REG DATE]] + ED_DATA[[#This Row],[REG TIME]]</f>
        <v>41010.696527777778</v>
      </c>
      <c r="U442" s="2">
        <f>ED_DATA[[#This Row],[TRIAGE DATE]] + ED_DATA[[#This Row],[TRIAGE TIME]]</f>
        <v>41010.691666666666</v>
      </c>
      <c r="V442" s="2">
        <f>ED_DATA[[#This Row],[DISP DATE]] + ED_DATA[[#This Row],[DISP TIME]]</f>
        <v>41010.892361111109</v>
      </c>
      <c r="W442" s="2">
        <f>ED_DATA[[#This Row],[DATE PT LEFT ED]] + ED_DATA[[#This Row],[TIME PT LEFT ED]]</f>
        <v>41010.892361111109</v>
      </c>
      <c r="X442" s="5">
        <f t="shared" si="60"/>
        <v>4.6999999999534339</v>
      </c>
      <c r="Y442" s="5">
        <f t="shared" si="61"/>
        <v>4.6999999999534339</v>
      </c>
      <c r="Z442" s="7">
        <f t="shared" si="62"/>
        <v>1</v>
      </c>
      <c r="AA442" s="7">
        <f t="shared" si="63"/>
        <v>0</v>
      </c>
      <c r="AB442" s="7">
        <f t="shared" si="66"/>
        <v>0</v>
      </c>
      <c r="AC442" s="7">
        <f t="shared" si="67"/>
        <v>0</v>
      </c>
      <c r="AD442" s="7">
        <f t="shared" si="68"/>
        <v>0</v>
      </c>
      <c r="AE442" s="7">
        <f t="shared" si="64"/>
        <v>0</v>
      </c>
      <c r="AF442" s="7">
        <f t="shared" si="65"/>
        <v>0</v>
      </c>
      <c r="AG442" s="7" t="str">
        <f t="shared" si="69"/>
        <v>Pediatric</v>
      </c>
    </row>
    <row r="443" spans="1:33">
      <c r="A443">
        <v>4414</v>
      </c>
      <c r="B443" t="s">
        <v>14</v>
      </c>
      <c r="C443" t="s">
        <v>15</v>
      </c>
      <c r="D443" t="s">
        <v>16</v>
      </c>
      <c r="E443" s="1">
        <v>41010</v>
      </c>
      <c r="F443" s="3">
        <v>0.73958333333333337</v>
      </c>
      <c r="G443" s="1">
        <v>41010</v>
      </c>
      <c r="H443" s="3">
        <v>0.73402777777777772</v>
      </c>
      <c r="I443">
        <v>3</v>
      </c>
      <c r="J443">
        <v>2009</v>
      </c>
      <c r="K443" s="1">
        <v>41010</v>
      </c>
      <c r="L443" s="3">
        <v>0.92708333333333337</v>
      </c>
      <c r="M443" s="1">
        <v>41010</v>
      </c>
      <c r="N443" s="3">
        <v>0.92708333333333337</v>
      </c>
      <c r="O443">
        <v>5</v>
      </c>
      <c r="P443">
        <v>17</v>
      </c>
      <c r="Q443">
        <v>17</v>
      </c>
      <c r="R443">
        <v>22</v>
      </c>
      <c r="S443">
        <v>22</v>
      </c>
      <c r="T443" s="2">
        <f>ED_DATA[[#This Row],[REG DATE]] + ED_DATA[[#This Row],[REG TIME]]</f>
        <v>41010.739583333336</v>
      </c>
      <c r="U443" s="2">
        <f>ED_DATA[[#This Row],[TRIAGE DATE]] + ED_DATA[[#This Row],[TRIAGE TIME]]</f>
        <v>41010.734027777777</v>
      </c>
      <c r="V443" s="2">
        <f>ED_DATA[[#This Row],[DISP DATE]] + ED_DATA[[#This Row],[DISP TIME]]</f>
        <v>41010.927083333336</v>
      </c>
      <c r="W443" s="2">
        <f>ED_DATA[[#This Row],[DATE PT LEFT ED]] + ED_DATA[[#This Row],[TIME PT LEFT ED]]</f>
        <v>41010.927083333336</v>
      </c>
      <c r="X443" s="5">
        <f t="shared" si="60"/>
        <v>4.5</v>
      </c>
      <c r="Y443" s="5">
        <f t="shared" si="61"/>
        <v>4.5</v>
      </c>
      <c r="Z443" s="7">
        <f t="shared" si="62"/>
        <v>1</v>
      </c>
      <c r="AA443" s="7">
        <f t="shared" si="63"/>
        <v>0</v>
      </c>
      <c r="AB443" s="7">
        <f t="shared" si="66"/>
        <v>0</v>
      </c>
      <c r="AC443" s="7">
        <f t="shared" si="67"/>
        <v>0</v>
      </c>
      <c r="AD443" s="7">
        <f t="shared" si="68"/>
        <v>0</v>
      </c>
      <c r="AE443" s="7">
        <f t="shared" si="64"/>
        <v>0</v>
      </c>
      <c r="AF443" s="7">
        <f t="shared" si="65"/>
        <v>0</v>
      </c>
      <c r="AG443" s="7" t="str">
        <f t="shared" si="69"/>
        <v>Pediatric</v>
      </c>
    </row>
    <row r="444" spans="1:33">
      <c r="A444">
        <v>4414</v>
      </c>
      <c r="B444" t="s">
        <v>14</v>
      </c>
      <c r="C444" t="s">
        <v>15</v>
      </c>
      <c r="D444" t="s">
        <v>16</v>
      </c>
      <c r="E444" s="1">
        <v>41010</v>
      </c>
      <c r="F444" s="3">
        <v>0.83402777777777781</v>
      </c>
      <c r="G444" s="1">
        <v>41010</v>
      </c>
      <c r="H444" s="3">
        <v>0.82986111111111116</v>
      </c>
      <c r="I444">
        <v>3</v>
      </c>
      <c r="J444">
        <v>1997</v>
      </c>
      <c r="K444" s="1">
        <v>41010</v>
      </c>
      <c r="L444" s="3">
        <v>0.97430555555555554</v>
      </c>
      <c r="M444" s="1">
        <v>41010</v>
      </c>
      <c r="N444" s="3">
        <v>0.97430555555555554</v>
      </c>
      <c r="O444">
        <v>16</v>
      </c>
      <c r="P444">
        <v>20</v>
      </c>
      <c r="Q444">
        <v>19</v>
      </c>
      <c r="R444">
        <v>23</v>
      </c>
      <c r="S444">
        <v>23</v>
      </c>
      <c r="T444" s="2">
        <f>ED_DATA[[#This Row],[REG DATE]] + ED_DATA[[#This Row],[REG TIME]]</f>
        <v>41010.834027777775</v>
      </c>
      <c r="U444" s="2">
        <f>ED_DATA[[#This Row],[TRIAGE DATE]] + ED_DATA[[#This Row],[TRIAGE TIME]]</f>
        <v>41010.829861111109</v>
      </c>
      <c r="V444" s="2">
        <f>ED_DATA[[#This Row],[DISP DATE]] + ED_DATA[[#This Row],[DISP TIME]]</f>
        <v>41010.974305555559</v>
      </c>
      <c r="W444" s="2">
        <f>ED_DATA[[#This Row],[DATE PT LEFT ED]] + ED_DATA[[#This Row],[TIME PT LEFT ED]]</f>
        <v>41010.974305555559</v>
      </c>
      <c r="X444" s="5">
        <f t="shared" si="60"/>
        <v>3.3666666668141261</v>
      </c>
      <c r="Y444" s="5">
        <f t="shared" si="61"/>
        <v>3.3666666668141261</v>
      </c>
      <c r="Z444" s="7">
        <f t="shared" si="62"/>
        <v>1</v>
      </c>
      <c r="AA444" s="7">
        <f t="shared" si="63"/>
        <v>1</v>
      </c>
      <c r="AB444" s="7">
        <f t="shared" si="66"/>
        <v>0</v>
      </c>
      <c r="AC444" s="7">
        <f t="shared" si="67"/>
        <v>0</v>
      </c>
      <c r="AD444" s="7">
        <f t="shared" si="68"/>
        <v>0</v>
      </c>
      <c r="AE444" s="7">
        <f t="shared" si="64"/>
        <v>0</v>
      </c>
      <c r="AF444" s="7">
        <f t="shared" si="65"/>
        <v>0</v>
      </c>
      <c r="AG444" s="7" t="str">
        <f t="shared" si="69"/>
        <v>Pediatric</v>
      </c>
    </row>
    <row r="445" spans="1:33">
      <c r="A445">
        <v>4414</v>
      </c>
      <c r="B445" t="s">
        <v>14</v>
      </c>
      <c r="C445" t="s">
        <v>15</v>
      </c>
      <c r="D445" t="s">
        <v>16</v>
      </c>
      <c r="E445" s="1">
        <v>41010</v>
      </c>
      <c r="F445" s="3">
        <v>0.84027777777777779</v>
      </c>
      <c r="G445" s="1">
        <v>41010</v>
      </c>
      <c r="H445" s="3">
        <v>0.83402777777777781</v>
      </c>
      <c r="I445">
        <v>3</v>
      </c>
      <c r="J445">
        <v>2009</v>
      </c>
      <c r="K445" s="1">
        <v>41010</v>
      </c>
      <c r="L445" s="3">
        <v>0.95138888888888884</v>
      </c>
      <c r="M445" s="1">
        <v>41010</v>
      </c>
      <c r="N445" s="3">
        <v>0.99583333333333335</v>
      </c>
      <c r="O445">
        <v>5</v>
      </c>
      <c r="P445">
        <v>20</v>
      </c>
      <c r="Q445">
        <v>20</v>
      </c>
      <c r="R445">
        <v>22</v>
      </c>
      <c r="S445">
        <v>23</v>
      </c>
      <c r="T445" s="2">
        <f>ED_DATA[[#This Row],[REG DATE]] + ED_DATA[[#This Row],[REG TIME]]</f>
        <v>41010.840277777781</v>
      </c>
      <c r="U445" s="2">
        <f>ED_DATA[[#This Row],[TRIAGE DATE]] + ED_DATA[[#This Row],[TRIAGE TIME]]</f>
        <v>41010.834027777775</v>
      </c>
      <c r="V445" s="2">
        <f>ED_DATA[[#This Row],[DISP DATE]] + ED_DATA[[#This Row],[DISP TIME]]</f>
        <v>41010.951388888891</v>
      </c>
      <c r="W445" s="2">
        <f>ED_DATA[[#This Row],[DATE PT LEFT ED]] + ED_DATA[[#This Row],[TIME PT LEFT ED]]</f>
        <v>41010.995833333334</v>
      </c>
      <c r="X445" s="5">
        <f t="shared" si="60"/>
        <v>3.7333333332790062</v>
      </c>
      <c r="Y445" s="5">
        <f t="shared" si="61"/>
        <v>2.6666666666278616</v>
      </c>
      <c r="Z445" s="7">
        <f t="shared" si="62"/>
        <v>1</v>
      </c>
      <c r="AA445" s="7">
        <f t="shared" si="63"/>
        <v>1</v>
      </c>
      <c r="AB445" s="7">
        <f t="shared" si="66"/>
        <v>0</v>
      </c>
      <c r="AC445" s="7">
        <f t="shared" si="67"/>
        <v>0</v>
      </c>
      <c r="AD445" s="7">
        <f t="shared" si="68"/>
        <v>0</v>
      </c>
      <c r="AE445" s="7">
        <f t="shared" si="64"/>
        <v>0</v>
      </c>
      <c r="AF445" s="7">
        <f t="shared" si="65"/>
        <v>0</v>
      </c>
      <c r="AG445" s="7" t="str">
        <f t="shared" si="69"/>
        <v>Pediatric</v>
      </c>
    </row>
    <row r="446" spans="1:33">
      <c r="A446">
        <v>4414</v>
      </c>
      <c r="B446" t="s">
        <v>14</v>
      </c>
      <c r="C446" t="s">
        <v>15</v>
      </c>
      <c r="D446" t="s">
        <v>16</v>
      </c>
      <c r="E446" s="1">
        <v>41011</v>
      </c>
      <c r="F446" s="3">
        <v>0.59791666666666665</v>
      </c>
      <c r="G446" s="1">
        <v>41011</v>
      </c>
      <c r="H446" s="3">
        <v>0.58333333333333337</v>
      </c>
      <c r="I446">
        <v>3</v>
      </c>
      <c r="J446">
        <v>2009</v>
      </c>
      <c r="K446" s="1">
        <v>41011</v>
      </c>
      <c r="L446" s="3">
        <v>0.89236111111111116</v>
      </c>
      <c r="M446" s="1">
        <v>41011</v>
      </c>
      <c r="N446" s="3">
        <v>0.89236111111111116</v>
      </c>
      <c r="O446">
        <v>4</v>
      </c>
      <c r="P446">
        <v>14</v>
      </c>
      <c r="Q446">
        <v>14</v>
      </c>
      <c r="R446">
        <v>21</v>
      </c>
      <c r="S446">
        <v>21</v>
      </c>
      <c r="T446" s="2">
        <f>ED_DATA[[#This Row],[REG DATE]] + ED_DATA[[#This Row],[REG TIME]]</f>
        <v>41011.597916666666</v>
      </c>
      <c r="U446" s="2">
        <f>ED_DATA[[#This Row],[TRIAGE DATE]] + ED_DATA[[#This Row],[TRIAGE TIME]]</f>
        <v>41011.583333333336</v>
      </c>
      <c r="V446" s="2">
        <f>ED_DATA[[#This Row],[DISP DATE]] + ED_DATA[[#This Row],[DISP TIME]]</f>
        <v>41011.892361111109</v>
      </c>
      <c r="W446" s="2">
        <f>ED_DATA[[#This Row],[DATE PT LEFT ED]] + ED_DATA[[#This Row],[TIME PT LEFT ED]]</f>
        <v>41011.892361111109</v>
      </c>
      <c r="X446" s="5">
        <f t="shared" si="60"/>
        <v>7.0666666666511446</v>
      </c>
      <c r="Y446" s="5">
        <f t="shared" si="61"/>
        <v>7.0666666666511446</v>
      </c>
      <c r="Z446" s="7">
        <f t="shared" si="62"/>
        <v>0</v>
      </c>
      <c r="AA446" s="7">
        <f t="shared" si="63"/>
        <v>0</v>
      </c>
      <c r="AB446" s="7">
        <f t="shared" si="66"/>
        <v>0</v>
      </c>
      <c r="AC446" s="7">
        <f t="shared" si="67"/>
        <v>0</v>
      </c>
      <c r="AD446" s="7">
        <f t="shared" si="68"/>
        <v>0</v>
      </c>
      <c r="AE446" s="7">
        <f t="shared" si="64"/>
        <v>0</v>
      </c>
      <c r="AF446" s="7">
        <f t="shared" si="65"/>
        <v>0</v>
      </c>
      <c r="AG446" s="7" t="str">
        <f t="shared" si="69"/>
        <v>Pediatric</v>
      </c>
    </row>
    <row r="447" spans="1:33">
      <c r="A447">
        <v>4414</v>
      </c>
      <c r="B447" t="s">
        <v>14</v>
      </c>
      <c r="C447" t="s">
        <v>15</v>
      </c>
      <c r="D447" t="s">
        <v>16</v>
      </c>
      <c r="E447" s="1">
        <v>41011</v>
      </c>
      <c r="F447" s="3">
        <v>0.7631944444444444</v>
      </c>
      <c r="G447" s="1">
        <v>41011</v>
      </c>
      <c r="H447" s="3">
        <v>0.75763888888888886</v>
      </c>
      <c r="I447">
        <v>3</v>
      </c>
      <c r="J447">
        <v>1996</v>
      </c>
      <c r="K447" s="1">
        <v>41011</v>
      </c>
      <c r="L447" s="3">
        <v>0.85624999999999996</v>
      </c>
      <c r="M447" s="1">
        <v>41011</v>
      </c>
      <c r="N447" s="3">
        <v>0.85624999999999996</v>
      </c>
      <c r="O447">
        <v>17</v>
      </c>
      <c r="P447">
        <v>18</v>
      </c>
      <c r="Q447">
        <v>18</v>
      </c>
      <c r="R447">
        <v>20</v>
      </c>
      <c r="S447">
        <v>20</v>
      </c>
      <c r="T447" s="2">
        <f>ED_DATA[[#This Row],[REG DATE]] + ED_DATA[[#This Row],[REG TIME]]</f>
        <v>41011.763194444444</v>
      </c>
      <c r="U447" s="2">
        <f>ED_DATA[[#This Row],[TRIAGE DATE]] + ED_DATA[[#This Row],[TRIAGE TIME]]</f>
        <v>41011.757638888892</v>
      </c>
      <c r="V447" s="2">
        <f>ED_DATA[[#This Row],[DISP DATE]] + ED_DATA[[#This Row],[DISP TIME]]</f>
        <v>41011.856249999997</v>
      </c>
      <c r="W447" s="2">
        <f>ED_DATA[[#This Row],[DATE PT LEFT ED]] + ED_DATA[[#This Row],[TIME PT LEFT ED]]</f>
        <v>41011.856249999997</v>
      </c>
      <c r="X447" s="5">
        <f t="shared" si="60"/>
        <v>2.2333333332790062</v>
      </c>
      <c r="Y447" s="5">
        <f t="shared" si="61"/>
        <v>2.2333333332790062</v>
      </c>
      <c r="Z447" s="7">
        <f t="shared" si="62"/>
        <v>1</v>
      </c>
      <c r="AA447" s="7">
        <f t="shared" si="63"/>
        <v>1</v>
      </c>
      <c r="AB447" s="7">
        <f t="shared" si="66"/>
        <v>0</v>
      </c>
      <c r="AC447" s="7">
        <f t="shared" si="67"/>
        <v>0</v>
      </c>
      <c r="AD447" s="7">
        <f t="shared" si="68"/>
        <v>0</v>
      </c>
      <c r="AE447" s="7">
        <f t="shared" si="64"/>
        <v>0</v>
      </c>
      <c r="AF447" s="7">
        <f t="shared" si="65"/>
        <v>0</v>
      </c>
      <c r="AG447" s="7" t="str">
        <f t="shared" si="69"/>
        <v>Pediatric</v>
      </c>
    </row>
    <row r="448" spans="1:33">
      <c r="A448">
        <v>4414</v>
      </c>
      <c r="B448" t="s">
        <v>14</v>
      </c>
      <c r="C448" t="s">
        <v>15</v>
      </c>
      <c r="D448" t="s">
        <v>16</v>
      </c>
      <c r="E448" s="1">
        <v>41011</v>
      </c>
      <c r="F448" s="3">
        <v>0.79652777777777772</v>
      </c>
      <c r="G448" s="1">
        <v>41011</v>
      </c>
      <c r="H448" s="3">
        <v>0.79236111111111107</v>
      </c>
      <c r="I448">
        <v>3</v>
      </c>
      <c r="J448">
        <v>2007</v>
      </c>
      <c r="K448" s="1">
        <v>41011</v>
      </c>
      <c r="L448" s="3">
        <v>0.85069444444444442</v>
      </c>
      <c r="M448" s="1">
        <v>41011</v>
      </c>
      <c r="N448" s="3">
        <v>0.85138888888888886</v>
      </c>
      <c r="O448">
        <v>7</v>
      </c>
      <c r="P448">
        <v>19</v>
      </c>
      <c r="Q448">
        <v>19</v>
      </c>
      <c r="R448">
        <v>20</v>
      </c>
      <c r="S448">
        <v>20</v>
      </c>
      <c r="T448" s="2">
        <f>ED_DATA[[#This Row],[REG DATE]] + ED_DATA[[#This Row],[REG TIME]]</f>
        <v>41011.796527777777</v>
      </c>
      <c r="U448" s="2">
        <f>ED_DATA[[#This Row],[TRIAGE DATE]] + ED_DATA[[#This Row],[TRIAGE TIME]]</f>
        <v>41011.792361111111</v>
      </c>
      <c r="V448" s="2">
        <f>ED_DATA[[#This Row],[DISP DATE]] + ED_DATA[[#This Row],[DISP TIME]]</f>
        <v>41011.850694444445</v>
      </c>
      <c r="W448" s="2">
        <f>ED_DATA[[#This Row],[DATE PT LEFT ED]] + ED_DATA[[#This Row],[TIME PT LEFT ED]]</f>
        <v>41011.851388888892</v>
      </c>
      <c r="X448" s="5">
        <f t="shared" ref="X448:X511" si="70">(W448-T448)*24</f>
        <v>1.3166666667675599</v>
      </c>
      <c r="Y448" s="5">
        <f t="shared" ref="Y448:Y511" si="71">(V448-T448)*24</f>
        <v>1.3000000000465661</v>
      </c>
      <c r="Z448" s="7">
        <f t="shared" ref="Z448:Z511" si="72">IF(Y448&lt;7,1,0)</f>
        <v>1</v>
      </c>
      <c r="AA448" s="7">
        <f t="shared" ref="AA448:AA511" si="73">IF(Y448&lt;4,1,0)</f>
        <v>1</v>
      </c>
      <c r="AB448" s="7">
        <f t="shared" si="66"/>
        <v>0</v>
      </c>
      <c r="AC448" s="7">
        <f t="shared" si="67"/>
        <v>0</v>
      </c>
      <c r="AD448" s="7">
        <f t="shared" si="68"/>
        <v>0</v>
      </c>
      <c r="AE448" s="7">
        <f t="shared" ref="AE448:AE511" si="74">IF(AND(AC448=1,Z448=1),1,0)</f>
        <v>0</v>
      </c>
      <c r="AF448" s="7">
        <f t="shared" ref="AF448:AF511" si="75">IF(AND(AD448=1,AA448=1),1,0)</f>
        <v>0</v>
      </c>
      <c r="AG448" s="7" t="str">
        <f t="shared" si="69"/>
        <v>Pediatric</v>
      </c>
    </row>
    <row r="449" spans="1:33">
      <c r="A449">
        <v>4414</v>
      </c>
      <c r="B449" t="s">
        <v>14</v>
      </c>
      <c r="C449" t="s">
        <v>15</v>
      </c>
      <c r="D449" t="s">
        <v>16</v>
      </c>
      <c r="E449" s="1">
        <v>41011</v>
      </c>
      <c r="F449" s="3">
        <v>0.80694444444444446</v>
      </c>
      <c r="G449" s="1">
        <v>41011</v>
      </c>
      <c r="H449" s="3">
        <v>0.80208333333333337</v>
      </c>
      <c r="I449">
        <v>3</v>
      </c>
      <c r="J449">
        <v>2011</v>
      </c>
      <c r="K449" s="1">
        <v>41011</v>
      </c>
      <c r="L449" s="3">
        <v>0.86111111111111116</v>
      </c>
      <c r="M449" s="1">
        <v>41011</v>
      </c>
      <c r="N449" s="3">
        <v>0.86111111111111116</v>
      </c>
      <c r="O449">
        <v>4</v>
      </c>
      <c r="P449">
        <v>19</v>
      </c>
      <c r="Q449">
        <v>19</v>
      </c>
      <c r="R449">
        <v>20</v>
      </c>
      <c r="S449">
        <v>20</v>
      </c>
      <c r="T449" s="2">
        <f>ED_DATA[[#This Row],[REG DATE]] + ED_DATA[[#This Row],[REG TIME]]</f>
        <v>41011.806944444441</v>
      </c>
      <c r="U449" s="2">
        <f>ED_DATA[[#This Row],[TRIAGE DATE]] + ED_DATA[[#This Row],[TRIAGE TIME]]</f>
        <v>41011.802083333336</v>
      </c>
      <c r="V449" s="2">
        <f>ED_DATA[[#This Row],[DISP DATE]] + ED_DATA[[#This Row],[DISP TIME]]</f>
        <v>41011.861111111109</v>
      </c>
      <c r="W449" s="2">
        <f>ED_DATA[[#This Row],[DATE PT LEFT ED]] + ED_DATA[[#This Row],[TIME PT LEFT ED]]</f>
        <v>41011.861111111109</v>
      </c>
      <c r="X449" s="5">
        <f t="shared" si="70"/>
        <v>1.3000000000465661</v>
      </c>
      <c r="Y449" s="5">
        <f t="shared" si="71"/>
        <v>1.3000000000465661</v>
      </c>
      <c r="Z449" s="7">
        <f t="shared" si="72"/>
        <v>1</v>
      </c>
      <c r="AA449" s="7">
        <f t="shared" si="73"/>
        <v>1</v>
      </c>
      <c r="AB449" s="7">
        <f t="shared" si="66"/>
        <v>0</v>
      </c>
      <c r="AC449" s="7">
        <f t="shared" si="67"/>
        <v>0</v>
      </c>
      <c r="AD449" s="7">
        <f t="shared" si="68"/>
        <v>0</v>
      </c>
      <c r="AE449" s="7">
        <f t="shared" si="74"/>
        <v>0</v>
      </c>
      <c r="AF449" s="7">
        <f t="shared" si="75"/>
        <v>0</v>
      </c>
      <c r="AG449" s="7" t="str">
        <f t="shared" si="69"/>
        <v>Pediatric</v>
      </c>
    </row>
    <row r="450" spans="1:33">
      <c r="A450">
        <v>4414</v>
      </c>
      <c r="B450" t="s">
        <v>14</v>
      </c>
      <c r="C450" t="s">
        <v>15</v>
      </c>
      <c r="D450" t="s">
        <v>16</v>
      </c>
      <c r="E450" s="1">
        <v>41011</v>
      </c>
      <c r="F450" s="3">
        <v>0.81874999999999998</v>
      </c>
      <c r="G450" s="1">
        <v>41011</v>
      </c>
      <c r="H450" s="3">
        <v>0.81180555555555556</v>
      </c>
      <c r="I450">
        <v>3</v>
      </c>
      <c r="J450">
        <v>2008</v>
      </c>
      <c r="K450" s="1">
        <v>41011</v>
      </c>
      <c r="L450" s="3">
        <v>0.91666666666666663</v>
      </c>
      <c r="M450" s="1">
        <v>41011</v>
      </c>
      <c r="N450" s="3">
        <v>0.91666666666666663</v>
      </c>
      <c r="O450">
        <v>3</v>
      </c>
      <c r="P450">
        <v>19</v>
      </c>
      <c r="Q450">
        <v>19</v>
      </c>
      <c r="R450">
        <v>22</v>
      </c>
      <c r="S450">
        <v>22</v>
      </c>
      <c r="T450" s="2">
        <f>ED_DATA[[#This Row],[REG DATE]] + ED_DATA[[#This Row],[REG TIME]]</f>
        <v>41011.818749999999</v>
      </c>
      <c r="U450" s="2">
        <f>ED_DATA[[#This Row],[TRIAGE DATE]] + ED_DATA[[#This Row],[TRIAGE TIME]]</f>
        <v>41011.811805555553</v>
      </c>
      <c r="V450" s="2">
        <f>ED_DATA[[#This Row],[DISP DATE]] + ED_DATA[[#This Row],[DISP TIME]]</f>
        <v>41011.916666666664</v>
      </c>
      <c r="W450" s="2">
        <f>ED_DATA[[#This Row],[DATE PT LEFT ED]] + ED_DATA[[#This Row],[TIME PT LEFT ED]]</f>
        <v>41011.916666666664</v>
      </c>
      <c r="X450" s="5">
        <f t="shared" si="70"/>
        <v>2.3499999999767169</v>
      </c>
      <c r="Y450" s="5">
        <f t="shared" si="71"/>
        <v>2.3499999999767169</v>
      </c>
      <c r="Z450" s="7">
        <f t="shared" si="72"/>
        <v>1</v>
      </c>
      <c r="AA450" s="7">
        <f t="shared" si="73"/>
        <v>1</v>
      </c>
      <c r="AB450" s="7">
        <f t="shared" ref="AB450:AB513" si="76">IF(C450="Nurse Practitioner",1,0)</f>
        <v>0</v>
      </c>
      <c r="AC450" s="7">
        <f t="shared" ref="AC450:AC513" si="77">IF(AND(I450&lt;4,AB450=1),1,0)</f>
        <v>0</v>
      </c>
      <c r="AD450" s="7">
        <f t="shared" ref="AD450:AD513" si="78">IF(AND(I450&gt;3,AB450=1),1,0)</f>
        <v>0</v>
      </c>
      <c r="AE450" s="7">
        <f t="shared" si="74"/>
        <v>0</v>
      </c>
      <c r="AF450" s="7">
        <f t="shared" si="75"/>
        <v>0</v>
      </c>
      <c r="AG450" s="7" t="str">
        <f t="shared" ref="AG450:AG513" si="79">IF(O450&lt;=17, "Pediatric", IF(O450&lt;=64, "Adult", "Senior"))</f>
        <v>Pediatric</v>
      </c>
    </row>
    <row r="451" spans="1:33">
      <c r="A451">
        <v>4414</v>
      </c>
      <c r="B451" t="s">
        <v>14</v>
      </c>
      <c r="C451" t="s">
        <v>15</v>
      </c>
      <c r="D451" t="s">
        <v>16</v>
      </c>
      <c r="E451" s="1">
        <v>41011</v>
      </c>
      <c r="F451" s="3">
        <v>0.83750000000000002</v>
      </c>
      <c r="G451" s="1">
        <v>41011</v>
      </c>
      <c r="H451" s="3">
        <v>0.82986111111111116</v>
      </c>
      <c r="I451">
        <v>3</v>
      </c>
      <c r="J451">
        <v>2009</v>
      </c>
      <c r="K451" s="1">
        <v>41011</v>
      </c>
      <c r="L451" s="3">
        <v>0.94791666666666663</v>
      </c>
      <c r="M451" s="1">
        <v>41011</v>
      </c>
      <c r="N451" s="3">
        <v>0.94861111111111107</v>
      </c>
      <c r="O451">
        <v>2</v>
      </c>
      <c r="P451">
        <v>20</v>
      </c>
      <c r="Q451">
        <v>19</v>
      </c>
      <c r="R451">
        <v>22</v>
      </c>
      <c r="S451">
        <v>22</v>
      </c>
      <c r="T451" s="2">
        <f>ED_DATA[[#This Row],[REG DATE]] + ED_DATA[[#This Row],[REG TIME]]</f>
        <v>41011.837500000001</v>
      </c>
      <c r="U451" s="2">
        <f>ED_DATA[[#This Row],[TRIAGE DATE]] + ED_DATA[[#This Row],[TRIAGE TIME]]</f>
        <v>41011.829861111109</v>
      </c>
      <c r="V451" s="2">
        <f>ED_DATA[[#This Row],[DISP DATE]] + ED_DATA[[#This Row],[DISP TIME]]</f>
        <v>41011.947916666664</v>
      </c>
      <c r="W451" s="2">
        <f>ED_DATA[[#This Row],[DATE PT LEFT ED]] + ED_DATA[[#This Row],[TIME PT LEFT ED]]</f>
        <v>41011.948611111111</v>
      </c>
      <c r="X451" s="5">
        <f t="shared" si="70"/>
        <v>2.6666666666278616</v>
      </c>
      <c r="Y451" s="5">
        <f t="shared" si="71"/>
        <v>2.6499999999068677</v>
      </c>
      <c r="Z451" s="7">
        <f t="shared" si="72"/>
        <v>1</v>
      </c>
      <c r="AA451" s="7">
        <f t="shared" si="73"/>
        <v>1</v>
      </c>
      <c r="AB451" s="7">
        <f t="shared" si="76"/>
        <v>0</v>
      </c>
      <c r="AC451" s="7">
        <f t="shared" si="77"/>
        <v>0</v>
      </c>
      <c r="AD451" s="7">
        <f t="shared" si="78"/>
        <v>0</v>
      </c>
      <c r="AE451" s="7">
        <f t="shared" si="74"/>
        <v>0</v>
      </c>
      <c r="AF451" s="7">
        <f t="shared" si="75"/>
        <v>0</v>
      </c>
      <c r="AG451" s="7" t="str">
        <f t="shared" si="79"/>
        <v>Pediatric</v>
      </c>
    </row>
    <row r="452" spans="1:33">
      <c r="A452">
        <v>4414</v>
      </c>
      <c r="B452" t="s">
        <v>14</v>
      </c>
      <c r="C452" t="s">
        <v>15</v>
      </c>
      <c r="D452" t="s">
        <v>16</v>
      </c>
      <c r="E452" s="1">
        <v>41011</v>
      </c>
      <c r="F452" s="3">
        <v>0.85972222222222228</v>
      </c>
      <c r="G452" s="1">
        <v>41011</v>
      </c>
      <c r="H452" s="3">
        <v>0.85486111111111107</v>
      </c>
      <c r="I452">
        <v>3</v>
      </c>
      <c r="J452">
        <v>1994</v>
      </c>
      <c r="K452" s="1">
        <v>41011</v>
      </c>
      <c r="L452" s="3">
        <v>0.99305555555555558</v>
      </c>
      <c r="M452" s="1">
        <v>41012</v>
      </c>
      <c r="N452" s="3">
        <v>6.2500000000000003E-3</v>
      </c>
      <c r="O452">
        <v>17</v>
      </c>
      <c r="P452">
        <v>20</v>
      </c>
      <c r="Q452">
        <v>20</v>
      </c>
      <c r="R452">
        <v>23</v>
      </c>
      <c r="S452">
        <v>0</v>
      </c>
      <c r="T452" s="2">
        <f>ED_DATA[[#This Row],[REG DATE]] + ED_DATA[[#This Row],[REG TIME]]</f>
        <v>41011.859722222223</v>
      </c>
      <c r="U452" s="2">
        <f>ED_DATA[[#This Row],[TRIAGE DATE]] + ED_DATA[[#This Row],[TRIAGE TIME]]</f>
        <v>41011.854861111111</v>
      </c>
      <c r="V452" s="2">
        <f>ED_DATA[[#This Row],[DISP DATE]] + ED_DATA[[#This Row],[DISP TIME]]</f>
        <v>41011.993055555555</v>
      </c>
      <c r="W452" s="2">
        <f>ED_DATA[[#This Row],[DATE PT LEFT ED]] + ED_DATA[[#This Row],[TIME PT LEFT ED]]</f>
        <v>41012.006249999999</v>
      </c>
      <c r="X452" s="5">
        <f t="shared" si="70"/>
        <v>3.5166666666045785</v>
      </c>
      <c r="Y452" s="5">
        <f t="shared" si="71"/>
        <v>3.1999999999534339</v>
      </c>
      <c r="Z452" s="7">
        <f t="shared" si="72"/>
        <v>1</v>
      </c>
      <c r="AA452" s="7">
        <f t="shared" si="73"/>
        <v>1</v>
      </c>
      <c r="AB452" s="7">
        <f t="shared" si="76"/>
        <v>0</v>
      </c>
      <c r="AC452" s="7">
        <f t="shared" si="77"/>
        <v>0</v>
      </c>
      <c r="AD452" s="7">
        <f t="shared" si="78"/>
        <v>0</v>
      </c>
      <c r="AE452" s="7">
        <f t="shared" si="74"/>
        <v>0</v>
      </c>
      <c r="AF452" s="7">
        <f t="shared" si="75"/>
        <v>0</v>
      </c>
      <c r="AG452" s="7" t="str">
        <f t="shared" si="79"/>
        <v>Pediatric</v>
      </c>
    </row>
    <row r="453" spans="1:33">
      <c r="A453">
        <v>4414</v>
      </c>
      <c r="B453" t="s">
        <v>14</v>
      </c>
      <c r="C453" t="s">
        <v>15</v>
      </c>
      <c r="D453" t="s">
        <v>16</v>
      </c>
      <c r="E453" s="1">
        <v>41011</v>
      </c>
      <c r="F453" s="3">
        <v>0.86875000000000002</v>
      </c>
      <c r="G453" s="1">
        <v>41011</v>
      </c>
      <c r="H453" s="3">
        <v>0.86041666666666672</v>
      </c>
      <c r="I453">
        <v>3</v>
      </c>
      <c r="J453">
        <v>2007</v>
      </c>
      <c r="K453" s="1">
        <v>41011</v>
      </c>
      <c r="L453" s="3">
        <v>0.95833333333333337</v>
      </c>
      <c r="M453" s="1">
        <v>41011</v>
      </c>
      <c r="N453" s="3">
        <v>0.95833333333333337</v>
      </c>
      <c r="O453">
        <v>9</v>
      </c>
      <c r="P453">
        <v>20</v>
      </c>
      <c r="Q453">
        <v>20</v>
      </c>
      <c r="R453">
        <v>23</v>
      </c>
      <c r="S453">
        <v>23</v>
      </c>
      <c r="T453" s="2">
        <f>ED_DATA[[#This Row],[REG DATE]] + ED_DATA[[#This Row],[REG TIME]]</f>
        <v>41011.868750000001</v>
      </c>
      <c r="U453" s="2">
        <f>ED_DATA[[#This Row],[TRIAGE DATE]] + ED_DATA[[#This Row],[TRIAGE TIME]]</f>
        <v>41011.86041666667</v>
      </c>
      <c r="V453" s="2">
        <f>ED_DATA[[#This Row],[DISP DATE]] + ED_DATA[[#This Row],[DISP TIME]]</f>
        <v>41011.958333333336</v>
      </c>
      <c r="W453" s="2">
        <f>ED_DATA[[#This Row],[DATE PT LEFT ED]] + ED_DATA[[#This Row],[TIME PT LEFT ED]]</f>
        <v>41011.958333333336</v>
      </c>
      <c r="X453" s="5">
        <f t="shared" si="70"/>
        <v>2.1500000000232831</v>
      </c>
      <c r="Y453" s="5">
        <f t="shared" si="71"/>
        <v>2.1500000000232831</v>
      </c>
      <c r="Z453" s="7">
        <f t="shared" si="72"/>
        <v>1</v>
      </c>
      <c r="AA453" s="7">
        <f t="shared" si="73"/>
        <v>1</v>
      </c>
      <c r="AB453" s="7">
        <f t="shared" si="76"/>
        <v>0</v>
      </c>
      <c r="AC453" s="7">
        <f t="shared" si="77"/>
        <v>0</v>
      </c>
      <c r="AD453" s="7">
        <f t="shared" si="78"/>
        <v>0</v>
      </c>
      <c r="AE453" s="7">
        <f t="shared" si="74"/>
        <v>0</v>
      </c>
      <c r="AF453" s="7">
        <f t="shared" si="75"/>
        <v>0</v>
      </c>
      <c r="AG453" s="7" t="str">
        <f t="shared" si="79"/>
        <v>Pediatric</v>
      </c>
    </row>
    <row r="454" spans="1:33">
      <c r="A454">
        <v>4414</v>
      </c>
      <c r="B454" t="s">
        <v>14</v>
      </c>
      <c r="C454" t="s">
        <v>15</v>
      </c>
      <c r="D454" t="s">
        <v>16</v>
      </c>
      <c r="E454" s="1">
        <v>41013</v>
      </c>
      <c r="F454" s="3">
        <v>0.8256944444444444</v>
      </c>
      <c r="G454" s="1">
        <v>41013</v>
      </c>
      <c r="H454" s="3">
        <v>0.81944444444444442</v>
      </c>
      <c r="I454">
        <v>3</v>
      </c>
      <c r="J454">
        <v>2006</v>
      </c>
      <c r="K454" s="1">
        <v>41013</v>
      </c>
      <c r="L454" s="3">
        <v>0.89236111111111116</v>
      </c>
      <c r="M454" s="1">
        <v>41013</v>
      </c>
      <c r="N454" s="3">
        <v>0.89236111111111116</v>
      </c>
      <c r="O454">
        <v>7</v>
      </c>
      <c r="P454">
        <v>19</v>
      </c>
      <c r="Q454">
        <v>19</v>
      </c>
      <c r="R454">
        <v>21</v>
      </c>
      <c r="S454">
        <v>21</v>
      </c>
      <c r="T454" s="2">
        <f>ED_DATA[[#This Row],[REG DATE]] + ED_DATA[[#This Row],[REG TIME]]</f>
        <v>41013.825694444444</v>
      </c>
      <c r="U454" s="2">
        <f>ED_DATA[[#This Row],[TRIAGE DATE]] + ED_DATA[[#This Row],[TRIAGE TIME]]</f>
        <v>41013.819444444445</v>
      </c>
      <c r="V454" s="2">
        <f>ED_DATA[[#This Row],[DISP DATE]] + ED_DATA[[#This Row],[DISP TIME]]</f>
        <v>41013.892361111109</v>
      </c>
      <c r="W454" s="2">
        <f>ED_DATA[[#This Row],[DATE PT LEFT ED]] + ED_DATA[[#This Row],[TIME PT LEFT ED]]</f>
        <v>41013.892361111109</v>
      </c>
      <c r="X454" s="5">
        <f t="shared" si="70"/>
        <v>1.5999999999767169</v>
      </c>
      <c r="Y454" s="5">
        <f t="shared" si="71"/>
        <v>1.5999999999767169</v>
      </c>
      <c r="Z454" s="7">
        <f t="shared" si="72"/>
        <v>1</v>
      </c>
      <c r="AA454" s="7">
        <f t="shared" si="73"/>
        <v>1</v>
      </c>
      <c r="AB454" s="7">
        <f t="shared" si="76"/>
        <v>0</v>
      </c>
      <c r="AC454" s="7">
        <f t="shared" si="77"/>
        <v>0</v>
      </c>
      <c r="AD454" s="7">
        <f t="shared" si="78"/>
        <v>0</v>
      </c>
      <c r="AE454" s="7">
        <f t="shared" si="74"/>
        <v>0</v>
      </c>
      <c r="AF454" s="7">
        <f t="shared" si="75"/>
        <v>0</v>
      </c>
      <c r="AG454" s="7" t="str">
        <f t="shared" si="79"/>
        <v>Pediatric</v>
      </c>
    </row>
    <row r="455" spans="1:33">
      <c r="A455">
        <v>4414</v>
      </c>
      <c r="B455" t="s">
        <v>14</v>
      </c>
      <c r="C455" t="s">
        <v>15</v>
      </c>
      <c r="D455" t="s">
        <v>16</v>
      </c>
      <c r="E455" s="1">
        <v>41013</v>
      </c>
      <c r="F455" s="3">
        <v>0.83611111111111114</v>
      </c>
      <c r="G455" s="1">
        <v>41013</v>
      </c>
      <c r="H455" s="3">
        <v>0.83125000000000004</v>
      </c>
      <c r="I455">
        <v>3</v>
      </c>
      <c r="J455">
        <v>2009</v>
      </c>
      <c r="K455" s="1">
        <v>41013</v>
      </c>
      <c r="L455" s="3">
        <v>0.93402777777777779</v>
      </c>
      <c r="M455" s="1">
        <v>41013</v>
      </c>
      <c r="N455" s="3">
        <v>0.93402777777777779</v>
      </c>
      <c r="O455">
        <v>3</v>
      </c>
      <c r="P455">
        <v>20</v>
      </c>
      <c r="Q455">
        <v>19</v>
      </c>
      <c r="R455">
        <v>22</v>
      </c>
      <c r="S455">
        <v>22</v>
      </c>
      <c r="T455" s="2">
        <f>ED_DATA[[#This Row],[REG DATE]] + ED_DATA[[#This Row],[REG TIME]]</f>
        <v>41013.836111111108</v>
      </c>
      <c r="U455" s="2">
        <f>ED_DATA[[#This Row],[TRIAGE DATE]] + ED_DATA[[#This Row],[TRIAGE TIME]]</f>
        <v>41013.831250000003</v>
      </c>
      <c r="V455" s="2">
        <f>ED_DATA[[#This Row],[DISP DATE]] + ED_DATA[[#This Row],[DISP TIME]]</f>
        <v>41013.934027777781</v>
      </c>
      <c r="W455" s="2">
        <f>ED_DATA[[#This Row],[DATE PT LEFT ED]] + ED_DATA[[#This Row],[TIME PT LEFT ED]]</f>
        <v>41013.934027777781</v>
      </c>
      <c r="X455" s="5">
        <f t="shared" si="70"/>
        <v>2.3500000001513399</v>
      </c>
      <c r="Y455" s="5">
        <f t="shared" si="71"/>
        <v>2.3500000001513399</v>
      </c>
      <c r="Z455" s="7">
        <f t="shared" si="72"/>
        <v>1</v>
      </c>
      <c r="AA455" s="7">
        <f t="shared" si="73"/>
        <v>1</v>
      </c>
      <c r="AB455" s="7">
        <f t="shared" si="76"/>
        <v>0</v>
      </c>
      <c r="AC455" s="7">
        <f t="shared" si="77"/>
        <v>0</v>
      </c>
      <c r="AD455" s="7">
        <f t="shared" si="78"/>
        <v>0</v>
      </c>
      <c r="AE455" s="7">
        <f t="shared" si="74"/>
        <v>0</v>
      </c>
      <c r="AF455" s="7">
        <f t="shared" si="75"/>
        <v>0</v>
      </c>
      <c r="AG455" s="7" t="str">
        <f t="shared" si="79"/>
        <v>Pediatric</v>
      </c>
    </row>
    <row r="456" spans="1:33">
      <c r="A456">
        <v>4414</v>
      </c>
      <c r="B456" t="s">
        <v>14</v>
      </c>
      <c r="C456" t="s">
        <v>15</v>
      </c>
      <c r="D456" t="s">
        <v>16</v>
      </c>
      <c r="E456" s="1">
        <v>41014</v>
      </c>
      <c r="F456" s="3">
        <v>0.67777777777777781</v>
      </c>
      <c r="G456" s="1">
        <v>41014</v>
      </c>
      <c r="H456" s="3">
        <v>0.67152777777777772</v>
      </c>
      <c r="I456">
        <v>3</v>
      </c>
      <c r="J456">
        <v>1998</v>
      </c>
      <c r="K456" s="1">
        <v>41014</v>
      </c>
      <c r="L456" s="3">
        <v>0.84791666666666665</v>
      </c>
      <c r="M456" s="1">
        <v>41014</v>
      </c>
      <c r="N456" s="3">
        <v>0.84791666666666665</v>
      </c>
      <c r="O456">
        <v>16</v>
      </c>
      <c r="P456">
        <v>16</v>
      </c>
      <c r="Q456">
        <v>16</v>
      </c>
      <c r="R456">
        <v>20</v>
      </c>
      <c r="S456">
        <v>20</v>
      </c>
      <c r="T456" s="2">
        <f>ED_DATA[[#This Row],[REG DATE]] + ED_DATA[[#This Row],[REG TIME]]</f>
        <v>41014.677777777775</v>
      </c>
      <c r="U456" s="2">
        <f>ED_DATA[[#This Row],[TRIAGE DATE]] + ED_DATA[[#This Row],[TRIAGE TIME]]</f>
        <v>41014.671527777777</v>
      </c>
      <c r="V456" s="2">
        <f>ED_DATA[[#This Row],[DISP DATE]] + ED_DATA[[#This Row],[DISP TIME]]</f>
        <v>41014.847916666666</v>
      </c>
      <c r="W456" s="2">
        <f>ED_DATA[[#This Row],[DATE PT LEFT ED]] + ED_DATA[[#This Row],[TIME PT LEFT ED]]</f>
        <v>41014.847916666666</v>
      </c>
      <c r="X456" s="5">
        <f t="shared" si="70"/>
        <v>4.0833333333721384</v>
      </c>
      <c r="Y456" s="5">
        <f t="shared" si="71"/>
        <v>4.0833333333721384</v>
      </c>
      <c r="Z456" s="7">
        <f t="shared" si="72"/>
        <v>1</v>
      </c>
      <c r="AA456" s="7">
        <f t="shared" si="73"/>
        <v>0</v>
      </c>
      <c r="AB456" s="7">
        <f t="shared" si="76"/>
        <v>0</v>
      </c>
      <c r="AC456" s="7">
        <f t="shared" si="77"/>
        <v>0</v>
      </c>
      <c r="AD456" s="7">
        <f t="shared" si="78"/>
        <v>0</v>
      </c>
      <c r="AE456" s="7">
        <f t="shared" si="74"/>
        <v>0</v>
      </c>
      <c r="AF456" s="7">
        <f t="shared" si="75"/>
        <v>0</v>
      </c>
      <c r="AG456" s="7" t="str">
        <f t="shared" si="79"/>
        <v>Pediatric</v>
      </c>
    </row>
    <row r="457" spans="1:33">
      <c r="A457">
        <v>4414</v>
      </c>
      <c r="B457" t="s">
        <v>14</v>
      </c>
      <c r="C457" t="s">
        <v>15</v>
      </c>
      <c r="D457" t="s">
        <v>16</v>
      </c>
      <c r="E457" s="1">
        <v>41014</v>
      </c>
      <c r="F457" s="3">
        <v>0.69097222222222221</v>
      </c>
      <c r="G457" s="1">
        <v>41014</v>
      </c>
      <c r="H457" s="3">
        <v>0.68333333333333335</v>
      </c>
      <c r="I457">
        <v>3</v>
      </c>
      <c r="J457">
        <v>2010</v>
      </c>
      <c r="K457" s="1">
        <v>41014</v>
      </c>
      <c r="L457" s="3">
        <v>0.71875</v>
      </c>
      <c r="M457" s="1">
        <v>41014</v>
      </c>
      <c r="N457" s="3">
        <v>0.71875</v>
      </c>
      <c r="O457">
        <v>2</v>
      </c>
      <c r="P457">
        <v>16</v>
      </c>
      <c r="Q457">
        <v>16</v>
      </c>
      <c r="R457">
        <v>17</v>
      </c>
      <c r="S457">
        <v>17</v>
      </c>
      <c r="T457" s="2">
        <f>ED_DATA[[#This Row],[REG DATE]] + ED_DATA[[#This Row],[REG TIME]]</f>
        <v>41014.690972222219</v>
      </c>
      <c r="U457" s="2">
        <f>ED_DATA[[#This Row],[TRIAGE DATE]] + ED_DATA[[#This Row],[TRIAGE TIME]]</f>
        <v>41014.683333333334</v>
      </c>
      <c r="V457" s="2">
        <f>ED_DATA[[#This Row],[DISP DATE]] + ED_DATA[[#This Row],[DISP TIME]]</f>
        <v>41014.71875</v>
      </c>
      <c r="W457" s="2">
        <f>ED_DATA[[#This Row],[DATE PT LEFT ED]] + ED_DATA[[#This Row],[TIME PT LEFT ED]]</f>
        <v>41014.71875</v>
      </c>
      <c r="X457" s="5">
        <f t="shared" si="70"/>
        <v>0.66666666674427688</v>
      </c>
      <c r="Y457" s="5">
        <f t="shared" si="71"/>
        <v>0.66666666674427688</v>
      </c>
      <c r="Z457" s="7">
        <f t="shared" si="72"/>
        <v>1</v>
      </c>
      <c r="AA457" s="7">
        <f t="shared" si="73"/>
        <v>1</v>
      </c>
      <c r="AB457" s="7">
        <f t="shared" si="76"/>
        <v>0</v>
      </c>
      <c r="AC457" s="7">
        <f t="shared" si="77"/>
        <v>0</v>
      </c>
      <c r="AD457" s="7">
        <f t="shared" si="78"/>
        <v>0</v>
      </c>
      <c r="AE457" s="7">
        <f t="shared" si="74"/>
        <v>0</v>
      </c>
      <c r="AF457" s="7">
        <f t="shared" si="75"/>
        <v>0</v>
      </c>
      <c r="AG457" s="7" t="str">
        <f t="shared" si="79"/>
        <v>Pediatric</v>
      </c>
    </row>
    <row r="458" spans="1:33">
      <c r="A458">
        <v>4414</v>
      </c>
      <c r="B458" t="s">
        <v>14</v>
      </c>
      <c r="C458" t="s">
        <v>15</v>
      </c>
      <c r="D458" t="s">
        <v>16</v>
      </c>
      <c r="E458" s="1">
        <v>41016</v>
      </c>
      <c r="F458" s="3">
        <v>0.83958333333333335</v>
      </c>
      <c r="G458" s="1">
        <v>41016</v>
      </c>
      <c r="H458" s="3">
        <v>0.8305555555555556</v>
      </c>
      <c r="I458">
        <v>3</v>
      </c>
      <c r="J458">
        <v>2006</v>
      </c>
      <c r="K458" s="1">
        <v>41017</v>
      </c>
      <c r="L458" s="3">
        <v>0.35069444444444442</v>
      </c>
      <c r="M458" s="1">
        <v>41017</v>
      </c>
      <c r="N458" s="3">
        <v>0.3527777777777778</v>
      </c>
      <c r="O458">
        <v>7</v>
      </c>
      <c r="P458">
        <v>20</v>
      </c>
      <c r="Q458">
        <v>19</v>
      </c>
      <c r="R458">
        <v>8</v>
      </c>
      <c r="S458">
        <v>8</v>
      </c>
      <c r="T458" s="2">
        <f>ED_DATA[[#This Row],[REG DATE]] + ED_DATA[[#This Row],[REG TIME]]</f>
        <v>41016.839583333334</v>
      </c>
      <c r="U458" s="2">
        <f>ED_DATA[[#This Row],[TRIAGE DATE]] + ED_DATA[[#This Row],[TRIAGE TIME]]</f>
        <v>41016.830555555556</v>
      </c>
      <c r="V458" s="2">
        <f>ED_DATA[[#This Row],[DISP DATE]] + ED_DATA[[#This Row],[DISP TIME]]</f>
        <v>41017.350694444445</v>
      </c>
      <c r="W458" s="2">
        <f>ED_DATA[[#This Row],[DATE PT LEFT ED]] + ED_DATA[[#This Row],[TIME PT LEFT ED]]</f>
        <v>41017.352777777778</v>
      </c>
      <c r="X458" s="5">
        <f t="shared" si="70"/>
        <v>12.316666666651145</v>
      </c>
      <c r="Y458" s="5">
        <f t="shared" si="71"/>
        <v>12.266666666662786</v>
      </c>
      <c r="Z458" s="7">
        <f t="shared" si="72"/>
        <v>0</v>
      </c>
      <c r="AA458" s="7">
        <f t="shared" si="73"/>
        <v>0</v>
      </c>
      <c r="AB458" s="7">
        <f t="shared" si="76"/>
        <v>0</v>
      </c>
      <c r="AC458" s="7">
        <f t="shared" si="77"/>
        <v>0</v>
      </c>
      <c r="AD458" s="7">
        <f t="shared" si="78"/>
        <v>0</v>
      </c>
      <c r="AE458" s="7">
        <f t="shared" si="74"/>
        <v>0</v>
      </c>
      <c r="AF458" s="7">
        <f t="shared" si="75"/>
        <v>0</v>
      </c>
      <c r="AG458" s="7" t="str">
        <f t="shared" si="79"/>
        <v>Pediatric</v>
      </c>
    </row>
    <row r="459" spans="1:33">
      <c r="A459">
        <v>4414</v>
      </c>
      <c r="B459" t="s">
        <v>14</v>
      </c>
      <c r="C459" t="s">
        <v>15</v>
      </c>
      <c r="D459" t="s">
        <v>16</v>
      </c>
      <c r="E459" s="1">
        <v>41016</v>
      </c>
      <c r="F459" s="3">
        <v>0.9194444444444444</v>
      </c>
      <c r="G459" s="1">
        <v>41016</v>
      </c>
      <c r="H459" s="3">
        <v>0.91249999999999998</v>
      </c>
      <c r="I459">
        <v>3</v>
      </c>
      <c r="J459">
        <v>1998</v>
      </c>
      <c r="K459" s="1">
        <v>41017</v>
      </c>
      <c r="L459" s="3">
        <v>0.21527777777777779</v>
      </c>
      <c r="M459" s="1">
        <v>41017</v>
      </c>
      <c r="N459" s="3">
        <v>0.21527777777777779</v>
      </c>
      <c r="O459">
        <v>17</v>
      </c>
      <c r="P459">
        <v>22</v>
      </c>
      <c r="Q459">
        <v>21</v>
      </c>
      <c r="R459">
        <v>5</v>
      </c>
      <c r="S459">
        <v>5</v>
      </c>
      <c r="T459" s="2">
        <f>ED_DATA[[#This Row],[REG DATE]] + ED_DATA[[#This Row],[REG TIME]]</f>
        <v>41016.919444444444</v>
      </c>
      <c r="U459" s="2">
        <f>ED_DATA[[#This Row],[TRIAGE DATE]] + ED_DATA[[#This Row],[TRIAGE TIME]]</f>
        <v>41016.912499999999</v>
      </c>
      <c r="V459" s="2">
        <f>ED_DATA[[#This Row],[DISP DATE]] + ED_DATA[[#This Row],[DISP TIME]]</f>
        <v>41017.215277777781</v>
      </c>
      <c r="W459" s="2">
        <f>ED_DATA[[#This Row],[DATE PT LEFT ED]] + ED_DATA[[#This Row],[TIME PT LEFT ED]]</f>
        <v>41017.215277777781</v>
      </c>
      <c r="X459" s="5">
        <f t="shared" si="70"/>
        <v>7.1000000000931323</v>
      </c>
      <c r="Y459" s="5">
        <f t="shared" si="71"/>
        <v>7.1000000000931323</v>
      </c>
      <c r="Z459" s="7">
        <f t="shared" si="72"/>
        <v>0</v>
      </c>
      <c r="AA459" s="7">
        <f t="shared" si="73"/>
        <v>0</v>
      </c>
      <c r="AB459" s="7">
        <f t="shared" si="76"/>
        <v>0</v>
      </c>
      <c r="AC459" s="7">
        <f t="shared" si="77"/>
        <v>0</v>
      </c>
      <c r="AD459" s="7">
        <f t="shared" si="78"/>
        <v>0</v>
      </c>
      <c r="AE459" s="7">
        <f t="shared" si="74"/>
        <v>0</v>
      </c>
      <c r="AF459" s="7">
        <f t="shared" si="75"/>
        <v>0</v>
      </c>
      <c r="AG459" s="7" t="str">
        <f t="shared" si="79"/>
        <v>Pediatric</v>
      </c>
    </row>
    <row r="460" spans="1:33">
      <c r="A460">
        <v>4414</v>
      </c>
      <c r="B460" t="s">
        <v>14</v>
      </c>
      <c r="C460" t="s">
        <v>15</v>
      </c>
      <c r="D460" t="s">
        <v>16</v>
      </c>
      <c r="E460" s="1">
        <v>41016</v>
      </c>
      <c r="F460" s="3">
        <v>0.92986111111111114</v>
      </c>
      <c r="G460" s="1">
        <v>41016</v>
      </c>
      <c r="H460" s="3">
        <v>0.92500000000000004</v>
      </c>
      <c r="I460">
        <v>3</v>
      </c>
      <c r="J460">
        <v>2007</v>
      </c>
      <c r="K460" s="1">
        <v>41017</v>
      </c>
      <c r="L460" s="3">
        <v>0.30902777777777779</v>
      </c>
      <c r="M460" s="1">
        <v>41017</v>
      </c>
      <c r="N460" s="3">
        <v>0.30902777777777779</v>
      </c>
      <c r="O460">
        <v>8</v>
      </c>
      <c r="P460">
        <v>22</v>
      </c>
      <c r="Q460">
        <v>22</v>
      </c>
      <c r="R460">
        <v>7</v>
      </c>
      <c r="S460">
        <v>7</v>
      </c>
      <c r="T460" s="2">
        <f>ED_DATA[[#This Row],[REG DATE]] + ED_DATA[[#This Row],[REG TIME]]</f>
        <v>41016.929861111108</v>
      </c>
      <c r="U460" s="2">
        <f>ED_DATA[[#This Row],[TRIAGE DATE]] + ED_DATA[[#This Row],[TRIAGE TIME]]</f>
        <v>41016.925000000003</v>
      </c>
      <c r="V460" s="2">
        <f>ED_DATA[[#This Row],[DISP DATE]] + ED_DATA[[#This Row],[DISP TIME]]</f>
        <v>41017.309027777781</v>
      </c>
      <c r="W460" s="2">
        <f>ED_DATA[[#This Row],[DATE PT LEFT ED]] + ED_DATA[[#This Row],[TIME PT LEFT ED]]</f>
        <v>41017.309027777781</v>
      </c>
      <c r="X460" s="5">
        <f t="shared" si="70"/>
        <v>9.1000000001513399</v>
      </c>
      <c r="Y460" s="5">
        <f t="shared" si="71"/>
        <v>9.1000000001513399</v>
      </c>
      <c r="Z460" s="7">
        <f t="shared" si="72"/>
        <v>0</v>
      </c>
      <c r="AA460" s="7">
        <f t="shared" si="73"/>
        <v>0</v>
      </c>
      <c r="AB460" s="7">
        <f t="shared" si="76"/>
        <v>0</v>
      </c>
      <c r="AC460" s="7">
        <f t="shared" si="77"/>
        <v>0</v>
      </c>
      <c r="AD460" s="7">
        <f t="shared" si="78"/>
        <v>0</v>
      </c>
      <c r="AE460" s="7">
        <f t="shared" si="74"/>
        <v>0</v>
      </c>
      <c r="AF460" s="7">
        <f t="shared" si="75"/>
        <v>0</v>
      </c>
      <c r="AG460" s="7" t="str">
        <f t="shared" si="79"/>
        <v>Pediatric</v>
      </c>
    </row>
    <row r="461" spans="1:33">
      <c r="A461">
        <v>4414</v>
      </c>
      <c r="B461" t="s">
        <v>14</v>
      </c>
      <c r="C461" t="s">
        <v>15</v>
      </c>
      <c r="D461" t="s">
        <v>16</v>
      </c>
      <c r="E461" s="1">
        <v>41016</v>
      </c>
      <c r="F461" s="3">
        <v>0.9458333333333333</v>
      </c>
      <c r="G461" s="1">
        <v>41016</v>
      </c>
      <c r="H461" s="3">
        <v>0.9375</v>
      </c>
      <c r="I461">
        <v>3</v>
      </c>
      <c r="J461">
        <v>2009</v>
      </c>
      <c r="K461" s="1">
        <v>41017</v>
      </c>
      <c r="L461" s="3">
        <v>0.13194444444444445</v>
      </c>
      <c r="M461" s="1">
        <v>41017</v>
      </c>
      <c r="N461" s="3">
        <v>0.13402777777777777</v>
      </c>
      <c r="O461">
        <v>3</v>
      </c>
      <c r="P461">
        <v>22</v>
      </c>
      <c r="Q461">
        <v>22</v>
      </c>
      <c r="R461">
        <v>3</v>
      </c>
      <c r="S461">
        <v>3</v>
      </c>
      <c r="T461" s="2">
        <f>ED_DATA[[#This Row],[REG DATE]] + ED_DATA[[#This Row],[REG TIME]]</f>
        <v>41016.945833333331</v>
      </c>
      <c r="U461" s="2">
        <f>ED_DATA[[#This Row],[TRIAGE DATE]] + ED_DATA[[#This Row],[TRIAGE TIME]]</f>
        <v>41016.9375</v>
      </c>
      <c r="V461" s="2">
        <f>ED_DATA[[#This Row],[DISP DATE]] + ED_DATA[[#This Row],[DISP TIME]]</f>
        <v>41017.131944444445</v>
      </c>
      <c r="W461" s="2">
        <f>ED_DATA[[#This Row],[DATE PT LEFT ED]] + ED_DATA[[#This Row],[TIME PT LEFT ED]]</f>
        <v>41017.134027777778</v>
      </c>
      <c r="X461" s="5">
        <f t="shared" si="70"/>
        <v>4.5166666667209938</v>
      </c>
      <c r="Y461" s="5">
        <f t="shared" si="71"/>
        <v>4.4666666667326353</v>
      </c>
      <c r="Z461" s="7">
        <f t="shared" si="72"/>
        <v>1</v>
      </c>
      <c r="AA461" s="7">
        <f t="shared" si="73"/>
        <v>0</v>
      </c>
      <c r="AB461" s="7">
        <f t="shared" si="76"/>
        <v>0</v>
      </c>
      <c r="AC461" s="7">
        <f t="shared" si="77"/>
        <v>0</v>
      </c>
      <c r="AD461" s="7">
        <f t="shared" si="78"/>
        <v>0</v>
      </c>
      <c r="AE461" s="7">
        <f t="shared" si="74"/>
        <v>0</v>
      </c>
      <c r="AF461" s="7">
        <f t="shared" si="75"/>
        <v>0</v>
      </c>
      <c r="AG461" s="7" t="str">
        <f t="shared" si="79"/>
        <v>Pediatric</v>
      </c>
    </row>
    <row r="462" spans="1:33">
      <c r="A462">
        <v>4414</v>
      </c>
      <c r="B462" t="s">
        <v>14</v>
      </c>
      <c r="C462" t="s">
        <v>15</v>
      </c>
      <c r="D462" t="s">
        <v>16</v>
      </c>
      <c r="E462" s="1">
        <v>41010</v>
      </c>
      <c r="F462" s="3">
        <v>0.85486111111111107</v>
      </c>
      <c r="G462" s="1">
        <v>41010</v>
      </c>
      <c r="H462" s="3">
        <v>0.84444444444444444</v>
      </c>
      <c r="I462">
        <v>3</v>
      </c>
      <c r="J462">
        <v>2005</v>
      </c>
      <c r="K462" s="1">
        <v>41011</v>
      </c>
      <c r="L462" s="3">
        <v>9.7916666666666666E-2</v>
      </c>
      <c r="M462" s="1">
        <v>41011</v>
      </c>
      <c r="N462" s="3">
        <v>0.10416666666666667</v>
      </c>
      <c r="O462">
        <v>8</v>
      </c>
      <c r="P462">
        <v>20</v>
      </c>
      <c r="Q462">
        <v>20</v>
      </c>
      <c r="R462">
        <v>2</v>
      </c>
      <c r="S462">
        <v>2</v>
      </c>
      <c r="T462" s="2">
        <f>ED_DATA[[#This Row],[REG DATE]] + ED_DATA[[#This Row],[REG TIME]]</f>
        <v>41010.854861111111</v>
      </c>
      <c r="U462" s="2">
        <f>ED_DATA[[#This Row],[TRIAGE DATE]] + ED_DATA[[#This Row],[TRIAGE TIME]]</f>
        <v>41010.844444444447</v>
      </c>
      <c r="V462" s="2">
        <f>ED_DATA[[#This Row],[DISP DATE]] + ED_DATA[[#This Row],[DISP TIME]]</f>
        <v>41011.097916666666</v>
      </c>
      <c r="W462" s="2">
        <f>ED_DATA[[#This Row],[DATE PT LEFT ED]] + ED_DATA[[#This Row],[TIME PT LEFT ED]]</f>
        <v>41011.104166666664</v>
      </c>
      <c r="X462" s="5">
        <f t="shared" si="70"/>
        <v>5.9833333332790062</v>
      </c>
      <c r="Y462" s="5">
        <f t="shared" si="71"/>
        <v>5.8333333333139308</v>
      </c>
      <c r="Z462" s="7">
        <f t="shared" si="72"/>
        <v>1</v>
      </c>
      <c r="AA462" s="7">
        <f t="shared" si="73"/>
        <v>0</v>
      </c>
      <c r="AB462" s="7">
        <f t="shared" si="76"/>
        <v>0</v>
      </c>
      <c r="AC462" s="7">
        <f t="shared" si="77"/>
        <v>0</v>
      </c>
      <c r="AD462" s="7">
        <f t="shared" si="78"/>
        <v>0</v>
      </c>
      <c r="AE462" s="7">
        <f t="shared" si="74"/>
        <v>0</v>
      </c>
      <c r="AF462" s="7">
        <f t="shared" si="75"/>
        <v>0</v>
      </c>
      <c r="AG462" s="7" t="str">
        <f t="shared" si="79"/>
        <v>Pediatric</v>
      </c>
    </row>
    <row r="463" spans="1:33">
      <c r="A463">
        <v>4414</v>
      </c>
      <c r="B463" t="s">
        <v>14</v>
      </c>
      <c r="C463" t="s">
        <v>15</v>
      </c>
      <c r="D463" t="s">
        <v>16</v>
      </c>
      <c r="E463" s="1">
        <v>41010</v>
      </c>
      <c r="F463" s="3">
        <v>0.85972222222222228</v>
      </c>
      <c r="G463" s="1">
        <v>41010</v>
      </c>
      <c r="H463" s="3">
        <v>0.85347222222222219</v>
      </c>
      <c r="I463">
        <v>3</v>
      </c>
      <c r="J463">
        <v>2010</v>
      </c>
      <c r="K463" s="1">
        <v>41011</v>
      </c>
      <c r="L463" s="3">
        <v>5.6944444444444443E-2</v>
      </c>
      <c r="M463" s="1">
        <v>41011</v>
      </c>
      <c r="N463" s="3">
        <v>5.6944444444444443E-2</v>
      </c>
      <c r="O463">
        <v>3</v>
      </c>
      <c r="P463">
        <v>20</v>
      </c>
      <c r="Q463">
        <v>20</v>
      </c>
      <c r="R463">
        <v>1</v>
      </c>
      <c r="S463">
        <v>1</v>
      </c>
      <c r="T463" s="2">
        <f>ED_DATA[[#This Row],[REG DATE]] + ED_DATA[[#This Row],[REG TIME]]</f>
        <v>41010.859722222223</v>
      </c>
      <c r="U463" s="2">
        <f>ED_DATA[[#This Row],[TRIAGE DATE]] + ED_DATA[[#This Row],[TRIAGE TIME]]</f>
        <v>41010.853472222225</v>
      </c>
      <c r="V463" s="2">
        <f>ED_DATA[[#This Row],[DISP DATE]] + ED_DATA[[#This Row],[DISP TIME]]</f>
        <v>41011.056944444441</v>
      </c>
      <c r="W463" s="2">
        <f>ED_DATA[[#This Row],[DATE PT LEFT ED]] + ED_DATA[[#This Row],[TIME PT LEFT ED]]</f>
        <v>41011.056944444441</v>
      </c>
      <c r="X463" s="5">
        <f t="shared" si="70"/>
        <v>4.7333333332207985</v>
      </c>
      <c r="Y463" s="5">
        <f t="shared" si="71"/>
        <v>4.7333333332207985</v>
      </c>
      <c r="Z463" s="7">
        <f t="shared" si="72"/>
        <v>1</v>
      </c>
      <c r="AA463" s="7">
        <f t="shared" si="73"/>
        <v>0</v>
      </c>
      <c r="AB463" s="7">
        <f t="shared" si="76"/>
        <v>0</v>
      </c>
      <c r="AC463" s="7">
        <f t="shared" si="77"/>
        <v>0</v>
      </c>
      <c r="AD463" s="7">
        <f t="shared" si="78"/>
        <v>0</v>
      </c>
      <c r="AE463" s="7">
        <f t="shared" si="74"/>
        <v>0</v>
      </c>
      <c r="AF463" s="7">
        <f t="shared" si="75"/>
        <v>0</v>
      </c>
      <c r="AG463" s="7" t="str">
        <f t="shared" si="79"/>
        <v>Pediatric</v>
      </c>
    </row>
    <row r="464" spans="1:33">
      <c r="A464">
        <v>4414</v>
      </c>
      <c r="B464" t="s">
        <v>14</v>
      </c>
      <c r="C464" t="s">
        <v>15</v>
      </c>
      <c r="D464" t="s">
        <v>16</v>
      </c>
      <c r="E464" s="1">
        <v>41012</v>
      </c>
      <c r="F464" s="3">
        <v>0.62777777777777777</v>
      </c>
      <c r="G464" s="1">
        <v>41012</v>
      </c>
      <c r="H464" s="3">
        <v>0.62152777777777779</v>
      </c>
      <c r="I464">
        <v>3</v>
      </c>
      <c r="J464">
        <v>2010</v>
      </c>
      <c r="K464" s="1">
        <v>41013</v>
      </c>
      <c r="L464" s="3">
        <v>3.8194444444444448E-2</v>
      </c>
      <c r="M464" s="1">
        <v>41013</v>
      </c>
      <c r="N464" s="3">
        <v>3.8194444444444448E-2</v>
      </c>
      <c r="O464">
        <v>3</v>
      </c>
      <c r="P464">
        <v>15</v>
      </c>
      <c r="Q464">
        <v>14</v>
      </c>
      <c r="R464">
        <v>0</v>
      </c>
      <c r="S464">
        <v>0</v>
      </c>
      <c r="T464" s="2">
        <f>ED_DATA[[#This Row],[REG DATE]] + ED_DATA[[#This Row],[REG TIME]]</f>
        <v>41012.62777777778</v>
      </c>
      <c r="U464" s="2">
        <f>ED_DATA[[#This Row],[TRIAGE DATE]] + ED_DATA[[#This Row],[TRIAGE TIME]]</f>
        <v>41012.621527777781</v>
      </c>
      <c r="V464" s="2">
        <f>ED_DATA[[#This Row],[DISP DATE]] + ED_DATA[[#This Row],[DISP TIME]]</f>
        <v>41013.038194444445</v>
      </c>
      <c r="W464" s="2">
        <f>ED_DATA[[#This Row],[DATE PT LEFT ED]] + ED_DATA[[#This Row],[TIME PT LEFT ED]]</f>
        <v>41013.038194444445</v>
      </c>
      <c r="X464" s="5">
        <f t="shared" si="70"/>
        <v>9.8499999999767169</v>
      </c>
      <c r="Y464" s="5">
        <f t="shared" si="71"/>
        <v>9.8499999999767169</v>
      </c>
      <c r="Z464" s="7">
        <f t="shared" si="72"/>
        <v>0</v>
      </c>
      <c r="AA464" s="7">
        <f t="shared" si="73"/>
        <v>0</v>
      </c>
      <c r="AB464" s="7">
        <f t="shared" si="76"/>
        <v>0</v>
      </c>
      <c r="AC464" s="7">
        <f t="shared" si="77"/>
        <v>0</v>
      </c>
      <c r="AD464" s="7">
        <f t="shared" si="78"/>
        <v>0</v>
      </c>
      <c r="AE464" s="7">
        <f t="shared" si="74"/>
        <v>0</v>
      </c>
      <c r="AF464" s="7">
        <f t="shared" si="75"/>
        <v>0</v>
      </c>
      <c r="AG464" s="7" t="str">
        <f t="shared" si="79"/>
        <v>Pediatric</v>
      </c>
    </row>
    <row r="465" spans="1:33">
      <c r="A465">
        <v>4414</v>
      </c>
      <c r="B465" t="s">
        <v>14</v>
      </c>
      <c r="C465" t="s">
        <v>15</v>
      </c>
      <c r="D465" t="s">
        <v>16</v>
      </c>
      <c r="E465" s="1">
        <v>41012</v>
      </c>
      <c r="F465" s="3">
        <v>0.73124999999999996</v>
      </c>
      <c r="G465" s="1">
        <v>41012</v>
      </c>
      <c r="H465" s="3">
        <v>0.72569444444444442</v>
      </c>
      <c r="I465">
        <v>3</v>
      </c>
      <c r="J465">
        <v>2010</v>
      </c>
      <c r="K465" s="1">
        <v>41012</v>
      </c>
      <c r="L465" s="3">
        <v>0.96875</v>
      </c>
      <c r="M465" s="1">
        <v>41012</v>
      </c>
      <c r="N465" s="3">
        <v>0.96875</v>
      </c>
      <c r="O465">
        <v>4</v>
      </c>
      <c r="P465">
        <v>17</v>
      </c>
      <c r="Q465">
        <v>17</v>
      </c>
      <c r="R465">
        <v>23</v>
      </c>
      <c r="S465">
        <v>23</v>
      </c>
      <c r="T465" s="2">
        <f>ED_DATA[[#This Row],[REG DATE]] + ED_DATA[[#This Row],[REG TIME]]</f>
        <v>41012.731249999997</v>
      </c>
      <c r="U465" s="2">
        <f>ED_DATA[[#This Row],[TRIAGE DATE]] + ED_DATA[[#This Row],[TRIAGE TIME]]</f>
        <v>41012.725694444445</v>
      </c>
      <c r="V465" s="2">
        <f>ED_DATA[[#This Row],[DISP DATE]] + ED_DATA[[#This Row],[DISP TIME]]</f>
        <v>41012.96875</v>
      </c>
      <c r="W465" s="2">
        <f>ED_DATA[[#This Row],[DATE PT LEFT ED]] + ED_DATA[[#This Row],[TIME PT LEFT ED]]</f>
        <v>41012.96875</v>
      </c>
      <c r="X465" s="5">
        <f t="shared" si="70"/>
        <v>5.7000000000698492</v>
      </c>
      <c r="Y465" s="5">
        <f t="shared" si="71"/>
        <v>5.7000000000698492</v>
      </c>
      <c r="Z465" s="7">
        <f t="shared" si="72"/>
        <v>1</v>
      </c>
      <c r="AA465" s="7">
        <f t="shared" si="73"/>
        <v>0</v>
      </c>
      <c r="AB465" s="7">
        <f t="shared" si="76"/>
        <v>0</v>
      </c>
      <c r="AC465" s="7">
        <f t="shared" si="77"/>
        <v>0</v>
      </c>
      <c r="AD465" s="7">
        <f t="shared" si="78"/>
        <v>0</v>
      </c>
      <c r="AE465" s="7">
        <f t="shared" si="74"/>
        <v>0</v>
      </c>
      <c r="AF465" s="7">
        <f t="shared" si="75"/>
        <v>0</v>
      </c>
      <c r="AG465" s="7" t="str">
        <f t="shared" si="79"/>
        <v>Pediatric</v>
      </c>
    </row>
    <row r="466" spans="1:33">
      <c r="A466">
        <v>4414</v>
      </c>
      <c r="B466" t="s">
        <v>14</v>
      </c>
      <c r="C466" t="s">
        <v>15</v>
      </c>
      <c r="D466" t="s">
        <v>16</v>
      </c>
      <c r="E466" s="1">
        <v>41012</v>
      </c>
      <c r="F466" s="3">
        <v>0.75486111111111109</v>
      </c>
      <c r="G466" s="1">
        <v>41012</v>
      </c>
      <c r="H466" s="3">
        <v>0.74791666666666667</v>
      </c>
      <c r="I466">
        <v>3</v>
      </c>
      <c r="J466">
        <v>2005</v>
      </c>
      <c r="K466" s="1">
        <v>41013</v>
      </c>
      <c r="L466" s="3">
        <v>3.4722222222222224E-2</v>
      </c>
      <c r="M466" s="1">
        <v>41013</v>
      </c>
      <c r="N466" s="3">
        <v>3.4722222222222224E-2</v>
      </c>
      <c r="O466">
        <v>10</v>
      </c>
      <c r="P466">
        <v>18</v>
      </c>
      <c r="Q466">
        <v>17</v>
      </c>
      <c r="R466">
        <v>0</v>
      </c>
      <c r="S466">
        <v>0</v>
      </c>
      <c r="T466" s="2">
        <f>ED_DATA[[#This Row],[REG DATE]] + ED_DATA[[#This Row],[REG TIME]]</f>
        <v>41012.754861111112</v>
      </c>
      <c r="U466" s="2">
        <f>ED_DATA[[#This Row],[TRIAGE DATE]] + ED_DATA[[#This Row],[TRIAGE TIME]]</f>
        <v>41012.747916666667</v>
      </c>
      <c r="V466" s="2">
        <f>ED_DATA[[#This Row],[DISP DATE]] + ED_DATA[[#This Row],[DISP TIME]]</f>
        <v>41013.034722222219</v>
      </c>
      <c r="W466" s="2">
        <f>ED_DATA[[#This Row],[DATE PT LEFT ED]] + ED_DATA[[#This Row],[TIME PT LEFT ED]]</f>
        <v>41013.034722222219</v>
      </c>
      <c r="X466" s="5">
        <f t="shared" si="70"/>
        <v>6.7166666665580124</v>
      </c>
      <c r="Y466" s="5">
        <f t="shared" si="71"/>
        <v>6.7166666665580124</v>
      </c>
      <c r="Z466" s="7">
        <f t="shared" si="72"/>
        <v>1</v>
      </c>
      <c r="AA466" s="7">
        <f t="shared" si="73"/>
        <v>0</v>
      </c>
      <c r="AB466" s="7">
        <f t="shared" si="76"/>
        <v>0</v>
      </c>
      <c r="AC466" s="7">
        <f t="shared" si="77"/>
        <v>0</v>
      </c>
      <c r="AD466" s="7">
        <f t="shared" si="78"/>
        <v>0</v>
      </c>
      <c r="AE466" s="7">
        <f t="shared" si="74"/>
        <v>0</v>
      </c>
      <c r="AF466" s="7">
        <f t="shared" si="75"/>
        <v>0</v>
      </c>
      <c r="AG466" s="7" t="str">
        <f t="shared" si="79"/>
        <v>Pediatric</v>
      </c>
    </row>
    <row r="467" spans="1:33">
      <c r="A467">
        <v>4414</v>
      </c>
      <c r="B467" t="s">
        <v>14</v>
      </c>
      <c r="C467" t="s">
        <v>15</v>
      </c>
      <c r="D467" t="s">
        <v>16</v>
      </c>
      <c r="E467" s="1">
        <v>41012</v>
      </c>
      <c r="F467" s="3">
        <v>0.86111111111111116</v>
      </c>
      <c r="G467" s="1">
        <v>41012</v>
      </c>
      <c r="H467" s="3">
        <v>0.85347222222222219</v>
      </c>
      <c r="I467">
        <v>3</v>
      </c>
      <c r="J467">
        <v>2009</v>
      </c>
      <c r="K467" s="1">
        <v>41013</v>
      </c>
      <c r="L467" s="3">
        <v>2.5694444444444443E-2</v>
      </c>
      <c r="M467" s="1">
        <v>41013</v>
      </c>
      <c r="N467" s="3">
        <v>2.5694444444444443E-2</v>
      </c>
      <c r="O467">
        <v>5</v>
      </c>
      <c r="P467">
        <v>20</v>
      </c>
      <c r="Q467">
        <v>20</v>
      </c>
      <c r="R467">
        <v>0</v>
      </c>
      <c r="S467">
        <v>0</v>
      </c>
      <c r="T467" s="2">
        <f>ED_DATA[[#This Row],[REG DATE]] + ED_DATA[[#This Row],[REG TIME]]</f>
        <v>41012.861111111109</v>
      </c>
      <c r="U467" s="2">
        <f>ED_DATA[[#This Row],[TRIAGE DATE]] + ED_DATA[[#This Row],[TRIAGE TIME]]</f>
        <v>41012.853472222225</v>
      </c>
      <c r="V467" s="2">
        <f>ED_DATA[[#This Row],[DISP DATE]] + ED_DATA[[#This Row],[DISP TIME]]</f>
        <v>41013.025694444441</v>
      </c>
      <c r="W467" s="2">
        <f>ED_DATA[[#This Row],[DATE PT LEFT ED]] + ED_DATA[[#This Row],[TIME PT LEFT ED]]</f>
        <v>41013.025694444441</v>
      </c>
      <c r="X467" s="5">
        <f t="shared" si="70"/>
        <v>3.9499999999534339</v>
      </c>
      <c r="Y467" s="5">
        <f t="shared" si="71"/>
        <v>3.9499999999534339</v>
      </c>
      <c r="Z467" s="7">
        <f t="shared" si="72"/>
        <v>1</v>
      </c>
      <c r="AA467" s="7">
        <f t="shared" si="73"/>
        <v>1</v>
      </c>
      <c r="AB467" s="7">
        <f t="shared" si="76"/>
        <v>0</v>
      </c>
      <c r="AC467" s="7">
        <f t="shared" si="77"/>
        <v>0</v>
      </c>
      <c r="AD467" s="7">
        <f t="shared" si="78"/>
        <v>0</v>
      </c>
      <c r="AE467" s="7">
        <f t="shared" si="74"/>
        <v>0</v>
      </c>
      <c r="AF467" s="7">
        <f t="shared" si="75"/>
        <v>0</v>
      </c>
      <c r="AG467" s="7" t="str">
        <f t="shared" si="79"/>
        <v>Pediatric</v>
      </c>
    </row>
    <row r="468" spans="1:33">
      <c r="A468">
        <v>4414</v>
      </c>
      <c r="B468" t="s">
        <v>14</v>
      </c>
      <c r="C468" t="s">
        <v>15</v>
      </c>
      <c r="D468" t="s">
        <v>16</v>
      </c>
      <c r="E468" s="1">
        <v>41014</v>
      </c>
      <c r="F468" s="3">
        <v>5.6250000000000001E-2</v>
      </c>
      <c r="G468" s="1">
        <v>41014</v>
      </c>
      <c r="H468" s="3">
        <v>0.05</v>
      </c>
      <c r="I468">
        <v>3</v>
      </c>
      <c r="J468">
        <v>1999</v>
      </c>
      <c r="K468" s="1">
        <v>41014</v>
      </c>
      <c r="L468" s="3">
        <v>0.40069444444444446</v>
      </c>
      <c r="M468" s="1">
        <v>41014</v>
      </c>
      <c r="N468" s="3">
        <v>0.40069444444444446</v>
      </c>
      <c r="O468">
        <v>12</v>
      </c>
      <c r="P468">
        <v>1</v>
      </c>
      <c r="Q468">
        <v>1</v>
      </c>
      <c r="R468">
        <v>9</v>
      </c>
      <c r="S468">
        <v>9</v>
      </c>
      <c r="T468" s="2">
        <f>ED_DATA[[#This Row],[REG DATE]] + ED_DATA[[#This Row],[REG TIME]]</f>
        <v>41014.056250000001</v>
      </c>
      <c r="U468" s="2">
        <f>ED_DATA[[#This Row],[TRIAGE DATE]] + ED_DATA[[#This Row],[TRIAGE TIME]]</f>
        <v>41014.050000000003</v>
      </c>
      <c r="V468" s="2">
        <f>ED_DATA[[#This Row],[DISP DATE]] + ED_DATA[[#This Row],[DISP TIME]]</f>
        <v>41014.400694444441</v>
      </c>
      <c r="W468" s="2">
        <f>ED_DATA[[#This Row],[DATE PT LEFT ED]] + ED_DATA[[#This Row],[TIME PT LEFT ED]]</f>
        <v>41014.400694444441</v>
      </c>
      <c r="X468" s="5">
        <f t="shared" si="70"/>
        <v>8.2666666665463708</v>
      </c>
      <c r="Y468" s="5">
        <f t="shared" si="71"/>
        <v>8.2666666665463708</v>
      </c>
      <c r="Z468" s="7">
        <f t="shared" si="72"/>
        <v>0</v>
      </c>
      <c r="AA468" s="7">
        <f t="shared" si="73"/>
        <v>0</v>
      </c>
      <c r="AB468" s="7">
        <f t="shared" si="76"/>
        <v>0</v>
      </c>
      <c r="AC468" s="7">
        <f t="shared" si="77"/>
        <v>0</v>
      </c>
      <c r="AD468" s="7">
        <f t="shared" si="78"/>
        <v>0</v>
      </c>
      <c r="AE468" s="7">
        <f t="shared" si="74"/>
        <v>0</v>
      </c>
      <c r="AF468" s="7">
        <f t="shared" si="75"/>
        <v>0</v>
      </c>
      <c r="AG468" s="7" t="str">
        <f t="shared" si="79"/>
        <v>Pediatric</v>
      </c>
    </row>
    <row r="469" spans="1:33">
      <c r="A469">
        <v>4414</v>
      </c>
      <c r="B469" t="s">
        <v>14</v>
      </c>
      <c r="C469" t="s">
        <v>15</v>
      </c>
      <c r="D469" t="s">
        <v>16</v>
      </c>
      <c r="E469" s="1">
        <v>41014</v>
      </c>
      <c r="F469" s="3">
        <v>0.90208333333333335</v>
      </c>
      <c r="G469" s="1">
        <v>41014</v>
      </c>
      <c r="H469" s="3">
        <v>0.89097222222222228</v>
      </c>
      <c r="I469">
        <v>3</v>
      </c>
      <c r="J469">
        <v>2011</v>
      </c>
      <c r="K469" s="1">
        <v>41015</v>
      </c>
      <c r="L469" s="3">
        <v>5.5555555555555558E-3</v>
      </c>
      <c r="M469" s="1">
        <v>41015</v>
      </c>
      <c r="N469" s="3">
        <v>6.2500000000000003E-3</v>
      </c>
      <c r="O469">
        <v>4</v>
      </c>
      <c r="P469">
        <v>21</v>
      </c>
      <c r="Q469">
        <v>21</v>
      </c>
      <c r="R469">
        <v>0</v>
      </c>
      <c r="S469">
        <v>0</v>
      </c>
      <c r="T469" s="2">
        <f>ED_DATA[[#This Row],[REG DATE]] + ED_DATA[[#This Row],[REG TIME]]</f>
        <v>41014.902083333334</v>
      </c>
      <c r="U469" s="2">
        <f>ED_DATA[[#This Row],[TRIAGE DATE]] + ED_DATA[[#This Row],[TRIAGE TIME]]</f>
        <v>41014.890972222223</v>
      </c>
      <c r="V469" s="2">
        <f>ED_DATA[[#This Row],[DISP DATE]] + ED_DATA[[#This Row],[DISP TIME]]</f>
        <v>41015.005555555559</v>
      </c>
      <c r="W469" s="2">
        <f>ED_DATA[[#This Row],[DATE PT LEFT ED]] + ED_DATA[[#This Row],[TIME PT LEFT ED]]</f>
        <v>41015.006249999999</v>
      </c>
      <c r="X469" s="5">
        <f t="shared" si="70"/>
        <v>2.4999999999417923</v>
      </c>
      <c r="Y469" s="5">
        <f t="shared" si="71"/>
        <v>2.4833333333954215</v>
      </c>
      <c r="Z469" s="7">
        <f t="shared" si="72"/>
        <v>1</v>
      </c>
      <c r="AA469" s="7">
        <f t="shared" si="73"/>
        <v>1</v>
      </c>
      <c r="AB469" s="7">
        <f t="shared" si="76"/>
        <v>0</v>
      </c>
      <c r="AC469" s="7">
        <f t="shared" si="77"/>
        <v>0</v>
      </c>
      <c r="AD469" s="7">
        <f t="shared" si="78"/>
        <v>0</v>
      </c>
      <c r="AE469" s="7">
        <f t="shared" si="74"/>
        <v>0</v>
      </c>
      <c r="AF469" s="7">
        <f t="shared" si="75"/>
        <v>0</v>
      </c>
      <c r="AG469" s="7" t="str">
        <f t="shared" si="79"/>
        <v>Pediatric</v>
      </c>
    </row>
    <row r="470" spans="1:33">
      <c r="A470">
        <v>4414</v>
      </c>
      <c r="B470" t="s">
        <v>14</v>
      </c>
      <c r="C470" t="s">
        <v>15</v>
      </c>
      <c r="D470" t="s">
        <v>16</v>
      </c>
      <c r="E470" s="1">
        <v>41015</v>
      </c>
      <c r="F470" s="3">
        <v>4.1666666666666666E-3</v>
      </c>
      <c r="G470" s="1">
        <v>41014</v>
      </c>
      <c r="H470" s="3">
        <v>0.99861111111111112</v>
      </c>
      <c r="I470">
        <v>3</v>
      </c>
      <c r="J470">
        <v>2010</v>
      </c>
      <c r="K470" s="1">
        <v>41015</v>
      </c>
      <c r="L470" s="3">
        <v>0.11666666666666667</v>
      </c>
      <c r="M470" s="1">
        <v>41015</v>
      </c>
      <c r="N470" s="3">
        <v>0.11666666666666667</v>
      </c>
      <c r="O470">
        <v>1</v>
      </c>
      <c r="P470">
        <v>0</v>
      </c>
      <c r="Q470">
        <v>23</v>
      </c>
      <c r="R470">
        <v>2</v>
      </c>
      <c r="S470">
        <v>2</v>
      </c>
      <c r="T470" s="2">
        <f>ED_DATA[[#This Row],[REG DATE]] + ED_DATA[[#This Row],[REG TIME]]</f>
        <v>41015.004166666666</v>
      </c>
      <c r="U470" s="2">
        <f>ED_DATA[[#This Row],[TRIAGE DATE]] + ED_DATA[[#This Row],[TRIAGE TIME]]</f>
        <v>41014.998611111114</v>
      </c>
      <c r="V470" s="2">
        <f>ED_DATA[[#This Row],[DISP DATE]] + ED_DATA[[#This Row],[DISP TIME]]</f>
        <v>41015.116666666669</v>
      </c>
      <c r="W470" s="2">
        <f>ED_DATA[[#This Row],[DATE PT LEFT ED]] + ED_DATA[[#This Row],[TIME PT LEFT ED]]</f>
        <v>41015.116666666669</v>
      </c>
      <c r="X470" s="5">
        <f t="shared" si="70"/>
        <v>2.7000000000698492</v>
      </c>
      <c r="Y470" s="5">
        <f t="shared" si="71"/>
        <v>2.7000000000698492</v>
      </c>
      <c r="Z470" s="7">
        <f t="shared" si="72"/>
        <v>1</v>
      </c>
      <c r="AA470" s="7">
        <f t="shared" si="73"/>
        <v>1</v>
      </c>
      <c r="AB470" s="7">
        <f t="shared" si="76"/>
        <v>0</v>
      </c>
      <c r="AC470" s="7">
        <f t="shared" si="77"/>
        <v>0</v>
      </c>
      <c r="AD470" s="7">
        <f t="shared" si="78"/>
        <v>0</v>
      </c>
      <c r="AE470" s="7">
        <f t="shared" si="74"/>
        <v>0</v>
      </c>
      <c r="AF470" s="7">
        <f t="shared" si="75"/>
        <v>0</v>
      </c>
      <c r="AG470" s="7" t="str">
        <f t="shared" si="79"/>
        <v>Pediatric</v>
      </c>
    </row>
    <row r="471" spans="1:33">
      <c r="A471">
        <v>4414</v>
      </c>
      <c r="B471" t="s">
        <v>14</v>
      </c>
      <c r="C471" t="s">
        <v>15</v>
      </c>
      <c r="D471" t="s">
        <v>16</v>
      </c>
      <c r="E471" s="1">
        <v>41015</v>
      </c>
      <c r="F471" s="3">
        <v>0.12986111111111112</v>
      </c>
      <c r="G471" s="1">
        <v>41015</v>
      </c>
      <c r="H471" s="3">
        <v>0.12777777777777777</v>
      </c>
      <c r="I471">
        <v>3</v>
      </c>
      <c r="J471">
        <v>2011</v>
      </c>
      <c r="K471" s="1">
        <v>41015</v>
      </c>
      <c r="L471" s="3">
        <v>0.2326388888888889</v>
      </c>
      <c r="M471" s="1">
        <v>41015</v>
      </c>
      <c r="N471" s="3">
        <v>0.24374999999999999</v>
      </c>
      <c r="O471">
        <v>3</v>
      </c>
      <c r="P471">
        <v>3</v>
      </c>
      <c r="Q471">
        <v>3</v>
      </c>
      <c r="R471">
        <v>5</v>
      </c>
      <c r="S471">
        <v>5</v>
      </c>
      <c r="T471" s="2">
        <f>ED_DATA[[#This Row],[REG DATE]] + ED_DATA[[#This Row],[REG TIME]]</f>
        <v>41015.129861111112</v>
      </c>
      <c r="U471" s="2">
        <f>ED_DATA[[#This Row],[TRIAGE DATE]] + ED_DATA[[#This Row],[TRIAGE TIME]]</f>
        <v>41015.12777777778</v>
      </c>
      <c r="V471" s="2">
        <f>ED_DATA[[#This Row],[DISP DATE]] + ED_DATA[[#This Row],[DISP TIME]]</f>
        <v>41015.232638888891</v>
      </c>
      <c r="W471" s="2">
        <f>ED_DATA[[#This Row],[DATE PT LEFT ED]] + ED_DATA[[#This Row],[TIME PT LEFT ED]]</f>
        <v>41015.243750000001</v>
      </c>
      <c r="X471" s="5">
        <f t="shared" si="70"/>
        <v>2.7333333333372138</v>
      </c>
      <c r="Y471" s="5">
        <f t="shared" si="71"/>
        <v>2.4666666666744277</v>
      </c>
      <c r="Z471" s="7">
        <f t="shared" si="72"/>
        <v>1</v>
      </c>
      <c r="AA471" s="7">
        <f t="shared" si="73"/>
        <v>1</v>
      </c>
      <c r="AB471" s="7">
        <f t="shared" si="76"/>
        <v>0</v>
      </c>
      <c r="AC471" s="7">
        <f t="shared" si="77"/>
        <v>0</v>
      </c>
      <c r="AD471" s="7">
        <f t="shared" si="78"/>
        <v>0</v>
      </c>
      <c r="AE471" s="7">
        <f t="shared" si="74"/>
        <v>0</v>
      </c>
      <c r="AF471" s="7">
        <f t="shared" si="75"/>
        <v>0</v>
      </c>
      <c r="AG471" s="7" t="str">
        <f t="shared" si="79"/>
        <v>Pediatric</v>
      </c>
    </row>
    <row r="472" spans="1:33">
      <c r="A472">
        <v>4414</v>
      </c>
      <c r="B472" t="s">
        <v>14</v>
      </c>
      <c r="C472" t="s">
        <v>15</v>
      </c>
      <c r="D472" t="s">
        <v>16</v>
      </c>
      <c r="E472" s="1">
        <v>41011</v>
      </c>
      <c r="F472" s="3">
        <v>0.81319444444444444</v>
      </c>
      <c r="G472" s="1">
        <v>41011</v>
      </c>
      <c r="H472" s="3">
        <v>0.80694444444444446</v>
      </c>
      <c r="I472">
        <v>3</v>
      </c>
      <c r="J472">
        <v>1998</v>
      </c>
      <c r="K472" s="1">
        <v>41012</v>
      </c>
      <c r="L472" s="3">
        <v>0.41666666666666669</v>
      </c>
      <c r="M472" s="1">
        <v>41012</v>
      </c>
      <c r="N472" s="3">
        <v>0.43194444444444446</v>
      </c>
      <c r="O472">
        <v>17</v>
      </c>
      <c r="P472">
        <v>19</v>
      </c>
      <c r="Q472">
        <v>19</v>
      </c>
      <c r="R472">
        <v>10</v>
      </c>
      <c r="S472">
        <v>10</v>
      </c>
      <c r="T472" s="2">
        <f>ED_DATA[[#This Row],[REG DATE]] + ED_DATA[[#This Row],[REG TIME]]</f>
        <v>41011.813194444447</v>
      </c>
      <c r="U472" s="2">
        <f>ED_DATA[[#This Row],[TRIAGE DATE]] + ED_DATA[[#This Row],[TRIAGE TIME]]</f>
        <v>41011.806944444441</v>
      </c>
      <c r="V472" s="2">
        <f>ED_DATA[[#This Row],[DISP DATE]] + ED_DATA[[#This Row],[DISP TIME]]</f>
        <v>41012.416666666664</v>
      </c>
      <c r="W472" s="2">
        <f>ED_DATA[[#This Row],[DATE PT LEFT ED]] + ED_DATA[[#This Row],[TIME PT LEFT ED]]</f>
        <v>41012.431944444441</v>
      </c>
      <c r="X472" s="5">
        <f t="shared" si="70"/>
        <v>14.849999999860302</v>
      </c>
      <c r="Y472" s="5">
        <f t="shared" si="71"/>
        <v>14.483333333220799</v>
      </c>
      <c r="Z472" s="7">
        <f t="shared" si="72"/>
        <v>0</v>
      </c>
      <c r="AA472" s="7">
        <f t="shared" si="73"/>
        <v>0</v>
      </c>
      <c r="AB472" s="7">
        <f t="shared" si="76"/>
        <v>0</v>
      </c>
      <c r="AC472" s="7">
        <f t="shared" si="77"/>
        <v>0</v>
      </c>
      <c r="AD472" s="7">
        <f t="shared" si="78"/>
        <v>0</v>
      </c>
      <c r="AE472" s="7">
        <f t="shared" si="74"/>
        <v>0</v>
      </c>
      <c r="AF472" s="7">
        <f t="shared" si="75"/>
        <v>0</v>
      </c>
      <c r="AG472" s="7" t="str">
        <f t="shared" si="79"/>
        <v>Pediatric</v>
      </c>
    </row>
    <row r="473" spans="1:33">
      <c r="A473">
        <v>4414</v>
      </c>
      <c r="B473" t="s">
        <v>14</v>
      </c>
      <c r="C473" t="s">
        <v>15</v>
      </c>
      <c r="D473" t="s">
        <v>16</v>
      </c>
      <c r="E473" s="1">
        <v>41012</v>
      </c>
      <c r="F473" s="3">
        <v>0.19791666666666666</v>
      </c>
      <c r="G473" s="1">
        <v>41012</v>
      </c>
      <c r="H473" s="3">
        <v>0.18958333333333333</v>
      </c>
      <c r="I473">
        <v>3</v>
      </c>
      <c r="J473">
        <v>2009</v>
      </c>
      <c r="K473" s="1">
        <v>41012</v>
      </c>
      <c r="L473" s="3">
        <v>0.2986111111111111</v>
      </c>
      <c r="M473" s="1">
        <v>41012</v>
      </c>
      <c r="N473" s="3">
        <v>0.36805555555555558</v>
      </c>
      <c r="O473">
        <v>5</v>
      </c>
      <c r="P473">
        <v>4</v>
      </c>
      <c r="Q473">
        <v>4</v>
      </c>
      <c r="R473">
        <v>7</v>
      </c>
      <c r="S473">
        <v>8</v>
      </c>
      <c r="T473" s="2">
        <f>ED_DATA[[#This Row],[REG DATE]] + ED_DATA[[#This Row],[REG TIME]]</f>
        <v>41012.197916666664</v>
      </c>
      <c r="U473" s="2">
        <f>ED_DATA[[#This Row],[TRIAGE DATE]] + ED_DATA[[#This Row],[TRIAGE TIME]]</f>
        <v>41012.189583333333</v>
      </c>
      <c r="V473" s="2">
        <f>ED_DATA[[#This Row],[DISP DATE]] + ED_DATA[[#This Row],[DISP TIME]]</f>
        <v>41012.298611111109</v>
      </c>
      <c r="W473" s="2">
        <f>ED_DATA[[#This Row],[DATE PT LEFT ED]] + ED_DATA[[#This Row],[TIME PT LEFT ED]]</f>
        <v>41012.368055555555</v>
      </c>
      <c r="X473" s="5">
        <f t="shared" si="70"/>
        <v>4.0833333333721384</v>
      </c>
      <c r="Y473" s="5">
        <f t="shared" si="71"/>
        <v>2.4166666666860692</v>
      </c>
      <c r="Z473" s="7">
        <f t="shared" si="72"/>
        <v>1</v>
      </c>
      <c r="AA473" s="7">
        <f t="shared" si="73"/>
        <v>1</v>
      </c>
      <c r="AB473" s="7">
        <f t="shared" si="76"/>
        <v>0</v>
      </c>
      <c r="AC473" s="7">
        <f t="shared" si="77"/>
        <v>0</v>
      </c>
      <c r="AD473" s="7">
        <f t="shared" si="78"/>
        <v>0</v>
      </c>
      <c r="AE473" s="7">
        <f t="shared" si="74"/>
        <v>0</v>
      </c>
      <c r="AF473" s="7">
        <f t="shared" si="75"/>
        <v>0</v>
      </c>
      <c r="AG473" s="7" t="str">
        <f t="shared" si="79"/>
        <v>Pediatric</v>
      </c>
    </row>
    <row r="474" spans="1:33">
      <c r="A474">
        <v>4414</v>
      </c>
      <c r="B474" t="s">
        <v>14</v>
      </c>
      <c r="C474" t="s">
        <v>15</v>
      </c>
      <c r="D474" t="s">
        <v>16</v>
      </c>
      <c r="E474" s="1">
        <v>41014</v>
      </c>
      <c r="F474" s="3">
        <v>0.11597222222222223</v>
      </c>
      <c r="G474" s="1">
        <v>41014</v>
      </c>
      <c r="H474" s="3">
        <v>0.1076388888888889</v>
      </c>
      <c r="I474">
        <v>3</v>
      </c>
      <c r="J474">
        <v>2003</v>
      </c>
      <c r="K474" s="1">
        <v>41014</v>
      </c>
      <c r="L474" s="3">
        <v>0.35138888888888886</v>
      </c>
      <c r="M474" s="1">
        <v>41014</v>
      </c>
      <c r="N474" s="3">
        <v>0.35138888888888886</v>
      </c>
      <c r="O474">
        <v>11</v>
      </c>
      <c r="P474">
        <v>2</v>
      </c>
      <c r="Q474">
        <v>2</v>
      </c>
      <c r="R474">
        <v>8</v>
      </c>
      <c r="S474">
        <v>8</v>
      </c>
      <c r="T474" s="2">
        <f>ED_DATA[[#This Row],[REG DATE]] + ED_DATA[[#This Row],[REG TIME]]</f>
        <v>41014.115972222222</v>
      </c>
      <c r="U474" s="2">
        <f>ED_DATA[[#This Row],[TRIAGE DATE]] + ED_DATA[[#This Row],[TRIAGE TIME]]</f>
        <v>41014.107638888891</v>
      </c>
      <c r="V474" s="2">
        <f>ED_DATA[[#This Row],[DISP DATE]] + ED_DATA[[#This Row],[DISP TIME]]</f>
        <v>41014.351388888892</v>
      </c>
      <c r="W474" s="2">
        <f>ED_DATA[[#This Row],[DATE PT LEFT ED]] + ED_DATA[[#This Row],[TIME PT LEFT ED]]</f>
        <v>41014.351388888892</v>
      </c>
      <c r="X474" s="5">
        <f t="shared" si="70"/>
        <v>5.6500000000814907</v>
      </c>
      <c r="Y474" s="5">
        <f t="shared" si="71"/>
        <v>5.6500000000814907</v>
      </c>
      <c r="Z474" s="7">
        <f t="shared" si="72"/>
        <v>1</v>
      </c>
      <c r="AA474" s="7">
        <f t="shared" si="73"/>
        <v>0</v>
      </c>
      <c r="AB474" s="7">
        <f t="shared" si="76"/>
        <v>0</v>
      </c>
      <c r="AC474" s="7">
        <f t="shared" si="77"/>
        <v>0</v>
      </c>
      <c r="AD474" s="7">
        <f t="shared" si="78"/>
        <v>0</v>
      </c>
      <c r="AE474" s="7">
        <f t="shared" si="74"/>
        <v>0</v>
      </c>
      <c r="AF474" s="7">
        <f t="shared" si="75"/>
        <v>0</v>
      </c>
      <c r="AG474" s="7" t="str">
        <f t="shared" si="79"/>
        <v>Pediatric</v>
      </c>
    </row>
    <row r="475" spans="1:33">
      <c r="A475">
        <v>4414</v>
      </c>
      <c r="B475" t="s">
        <v>14</v>
      </c>
      <c r="C475" t="s">
        <v>15</v>
      </c>
      <c r="D475" t="s">
        <v>16</v>
      </c>
      <c r="E475" s="1">
        <v>41015</v>
      </c>
      <c r="F475" s="3">
        <v>0.23958333333333334</v>
      </c>
      <c r="G475" s="1">
        <v>41015</v>
      </c>
      <c r="H475" s="3">
        <v>0.23402777777777778</v>
      </c>
      <c r="I475">
        <v>3</v>
      </c>
      <c r="J475">
        <v>2006</v>
      </c>
      <c r="K475" s="1">
        <v>41015</v>
      </c>
      <c r="L475" s="3">
        <v>0.39374999999999999</v>
      </c>
      <c r="M475" s="1">
        <v>41015</v>
      </c>
      <c r="N475" s="3">
        <v>0.39583333333333331</v>
      </c>
      <c r="O475">
        <v>8</v>
      </c>
      <c r="P475">
        <v>5</v>
      </c>
      <c r="Q475">
        <v>5</v>
      </c>
      <c r="R475">
        <v>9</v>
      </c>
      <c r="S475">
        <v>9</v>
      </c>
      <c r="T475" s="2">
        <f>ED_DATA[[#This Row],[REG DATE]] + ED_DATA[[#This Row],[REG TIME]]</f>
        <v>41015.239583333336</v>
      </c>
      <c r="U475" s="2">
        <f>ED_DATA[[#This Row],[TRIAGE DATE]] + ED_DATA[[#This Row],[TRIAGE TIME]]</f>
        <v>41015.234027777777</v>
      </c>
      <c r="V475" s="2">
        <f>ED_DATA[[#This Row],[DISP DATE]] + ED_DATA[[#This Row],[DISP TIME]]</f>
        <v>41015.393750000003</v>
      </c>
      <c r="W475" s="2">
        <f>ED_DATA[[#This Row],[DATE PT LEFT ED]] + ED_DATA[[#This Row],[TIME PT LEFT ED]]</f>
        <v>41015.395833333336</v>
      </c>
      <c r="X475" s="5">
        <f t="shared" si="70"/>
        <v>3.75</v>
      </c>
      <c r="Y475" s="5">
        <f t="shared" si="71"/>
        <v>3.7000000000116415</v>
      </c>
      <c r="Z475" s="7">
        <f t="shared" si="72"/>
        <v>1</v>
      </c>
      <c r="AA475" s="7">
        <f t="shared" si="73"/>
        <v>1</v>
      </c>
      <c r="AB475" s="7">
        <f t="shared" si="76"/>
        <v>0</v>
      </c>
      <c r="AC475" s="7">
        <f t="shared" si="77"/>
        <v>0</v>
      </c>
      <c r="AD475" s="7">
        <f t="shared" si="78"/>
        <v>0</v>
      </c>
      <c r="AE475" s="7">
        <f t="shared" si="74"/>
        <v>0</v>
      </c>
      <c r="AF475" s="7">
        <f t="shared" si="75"/>
        <v>0</v>
      </c>
      <c r="AG475" s="7" t="str">
        <f t="shared" si="79"/>
        <v>Pediatric</v>
      </c>
    </row>
    <row r="476" spans="1:33">
      <c r="A476">
        <v>4414</v>
      </c>
      <c r="B476" t="s">
        <v>14</v>
      </c>
      <c r="C476" t="s">
        <v>15</v>
      </c>
      <c r="D476" t="s">
        <v>16</v>
      </c>
      <c r="E476" s="1">
        <v>41015</v>
      </c>
      <c r="F476" s="3">
        <v>0.55555555555555558</v>
      </c>
      <c r="G476" s="1">
        <v>41015</v>
      </c>
      <c r="H476" s="3">
        <v>0.55000000000000004</v>
      </c>
      <c r="I476">
        <v>3</v>
      </c>
      <c r="J476">
        <v>2010</v>
      </c>
      <c r="K476" s="1">
        <v>41015</v>
      </c>
      <c r="L476" s="3">
        <v>0.61458333333333337</v>
      </c>
      <c r="M476" s="1">
        <v>41015</v>
      </c>
      <c r="N476" s="3">
        <v>0.61458333333333337</v>
      </c>
      <c r="O476">
        <v>3</v>
      </c>
      <c r="P476">
        <v>13</v>
      </c>
      <c r="Q476">
        <v>13</v>
      </c>
      <c r="R476">
        <v>14</v>
      </c>
      <c r="S476">
        <v>14</v>
      </c>
      <c r="T476" s="2">
        <f>ED_DATA[[#This Row],[REG DATE]] + ED_DATA[[#This Row],[REG TIME]]</f>
        <v>41015.555555555555</v>
      </c>
      <c r="U476" s="2">
        <f>ED_DATA[[#This Row],[TRIAGE DATE]] + ED_DATA[[#This Row],[TRIAGE TIME]]</f>
        <v>41015.550000000003</v>
      </c>
      <c r="V476" s="2">
        <f>ED_DATA[[#This Row],[DISP DATE]] + ED_DATA[[#This Row],[DISP TIME]]</f>
        <v>41015.614583333336</v>
      </c>
      <c r="W476" s="2">
        <f>ED_DATA[[#This Row],[DATE PT LEFT ED]] + ED_DATA[[#This Row],[TIME PT LEFT ED]]</f>
        <v>41015.614583333336</v>
      </c>
      <c r="X476" s="5">
        <f t="shared" si="70"/>
        <v>1.4166666667442769</v>
      </c>
      <c r="Y476" s="5">
        <f t="shared" si="71"/>
        <v>1.4166666667442769</v>
      </c>
      <c r="Z476" s="7">
        <f t="shared" si="72"/>
        <v>1</v>
      </c>
      <c r="AA476" s="7">
        <f t="shared" si="73"/>
        <v>1</v>
      </c>
      <c r="AB476" s="7">
        <f t="shared" si="76"/>
        <v>0</v>
      </c>
      <c r="AC476" s="7">
        <f t="shared" si="77"/>
        <v>0</v>
      </c>
      <c r="AD476" s="7">
        <f t="shared" si="78"/>
        <v>0</v>
      </c>
      <c r="AE476" s="7">
        <f t="shared" si="74"/>
        <v>0</v>
      </c>
      <c r="AF476" s="7">
        <f t="shared" si="75"/>
        <v>0</v>
      </c>
      <c r="AG476" s="7" t="str">
        <f t="shared" si="79"/>
        <v>Pediatric</v>
      </c>
    </row>
    <row r="477" spans="1:33">
      <c r="A477">
        <v>4414</v>
      </c>
      <c r="B477" t="s">
        <v>14</v>
      </c>
      <c r="C477" t="s">
        <v>15</v>
      </c>
      <c r="D477" t="s">
        <v>16</v>
      </c>
      <c r="E477" s="1">
        <v>41011</v>
      </c>
      <c r="F477" s="3">
        <v>0.87986111111111109</v>
      </c>
      <c r="G477" s="1">
        <v>41011</v>
      </c>
      <c r="H477" s="3">
        <v>0.87291666666666667</v>
      </c>
      <c r="I477">
        <v>3</v>
      </c>
      <c r="J477">
        <v>2010</v>
      </c>
      <c r="K477" s="1">
        <v>41011</v>
      </c>
      <c r="L477" s="3">
        <v>0.99305555555555558</v>
      </c>
      <c r="M477" s="1">
        <v>41012</v>
      </c>
      <c r="N477" s="3">
        <v>0.99305555555555558</v>
      </c>
      <c r="O477">
        <v>3</v>
      </c>
      <c r="P477">
        <v>21</v>
      </c>
      <c r="Q477">
        <v>20</v>
      </c>
      <c r="R477">
        <v>23</v>
      </c>
      <c r="S477">
        <v>23</v>
      </c>
      <c r="T477" s="2">
        <f>ED_DATA[[#This Row],[REG DATE]] + ED_DATA[[#This Row],[REG TIME]]</f>
        <v>41011.879861111112</v>
      </c>
      <c r="U477" s="2">
        <f>ED_DATA[[#This Row],[TRIAGE DATE]] + ED_DATA[[#This Row],[TRIAGE TIME]]</f>
        <v>41011.872916666667</v>
      </c>
      <c r="V477" s="2">
        <f>ED_DATA[[#This Row],[DISP DATE]] + ED_DATA[[#This Row],[DISP TIME]]</f>
        <v>41011.993055555555</v>
      </c>
      <c r="W477" s="2">
        <f>ED_DATA[[#This Row],[DATE PT LEFT ED]] + ED_DATA[[#This Row],[TIME PT LEFT ED]]</f>
        <v>41012.993055555555</v>
      </c>
      <c r="X477" s="5">
        <f t="shared" si="70"/>
        <v>26.71666666661622</v>
      </c>
      <c r="Y477" s="5">
        <f t="shared" si="71"/>
        <v>2.71666666661622</v>
      </c>
      <c r="Z477" s="7">
        <f t="shared" si="72"/>
        <v>1</v>
      </c>
      <c r="AA477" s="7">
        <f t="shared" si="73"/>
        <v>1</v>
      </c>
      <c r="AB477" s="7">
        <f t="shared" si="76"/>
        <v>0</v>
      </c>
      <c r="AC477" s="7">
        <f t="shared" si="77"/>
        <v>0</v>
      </c>
      <c r="AD477" s="7">
        <f t="shared" si="78"/>
        <v>0</v>
      </c>
      <c r="AE477" s="7">
        <f t="shared" si="74"/>
        <v>0</v>
      </c>
      <c r="AF477" s="7">
        <f t="shared" si="75"/>
        <v>0</v>
      </c>
      <c r="AG477" s="7" t="str">
        <f t="shared" si="79"/>
        <v>Pediatric</v>
      </c>
    </row>
    <row r="478" spans="1:33">
      <c r="A478">
        <v>4414</v>
      </c>
      <c r="B478" t="s">
        <v>14</v>
      </c>
      <c r="C478" t="s">
        <v>15</v>
      </c>
      <c r="D478" t="s">
        <v>16</v>
      </c>
      <c r="E478" s="1">
        <v>41015</v>
      </c>
      <c r="F478" s="3">
        <v>0.68611111111111112</v>
      </c>
      <c r="G478" s="1">
        <v>41015</v>
      </c>
      <c r="H478" s="3">
        <v>0.68194444444444446</v>
      </c>
      <c r="I478">
        <v>3</v>
      </c>
      <c r="J478">
        <v>1999</v>
      </c>
      <c r="K478" s="1">
        <v>41015</v>
      </c>
      <c r="L478" s="3">
        <v>0.7368055555555556</v>
      </c>
      <c r="M478" s="1">
        <v>41015</v>
      </c>
      <c r="N478" s="3">
        <v>0.73750000000000004</v>
      </c>
      <c r="O478">
        <v>14</v>
      </c>
      <c r="P478">
        <v>16</v>
      </c>
      <c r="Q478">
        <v>16</v>
      </c>
      <c r="R478">
        <v>17</v>
      </c>
      <c r="S478">
        <v>17</v>
      </c>
      <c r="T478" s="2">
        <f>ED_DATA[[#This Row],[REG DATE]] + ED_DATA[[#This Row],[REG TIME]]</f>
        <v>41015.686111111114</v>
      </c>
      <c r="U478" s="2">
        <f>ED_DATA[[#This Row],[TRIAGE DATE]] + ED_DATA[[#This Row],[TRIAGE TIME]]</f>
        <v>41015.681944444441</v>
      </c>
      <c r="V478" s="2">
        <f>ED_DATA[[#This Row],[DISP DATE]] + ED_DATA[[#This Row],[DISP TIME]]</f>
        <v>41015.736805555556</v>
      </c>
      <c r="W478" s="2">
        <f>ED_DATA[[#This Row],[DATE PT LEFT ED]] + ED_DATA[[#This Row],[TIME PT LEFT ED]]</f>
        <v>41015.737500000003</v>
      </c>
      <c r="X478" s="5">
        <f t="shared" si="70"/>
        <v>1.2333333333372138</v>
      </c>
      <c r="Y478" s="5">
        <f t="shared" si="71"/>
        <v>1.21666666661622</v>
      </c>
      <c r="Z478" s="7">
        <f t="shared" si="72"/>
        <v>1</v>
      </c>
      <c r="AA478" s="7">
        <f t="shared" si="73"/>
        <v>1</v>
      </c>
      <c r="AB478" s="7">
        <f t="shared" si="76"/>
        <v>0</v>
      </c>
      <c r="AC478" s="7">
        <f t="shared" si="77"/>
        <v>0</v>
      </c>
      <c r="AD478" s="7">
        <f t="shared" si="78"/>
        <v>0</v>
      </c>
      <c r="AE478" s="7">
        <f t="shared" si="74"/>
        <v>0</v>
      </c>
      <c r="AF478" s="7">
        <f t="shared" si="75"/>
        <v>0</v>
      </c>
      <c r="AG478" s="7" t="str">
        <f t="shared" si="79"/>
        <v>Pediatric</v>
      </c>
    </row>
    <row r="479" spans="1:33">
      <c r="A479">
        <v>4414</v>
      </c>
      <c r="B479" t="s">
        <v>14</v>
      </c>
      <c r="C479" t="s">
        <v>15</v>
      </c>
      <c r="D479" t="s">
        <v>16</v>
      </c>
      <c r="E479" s="1">
        <v>41015</v>
      </c>
      <c r="F479" s="3">
        <v>0.76666666666666672</v>
      </c>
      <c r="G479" s="1">
        <v>41015</v>
      </c>
      <c r="H479" s="3">
        <v>0.76180555555555551</v>
      </c>
      <c r="I479">
        <v>3</v>
      </c>
      <c r="J479">
        <v>2009</v>
      </c>
      <c r="K479" s="1">
        <v>41015</v>
      </c>
      <c r="L479" s="3">
        <v>0.82291666666666663</v>
      </c>
      <c r="M479" s="1">
        <v>41015</v>
      </c>
      <c r="N479" s="3">
        <v>0.82430555555555551</v>
      </c>
      <c r="O479">
        <v>5</v>
      </c>
      <c r="P479">
        <v>18</v>
      </c>
      <c r="Q479">
        <v>18</v>
      </c>
      <c r="R479">
        <v>19</v>
      </c>
      <c r="S479">
        <v>19</v>
      </c>
      <c r="T479" s="2">
        <f>ED_DATA[[#This Row],[REG DATE]] + ED_DATA[[#This Row],[REG TIME]]</f>
        <v>41015.76666666667</v>
      </c>
      <c r="U479" s="2">
        <f>ED_DATA[[#This Row],[TRIAGE DATE]] + ED_DATA[[#This Row],[TRIAGE TIME]]</f>
        <v>41015.761805555558</v>
      </c>
      <c r="V479" s="2">
        <f>ED_DATA[[#This Row],[DISP DATE]] + ED_DATA[[#This Row],[DISP TIME]]</f>
        <v>41015.822916666664</v>
      </c>
      <c r="W479" s="2">
        <f>ED_DATA[[#This Row],[DATE PT LEFT ED]] + ED_DATA[[#This Row],[TIME PT LEFT ED]]</f>
        <v>41015.824305555558</v>
      </c>
      <c r="X479" s="5">
        <f t="shared" si="70"/>
        <v>1.3833333333022892</v>
      </c>
      <c r="Y479" s="5">
        <f t="shared" si="71"/>
        <v>1.3499999998603016</v>
      </c>
      <c r="Z479" s="7">
        <f t="shared" si="72"/>
        <v>1</v>
      </c>
      <c r="AA479" s="7">
        <f t="shared" si="73"/>
        <v>1</v>
      </c>
      <c r="AB479" s="7">
        <f t="shared" si="76"/>
        <v>0</v>
      </c>
      <c r="AC479" s="7">
        <f t="shared" si="77"/>
        <v>0</v>
      </c>
      <c r="AD479" s="7">
        <f t="shared" si="78"/>
        <v>0</v>
      </c>
      <c r="AE479" s="7">
        <f t="shared" si="74"/>
        <v>0</v>
      </c>
      <c r="AF479" s="7">
        <f t="shared" si="75"/>
        <v>0</v>
      </c>
      <c r="AG479" s="7" t="str">
        <f t="shared" si="79"/>
        <v>Pediatric</v>
      </c>
    </row>
    <row r="480" spans="1:33">
      <c r="A480">
        <v>4414</v>
      </c>
      <c r="B480" t="s">
        <v>14</v>
      </c>
      <c r="C480" t="s">
        <v>15</v>
      </c>
      <c r="D480" t="s">
        <v>16</v>
      </c>
      <c r="E480" s="1">
        <v>41015</v>
      </c>
      <c r="F480" s="3">
        <v>0.8881944444444444</v>
      </c>
      <c r="G480" s="1">
        <v>41015</v>
      </c>
      <c r="H480" s="3">
        <v>0.88194444444444442</v>
      </c>
      <c r="I480">
        <v>3</v>
      </c>
      <c r="J480">
        <v>2007</v>
      </c>
      <c r="K480" s="1">
        <v>41015</v>
      </c>
      <c r="L480" s="3">
        <v>0.97430555555555554</v>
      </c>
      <c r="M480" s="1">
        <v>41015</v>
      </c>
      <c r="N480" s="3">
        <v>0.97430555555555554</v>
      </c>
      <c r="O480">
        <v>8</v>
      </c>
      <c r="P480">
        <v>21</v>
      </c>
      <c r="Q480">
        <v>21</v>
      </c>
      <c r="R480">
        <v>23</v>
      </c>
      <c r="S480">
        <v>23</v>
      </c>
      <c r="T480" s="2">
        <f>ED_DATA[[#This Row],[REG DATE]] + ED_DATA[[#This Row],[REG TIME]]</f>
        <v>41015.888194444444</v>
      </c>
      <c r="U480" s="2">
        <f>ED_DATA[[#This Row],[TRIAGE DATE]] + ED_DATA[[#This Row],[TRIAGE TIME]]</f>
        <v>41015.881944444445</v>
      </c>
      <c r="V480" s="2">
        <f>ED_DATA[[#This Row],[DISP DATE]] + ED_DATA[[#This Row],[DISP TIME]]</f>
        <v>41015.974305555559</v>
      </c>
      <c r="W480" s="2">
        <f>ED_DATA[[#This Row],[DATE PT LEFT ED]] + ED_DATA[[#This Row],[TIME PT LEFT ED]]</f>
        <v>41015.974305555559</v>
      </c>
      <c r="X480" s="5">
        <f t="shared" si="70"/>
        <v>2.0666666667675599</v>
      </c>
      <c r="Y480" s="5">
        <f t="shared" si="71"/>
        <v>2.0666666667675599</v>
      </c>
      <c r="Z480" s="7">
        <f t="shared" si="72"/>
        <v>1</v>
      </c>
      <c r="AA480" s="7">
        <f t="shared" si="73"/>
        <v>1</v>
      </c>
      <c r="AB480" s="7">
        <f t="shared" si="76"/>
        <v>0</v>
      </c>
      <c r="AC480" s="7">
        <f t="shared" si="77"/>
        <v>0</v>
      </c>
      <c r="AD480" s="7">
        <f t="shared" si="78"/>
        <v>0</v>
      </c>
      <c r="AE480" s="7">
        <f t="shared" si="74"/>
        <v>0</v>
      </c>
      <c r="AF480" s="7">
        <f t="shared" si="75"/>
        <v>0</v>
      </c>
      <c r="AG480" s="7" t="str">
        <f t="shared" si="79"/>
        <v>Pediatric</v>
      </c>
    </row>
    <row r="481" spans="1:33">
      <c r="A481">
        <v>4414</v>
      </c>
      <c r="B481" t="s">
        <v>14</v>
      </c>
      <c r="C481" t="s">
        <v>15</v>
      </c>
      <c r="D481" t="s">
        <v>16</v>
      </c>
      <c r="E481" s="1">
        <v>41015</v>
      </c>
      <c r="F481" s="3">
        <v>0.90486111111111112</v>
      </c>
      <c r="G481" s="1">
        <v>41015</v>
      </c>
      <c r="H481" s="3">
        <v>0.89930555555555558</v>
      </c>
      <c r="I481">
        <v>3</v>
      </c>
      <c r="J481">
        <v>2006</v>
      </c>
      <c r="K481" s="1">
        <v>41016</v>
      </c>
      <c r="L481" s="3">
        <v>4.4444444444444446E-2</v>
      </c>
      <c r="M481" s="1">
        <v>41016</v>
      </c>
      <c r="N481" s="3">
        <v>4.4444444444444446E-2</v>
      </c>
      <c r="O481">
        <v>9</v>
      </c>
      <c r="P481">
        <v>21</v>
      </c>
      <c r="Q481">
        <v>21</v>
      </c>
      <c r="R481">
        <v>1</v>
      </c>
      <c r="S481">
        <v>1</v>
      </c>
      <c r="T481" s="2">
        <f>ED_DATA[[#This Row],[REG DATE]] + ED_DATA[[#This Row],[REG TIME]]</f>
        <v>41015.904861111114</v>
      </c>
      <c r="U481" s="2">
        <f>ED_DATA[[#This Row],[TRIAGE DATE]] + ED_DATA[[#This Row],[TRIAGE TIME]]</f>
        <v>41015.899305555555</v>
      </c>
      <c r="V481" s="2">
        <f>ED_DATA[[#This Row],[DISP DATE]] + ED_DATA[[#This Row],[DISP TIME]]</f>
        <v>41016.044444444444</v>
      </c>
      <c r="W481" s="2">
        <f>ED_DATA[[#This Row],[DATE PT LEFT ED]] + ED_DATA[[#This Row],[TIME PT LEFT ED]]</f>
        <v>41016.044444444444</v>
      </c>
      <c r="X481" s="5">
        <f t="shared" si="70"/>
        <v>3.3499999999185093</v>
      </c>
      <c r="Y481" s="5">
        <f t="shared" si="71"/>
        <v>3.3499999999185093</v>
      </c>
      <c r="Z481" s="7">
        <f t="shared" si="72"/>
        <v>1</v>
      </c>
      <c r="AA481" s="7">
        <f t="shared" si="73"/>
        <v>1</v>
      </c>
      <c r="AB481" s="7">
        <f t="shared" si="76"/>
        <v>0</v>
      </c>
      <c r="AC481" s="7">
        <f t="shared" si="77"/>
        <v>0</v>
      </c>
      <c r="AD481" s="7">
        <f t="shared" si="78"/>
        <v>0</v>
      </c>
      <c r="AE481" s="7">
        <f t="shared" si="74"/>
        <v>0</v>
      </c>
      <c r="AF481" s="7">
        <f t="shared" si="75"/>
        <v>0</v>
      </c>
      <c r="AG481" s="7" t="str">
        <f t="shared" si="79"/>
        <v>Pediatric</v>
      </c>
    </row>
    <row r="482" spans="1:33">
      <c r="A482">
        <v>4414</v>
      </c>
      <c r="B482" t="s">
        <v>14</v>
      </c>
      <c r="C482" t="s">
        <v>15</v>
      </c>
      <c r="D482" t="s">
        <v>16</v>
      </c>
      <c r="E482" s="1">
        <v>41016</v>
      </c>
      <c r="F482" s="3">
        <v>0.52986111111111112</v>
      </c>
      <c r="G482" s="1">
        <v>41016</v>
      </c>
      <c r="H482" s="3">
        <v>0.52430555555555558</v>
      </c>
      <c r="I482">
        <v>3</v>
      </c>
      <c r="J482">
        <v>1996</v>
      </c>
      <c r="K482" s="1">
        <v>41016</v>
      </c>
      <c r="L482" s="3">
        <v>0.73611111111111116</v>
      </c>
      <c r="M482" s="1">
        <v>41016</v>
      </c>
      <c r="N482" s="3">
        <v>0.73611111111111116</v>
      </c>
      <c r="O482">
        <v>17</v>
      </c>
      <c r="P482">
        <v>12</v>
      </c>
      <c r="Q482">
        <v>12</v>
      </c>
      <c r="R482">
        <v>17</v>
      </c>
      <c r="S482">
        <v>17</v>
      </c>
      <c r="T482" s="2">
        <f>ED_DATA[[#This Row],[REG DATE]] + ED_DATA[[#This Row],[REG TIME]]</f>
        <v>41016.529861111114</v>
      </c>
      <c r="U482" s="2">
        <f>ED_DATA[[#This Row],[TRIAGE DATE]] + ED_DATA[[#This Row],[TRIAGE TIME]]</f>
        <v>41016.524305555555</v>
      </c>
      <c r="V482" s="2">
        <f>ED_DATA[[#This Row],[DISP DATE]] + ED_DATA[[#This Row],[DISP TIME]]</f>
        <v>41016.736111111109</v>
      </c>
      <c r="W482" s="2">
        <f>ED_DATA[[#This Row],[DATE PT LEFT ED]] + ED_DATA[[#This Row],[TIME PT LEFT ED]]</f>
        <v>41016.736111111109</v>
      </c>
      <c r="X482" s="5">
        <f t="shared" si="70"/>
        <v>4.9499999998952262</v>
      </c>
      <c r="Y482" s="5">
        <f t="shared" si="71"/>
        <v>4.9499999998952262</v>
      </c>
      <c r="Z482" s="7">
        <f t="shared" si="72"/>
        <v>1</v>
      </c>
      <c r="AA482" s="7">
        <f t="shared" si="73"/>
        <v>0</v>
      </c>
      <c r="AB482" s="7">
        <f t="shared" si="76"/>
        <v>0</v>
      </c>
      <c r="AC482" s="7">
        <f t="shared" si="77"/>
        <v>0</v>
      </c>
      <c r="AD482" s="7">
        <f t="shared" si="78"/>
        <v>0</v>
      </c>
      <c r="AE482" s="7">
        <f t="shared" si="74"/>
        <v>0</v>
      </c>
      <c r="AF482" s="7">
        <f t="shared" si="75"/>
        <v>0</v>
      </c>
      <c r="AG482" s="7" t="str">
        <f t="shared" si="79"/>
        <v>Pediatric</v>
      </c>
    </row>
    <row r="483" spans="1:33">
      <c r="A483">
        <v>4414</v>
      </c>
      <c r="B483" t="s">
        <v>14</v>
      </c>
      <c r="C483" t="s">
        <v>15</v>
      </c>
      <c r="D483" t="s">
        <v>16</v>
      </c>
      <c r="E483" s="1">
        <v>41016</v>
      </c>
      <c r="F483" s="3">
        <v>0.53402777777777777</v>
      </c>
      <c r="G483" s="1">
        <v>41016</v>
      </c>
      <c r="H483" s="3">
        <v>0.52847222222222223</v>
      </c>
      <c r="I483">
        <v>3</v>
      </c>
      <c r="J483">
        <v>2006</v>
      </c>
      <c r="K483" s="1">
        <v>41016</v>
      </c>
      <c r="L483" s="3">
        <v>0.69097222222222221</v>
      </c>
      <c r="M483" s="1">
        <v>41016</v>
      </c>
      <c r="N483" s="3">
        <v>0.69236111111111109</v>
      </c>
      <c r="O483">
        <v>5</v>
      </c>
      <c r="P483">
        <v>12</v>
      </c>
      <c r="Q483">
        <v>12</v>
      </c>
      <c r="R483">
        <v>16</v>
      </c>
      <c r="S483">
        <v>16</v>
      </c>
      <c r="T483" s="2">
        <f>ED_DATA[[#This Row],[REG DATE]] + ED_DATA[[#This Row],[REG TIME]]</f>
        <v>41016.53402777778</v>
      </c>
      <c r="U483" s="2">
        <f>ED_DATA[[#This Row],[TRIAGE DATE]] + ED_DATA[[#This Row],[TRIAGE TIME]]</f>
        <v>41016.52847222222</v>
      </c>
      <c r="V483" s="2">
        <f>ED_DATA[[#This Row],[DISP DATE]] + ED_DATA[[#This Row],[DISP TIME]]</f>
        <v>41016.690972222219</v>
      </c>
      <c r="W483" s="2">
        <f>ED_DATA[[#This Row],[DATE PT LEFT ED]] + ED_DATA[[#This Row],[TIME PT LEFT ED]]</f>
        <v>41016.692361111112</v>
      </c>
      <c r="X483" s="5">
        <f t="shared" si="70"/>
        <v>3.7999999999883585</v>
      </c>
      <c r="Y483" s="5">
        <f t="shared" si="71"/>
        <v>3.7666666665463708</v>
      </c>
      <c r="Z483" s="7">
        <f t="shared" si="72"/>
        <v>1</v>
      </c>
      <c r="AA483" s="7">
        <f t="shared" si="73"/>
        <v>1</v>
      </c>
      <c r="AB483" s="7">
        <f t="shared" si="76"/>
        <v>0</v>
      </c>
      <c r="AC483" s="7">
        <f t="shared" si="77"/>
        <v>0</v>
      </c>
      <c r="AD483" s="7">
        <f t="shared" si="78"/>
        <v>0</v>
      </c>
      <c r="AE483" s="7">
        <f t="shared" si="74"/>
        <v>0</v>
      </c>
      <c r="AF483" s="7">
        <f t="shared" si="75"/>
        <v>0</v>
      </c>
      <c r="AG483" s="7" t="str">
        <f t="shared" si="79"/>
        <v>Pediatric</v>
      </c>
    </row>
    <row r="484" spans="1:33">
      <c r="A484">
        <v>4414</v>
      </c>
      <c r="B484" t="s">
        <v>14</v>
      </c>
      <c r="C484" t="s">
        <v>15</v>
      </c>
      <c r="D484" t="s">
        <v>16</v>
      </c>
      <c r="E484" s="1">
        <v>41016</v>
      </c>
      <c r="F484" s="3">
        <v>0.59236111111111112</v>
      </c>
      <c r="G484" s="1">
        <v>41016</v>
      </c>
      <c r="H484" s="3">
        <v>0.58750000000000002</v>
      </c>
      <c r="I484">
        <v>3</v>
      </c>
      <c r="J484">
        <v>2004</v>
      </c>
      <c r="K484" s="1">
        <v>41016</v>
      </c>
      <c r="L484" s="3">
        <v>0.79166666666666663</v>
      </c>
      <c r="M484" s="1">
        <v>41016</v>
      </c>
      <c r="N484" s="3">
        <v>0.79374999999999996</v>
      </c>
      <c r="O484">
        <v>11</v>
      </c>
      <c r="P484">
        <v>14</v>
      </c>
      <c r="Q484">
        <v>14</v>
      </c>
      <c r="R484">
        <v>19</v>
      </c>
      <c r="S484">
        <v>19</v>
      </c>
      <c r="T484" s="2">
        <f>ED_DATA[[#This Row],[REG DATE]] + ED_DATA[[#This Row],[REG TIME]]</f>
        <v>41016.592361111114</v>
      </c>
      <c r="U484" s="2">
        <f>ED_DATA[[#This Row],[TRIAGE DATE]] + ED_DATA[[#This Row],[TRIAGE TIME]]</f>
        <v>41016.587500000001</v>
      </c>
      <c r="V484" s="2">
        <f>ED_DATA[[#This Row],[DISP DATE]] + ED_DATA[[#This Row],[DISP TIME]]</f>
        <v>41016.791666666664</v>
      </c>
      <c r="W484" s="2">
        <f>ED_DATA[[#This Row],[DATE PT LEFT ED]] + ED_DATA[[#This Row],[TIME PT LEFT ED]]</f>
        <v>41016.793749999997</v>
      </c>
      <c r="X484" s="5">
        <f t="shared" si="70"/>
        <v>4.8333333331975155</v>
      </c>
      <c r="Y484" s="5">
        <f t="shared" si="71"/>
        <v>4.783333333209157</v>
      </c>
      <c r="Z484" s="7">
        <f t="shared" si="72"/>
        <v>1</v>
      </c>
      <c r="AA484" s="7">
        <f t="shared" si="73"/>
        <v>0</v>
      </c>
      <c r="AB484" s="7">
        <f t="shared" si="76"/>
        <v>0</v>
      </c>
      <c r="AC484" s="7">
        <f t="shared" si="77"/>
        <v>0</v>
      </c>
      <c r="AD484" s="7">
        <f t="shared" si="78"/>
        <v>0</v>
      </c>
      <c r="AE484" s="7">
        <f t="shared" si="74"/>
        <v>0</v>
      </c>
      <c r="AF484" s="7">
        <f t="shared" si="75"/>
        <v>0</v>
      </c>
      <c r="AG484" s="7" t="str">
        <f t="shared" si="79"/>
        <v>Pediatric</v>
      </c>
    </row>
    <row r="485" spans="1:33">
      <c r="A485">
        <v>4414</v>
      </c>
      <c r="B485" t="s">
        <v>14</v>
      </c>
      <c r="C485" t="s">
        <v>15</v>
      </c>
      <c r="D485" t="s">
        <v>16</v>
      </c>
      <c r="E485" s="1">
        <v>41016</v>
      </c>
      <c r="F485" s="3">
        <v>0.60972222222222228</v>
      </c>
      <c r="G485" s="1">
        <v>41016</v>
      </c>
      <c r="H485" s="3">
        <v>0.60277777777777775</v>
      </c>
      <c r="I485">
        <v>3</v>
      </c>
      <c r="J485">
        <v>2000</v>
      </c>
      <c r="K485" s="1">
        <v>41016</v>
      </c>
      <c r="L485" s="3">
        <v>0.82708333333333328</v>
      </c>
      <c r="M485" s="1">
        <v>41016</v>
      </c>
      <c r="N485" s="3">
        <v>0.83611111111111114</v>
      </c>
      <c r="O485">
        <v>16</v>
      </c>
      <c r="P485">
        <v>14</v>
      </c>
      <c r="Q485">
        <v>14</v>
      </c>
      <c r="R485">
        <v>19</v>
      </c>
      <c r="S485">
        <v>20</v>
      </c>
      <c r="T485" s="2">
        <f>ED_DATA[[#This Row],[REG DATE]] + ED_DATA[[#This Row],[REG TIME]]</f>
        <v>41016.609722222223</v>
      </c>
      <c r="U485" s="2">
        <f>ED_DATA[[#This Row],[TRIAGE DATE]] + ED_DATA[[#This Row],[TRIAGE TIME]]</f>
        <v>41016.602777777778</v>
      </c>
      <c r="V485" s="2">
        <f>ED_DATA[[#This Row],[DISP DATE]] + ED_DATA[[#This Row],[DISP TIME]]</f>
        <v>41016.82708333333</v>
      </c>
      <c r="W485" s="2">
        <f>ED_DATA[[#This Row],[DATE PT LEFT ED]] + ED_DATA[[#This Row],[TIME PT LEFT ED]]</f>
        <v>41016.836111111108</v>
      </c>
      <c r="X485" s="5">
        <f t="shared" si="70"/>
        <v>5.4333333332324401</v>
      </c>
      <c r="Y485" s="5">
        <f t="shared" si="71"/>
        <v>5.2166666665580124</v>
      </c>
      <c r="Z485" s="7">
        <f t="shared" si="72"/>
        <v>1</v>
      </c>
      <c r="AA485" s="7">
        <f t="shared" si="73"/>
        <v>0</v>
      </c>
      <c r="AB485" s="7">
        <f t="shared" si="76"/>
        <v>0</v>
      </c>
      <c r="AC485" s="7">
        <f t="shared" si="77"/>
        <v>0</v>
      </c>
      <c r="AD485" s="7">
        <f t="shared" si="78"/>
        <v>0</v>
      </c>
      <c r="AE485" s="7">
        <f t="shared" si="74"/>
        <v>0</v>
      </c>
      <c r="AF485" s="7">
        <f t="shared" si="75"/>
        <v>0</v>
      </c>
      <c r="AG485" s="7" t="str">
        <f t="shared" si="79"/>
        <v>Pediatric</v>
      </c>
    </row>
    <row r="486" spans="1:33">
      <c r="A486">
        <v>4414</v>
      </c>
      <c r="B486" t="s">
        <v>14</v>
      </c>
      <c r="C486" t="s">
        <v>15</v>
      </c>
      <c r="D486" t="s">
        <v>16</v>
      </c>
      <c r="E486" s="1">
        <v>41015</v>
      </c>
      <c r="F486" s="3">
        <v>0.23472222222222222</v>
      </c>
      <c r="G486" s="1">
        <v>41015</v>
      </c>
      <c r="H486" s="3">
        <v>0.2298611111111111</v>
      </c>
      <c r="I486">
        <v>3</v>
      </c>
      <c r="J486">
        <v>2004</v>
      </c>
      <c r="K486" s="1">
        <v>41015</v>
      </c>
      <c r="L486" s="3">
        <v>0.38194444444444442</v>
      </c>
      <c r="M486" s="1">
        <v>41015</v>
      </c>
      <c r="N486" s="3">
        <v>0.38194444444444442</v>
      </c>
      <c r="O486">
        <v>11</v>
      </c>
      <c r="P486">
        <v>5</v>
      </c>
      <c r="Q486">
        <v>5</v>
      </c>
      <c r="R486">
        <v>9</v>
      </c>
      <c r="S486">
        <v>9</v>
      </c>
      <c r="T486" s="2">
        <f>ED_DATA[[#This Row],[REG DATE]] + ED_DATA[[#This Row],[REG TIME]]</f>
        <v>41015.234722222223</v>
      </c>
      <c r="U486" s="2">
        <f>ED_DATA[[#This Row],[TRIAGE DATE]] + ED_DATA[[#This Row],[TRIAGE TIME]]</f>
        <v>41015.229861111111</v>
      </c>
      <c r="V486" s="2">
        <f>ED_DATA[[#This Row],[DISP DATE]] + ED_DATA[[#This Row],[DISP TIME]]</f>
        <v>41015.381944444445</v>
      </c>
      <c r="W486" s="2">
        <f>ED_DATA[[#This Row],[DATE PT LEFT ED]] + ED_DATA[[#This Row],[TIME PT LEFT ED]]</f>
        <v>41015.381944444445</v>
      </c>
      <c r="X486" s="5">
        <f t="shared" si="70"/>
        <v>3.5333333333255723</v>
      </c>
      <c r="Y486" s="5">
        <f t="shared" si="71"/>
        <v>3.5333333333255723</v>
      </c>
      <c r="Z486" s="7">
        <f t="shared" si="72"/>
        <v>1</v>
      </c>
      <c r="AA486" s="7">
        <f t="shared" si="73"/>
        <v>1</v>
      </c>
      <c r="AB486" s="7">
        <f t="shared" si="76"/>
        <v>0</v>
      </c>
      <c r="AC486" s="7">
        <f t="shared" si="77"/>
        <v>0</v>
      </c>
      <c r="AD486" s="7">
        <f t="shared" si="78"/>
        <v>0</v>
      </c>
      <c r="AE486" s="7">
        <f t="shared" si="74"/>
        <v>0</v>
      </c>
      <c r="AF486" s="7">
        <f t="shared" si="75"/>
        <v>0</v>
      </c>
      <c r="AG486" s="7" t="str">
        <f t="shared" si="79"/>
        <v>Pediatric</v>
      </c>
    </row>
    <row r="487" spans="1:33">
      <c r="A487">
        <v>4414</v>
      </c>
      <c r="B487" t="s">
        <v>14</v>
      </c>
      <c r="C487" t="s">
        <v>15</v>
      </c>
      <c r="D487" t="s">
        <v>16</v>
      </c>
      <c r="E487" s="1">
        <v>41013</v>
      </c>
      <c r="F487" s="3">
        <v>0.66388888888888886</v>
      </c>
      <c r="G487" s="1">
        <v>41013</v>
      </c>
      <c r="H487" s="3">
        <v>0.65416666666666667</v>
      </c>
      <c r="I487">
        <v>3</v>
      </c>
      <c r="J487">
        <v>2009</v>
      </c>
      <c r="K487" s="1">
        <v>41013</v>
      </c>
      <c r="L487" s="3">
        <v>0.72916666666666663</v>
      </c>
      <c r="M487" s="1">
        <v>41013</v>
      </c>
      <c r="N487" s="3">
        <v>0.72916666666666663</v>
      </c>
      <c r="O487">
        <v>4</v>
      </c>
      <c r="P487">
        <v>15</v>
      </c>
      <c r="Q487">
        <v>15</v>
      </c>
      <c r="R487">
        <v>17</v>
      </c>
      <c r="S487">
        <v>17</v>
      </c>
      <c r="T487" s="2">
        <f>ED_DATA[[#This Row],[REG DATE]] + ED_DATA[[#This Row],[REG TIME]]</f>
        <v>41013.663888888892</v>
      </c>
      <c r="U487" s="2">
        <f>ED_DATA[[#This Row],[TRIAGE DATE]] + ED_DATA[[#This Row],[TRIAGE TIME]]</f>
        <v>41013.654166666667</v>
      </c>
      <c r="V487" s="2">
        <f>ED_DATA[[#This Row],[DISP DATE]] + ED_DATA[[#This Row],[DISP TIME]]</f>
        <v>41013.729166666664</v>
      </c>
      <c r="W487" s="2">
        <f>ED_DATA[[#This Row],[DATE PT LEFT ED]] + ED_DATA[[#This Row],[TIME PT LEFT ED]]</f>
        <v>41013.729166666664</v>
      </c>
      <c r="X487" s="5">
        <f t="shared" si="70"/>
        <v>1.5666666665347293</v>
      </c>
      <c r="Y487" s="5">
        <f t="shared" si="71"/>
        <v>1.5666666665347293</v>
      </c>
      <c r="Z487" s="7">
        <f t="shared" si="72"/>
        <v>1</v>
      </c>
      <c r="AA487" s="7">
        <f t="shared" si="73"/>
        <v>1</v>
      </c>
      <c r="AB487" s="7">
        <f t="shared" si="76"/>
        <v>0</v>
      </c>
      <c r="AC487" s="7">
        <f t="shared" si="77"/>
        <v>0</v>
      </c>
      <c r="AD487" s="7">
        <f t="shared" si="78"/>
        <v>0</v>
      </c>
      <c r="AE487" s="7">
        <f t="shared" si="74"/>
        <v>0</v>
      </c>
      <c r="AF487" s="7">
        <f t="shared" si="75"/>
        <v>0</v>
      </c>
      <c r="AG487" s="7" t="str">
        <f t="shared" si="79"/>
        <v>Pediatric</v>
      </c>
    </row>
    <row r="488" spans="1:33">
      <c r="A488">
        <v>4414</v>
      </c>
      <c r="B488" t="s">
        <v>14</v>
      </c>
      <c r="C488" t="s">
        <v>15</v>
      </c>
      <c r="D488" t="s">
        <v>16</v>
      </c>
      <c r="E488" s="1">
        <v>41013</v>
      </c>
      <c r="F488" s="3">
        <v>0.69930555555555551</v>
      </c>
      <c r="G488" s="1">
        <v>41013</v>
      </c>
      <c r="H488" s="3">
        <v>0.69374999999999998</v>
      </c>
      <c r="I488">
        <v>3</v>
      </c>
      <c r="J488">
        <v>2001</v>
      </c>
      <c r="K488" s="1">
        <v>41013</v>
      </c>
      <c r="L488" s="3">
        <v>0.71180555555555558</v>
      </c>
      <c r="M488" s="1">
        <v>41013</v>
      </c>
      <c r="N488" s="3">
        <v>0.76249999999999996</v>
      </c>
      <c r="O488">
        <v>14</v>
      </c>
      <c r="P488">
        <v>16</v>
      </c>
      <c r="Q488">
        <v>16</v>
      </c>
      <c r="R488">
        <v>17</v>
      </c>
      <c r="S488">
        <v>18</v>
      </c>
      <c r="T488" s="2">
        <f>ED_DATA[[#This Row],[REG DATE]] + ED_DATA[[#This Row],[REG TIME]]</f>
        <v>41013.699305555558</v>
      </c>
      <c r="U488" s="2">
        <f>ED_DATA[[#This Row],[TRIAGE DATE]] + ED_DATA[[#This Row],[TRIAGE TIME]]</f>
        <v>41013.693749999999</v>
      </c>
      <c r="V488" s="2">
        <f>ED_DATA[[#This Row],[DISP DATE]] + ED_DATA[[#This Row],[DISP TIME]]</f>
        <v>41013.711805555555</v>
      </c>
      <c r="W488" s="2">
        <f>ED_DATA[[#This Row],[DATE PT LEFT ED]] + ED_DATA[[#This Row],[TIME PT LEFT ED]]</f>
        <v>41013.762499999997</v>
      </c>
      <c r="X488" s="5">
        <f t="shared" si="70"/>
        <v>1.5166666665463708</v>
      </c>
      <c r="Y488" s="5">
        <f t="shared" si="71"/>
        <v>0.29999999993015081</v>
      </c>
      <c r="Z488" s="7">
        <f t="shared" si="72"/>
        <v>1</v>
      </c>
      <c r="AA488" s="7">
        <f t="shared" si="73"/>
        <v>1</v>
      </c>
      <c r="AB488" s="7">
        <f t="shared" si="76"/>
        <v>0</v>
      </c>
      <c r="AC488" s="7">
        <f t="shared" si="77"/>
        <v>0</v>
      </c>
      <c r="AD488" s="7">
        <f t="shared" si="78"/>
        <v>0</v>
      </c>
      <c r="AE488" s="7">
        <f t="shared" si="74"/>
        <v>0</v>
      </c>
      <c r="AF488" s="7">
        <f t="shared" si="75"/>
        <v>0</v>
      </c>
      <c r="AG488" s="7" t="str">
        <f t="shared" si="79"/>
        <v>Pediatric</v>
      </c>
    </row>
    <row r="489" spans="1:33">
      <c r="A489">
        <v>4414</v>
      </c>
      <c r="B489" t="s">
        <v>14</v>
      </c>
      <c r="C489" t="s">
        <v>15</v>
      </c>
      <c r="D489" t="s">
        <v>16</v>
      </c>
      <c r="E489" s="1">
        <v>41013</v>
      </c>
      <c r="F489" s="3">
        <v>0.90208333333333335</v>
      </c>
      <c r="G489" s="1">
        <v>41013</v>
      </c>
      <c r="H489" s="3">
        <v>0.89583333333333337</v>
      </c>
      <c r="I489">
        <v>3</v>
      </c>
      <c r="J489">
        <v>2010</v>
      </c>
      <c r="K489" s="1">
        <v>41014</v>
      </c>
      <c r="L489" s="3">
        <v>3.8194444444444448E-2</v>
      </c>
      <c r="M489" s="1">
        <v>41014</v>
      </c>
      <c r="N489" s="3">
        <v>3.8194444444444448E-2</v>
      </c>
      <c r="O489">
        <v>5</v>
      </c>
      <c r="P489">
        <v>21</v>
      </c>
      <c r="Q489">
        <v>21</v>
      </c>
      <c r="R489">
        <v>0</v>
      </c>
      <c r="S489">
        <v>0</v>
      </c>
      <c r="T489" s="2">
        <f>ED_DATA[[#This Row],[REG DATE]] + ED_DATA[[#This Row],[REG TIME]]</f>
        <v>41013.902083333334</v>
      </c>
      <c r="U489" s="2">
        <f>ED_DATA[[#This Row],[TRIAGE DATE]] + ED_DATA[[#This Row],[TRIAGE TIME]]</f>
        <v>41013.895833333336</v>
      </c>
      <c r="V489" s="2">
        <f>ED_DATA[[#This Row],[DISP DATE]] + ED_DATA[[#This Row],[DISP TIME]]</f>
        <v>41014.038194444445</v>
      </c>
      <c r="W489" s="2">
        <f>ED_DATA[[#This Row],[DATE PT LEFT ED]] + ED_DATA[[#This Row],[TIME PT LEFT ED]]</f>
        <v>41014.038194444445</v>
      </c>
      <c r="X489" s="5">
        <f t="shared" si="70"/>
        <v>3.2666666666627862</v>
      </c>
      <c r="Y489" s="5">
        <f t="shared" si="71"/>
        <v>3.2666666666627862</v>
      </c>
      <c r="Z489" s="7">
        <f t="shared" si="72"/>
        <v>1</v>
      </c>
      <c r="AA489" s="7">
        <f t="shared" si="73"/>
        <v>1</v>
      </c>
      <c r="AB489" s="7">
        <f t="shared" si="76"/>
        <v>0</v>
      </c>
      <c r="AC489" s="7">
        <f t="shared" si="77"/>
        <v>0</v>
      </c>
      <c r="AD489" s="7">
        <f t="shared" si="78"/>
        <v>0</v>
      </c>
      <c r="AE489" s="7">
        <f t="shared" si="74"/>
        <v>0</v>
      </c>
      <c r="AF489" s="7">
        <f t="shared" si="75"/>
        <v>0</v>
      </c>
      <c r="AG489" s="7" t="str">
        <f t="shared" si="79"/>
        <v>Pediatric</v>
      </c>
    </row>
    <row r="490" spans="1:33">
      <c r="A490">
        <v>4414</v>
      </c>
      <c r="B490" t="s">
        <v>14</v>
      </c>
      <c r="C490" t="s">
        <v>15</v>
      </c>
      <c r="D490" t="s">
        <v>16</v>
      </c>
      <c r="E490" s="1">
        <v>41015</v>
      </c>
      <c r="F490" s="3">
        <v>0.54097222222222219</v>
      </c>
      <c r="G490" s="1">
        <v>41015</v>
      </c>
      <c r="H490" s="3">
        <v>0.53333333333333333</v>
      </c>
      <c r="I490">
        <v>3</v>
      </c>
      <c r="J490">
        <v>1994</v>
      </c>
      <c r="K490" s="1">
        <v>41015</v>
      </c>
      <c r="L490" s="3">
        <v>0.86458333333333337</v>
      </c>
      <c r="M490" s="1">
        <v>41015</v>
      </c>
      <c r="N490" s="3">
        <v>0.86458333333333337</v>
      </c>
      <c r="O490">
        <v>17</v>
      </c>
      <c r="P490">
        <v>12</v>
      </c>
      <c r="Q490">
        <v>12</v>
      </c>
      <c r="R490">
        <v>20</v>
      </c>
      <c r="S490">
        <v>20</v>
      </c>
      <c r="T490" s="2">
        <f>ED_DATA[[#This Row],[REG DATE]] + ED_DATA[[#This Row],[REG TIME]]</f>
        <v>41015.540972222225</v>
      </c>
      <c r="U490" s="2">
        <f>ED_DATA[[#This Row],[TRIAGE DATE]] + ED_DATA[[#This Row],[TRIAGE TIME]]</f>
        <v>41015.533333333333</v>
      </c>
      <c r="V490" s="2">
        <f>ED_DATA[[#This Row],[DISP DATE]] + ED_DATA[[#This Row],[DISP TIME]]</f>
        <v>41015.864583333336</v>
      </c>
      <c r="W490" s="2">
        <f>ED_DATA[[#This Row],[DATE PT LEFT ED]] + ED_DATA[[#This Row],[TIME PT LEFT ED]]</f>
        <v>41015.864583333336</v>
      </c>
      <c r="X490" s="5">
        <f t="shared" si="70"/>
        <v>7.7666666666627862</v>
      </c>
      <c r="Y490" s="5">
        <f t="shared" si="71"/>
        <v>7.7666666666627862</v>
      </c>
      <c r="Z490" s="7">
        <f t="shared" si="72"/>
        <v>0</v>
      </c>
      <c r="AA490" s="7">
        <f t="shared" si="73"/>
        <v>0</v>
      </c>
      <c r="AB490" s="7">
        <f t="shared" si="76"/>
        <v>0</v>
      </c>
      <c r="AC490" s="7">
        <f t="shared" si="77"/>
        <v>0</v>
      </c>
      <c r="AD490" s="7">
        <f t="shared" si="78"/>
        <v>0</v>
      </c>
      <c r="AE490" s="7">
        <f t="shared" si="74"/>
        <v>0</v>
      </c>
      <c r="AF490" s="7">
        <f t="shared" si="75"/>
        <v>0</v>
      </c>
      <c r="AG490" s="7" t="str">
        <f t="shared" si="79"/>
        <v>Pediatric</v>
      </c>
    </row>
    <row r="491" spans="1:33">
      <c r="A491">
        <v>4414</v>
      </c>
      <c r="B491" t="s">
        <v>14</v>
      </c>
      <c r="C491" t="s">
        <v>15</v>
      </c>
      <c r="D491" t="s">
        <v>16</v>
      </c>
      <c r="E491" s="1">
        <v>41016</v>
      </c>
      <c r="F491" s="3">
        <v>0.64722222222222225</v>
      </c>
      <c r="G491" s="1">
        <v>41016</v>
      </c>
      <c r="H491" s="3">
        <v>0.64027777777777772</v>
      </c>
      <c r="I491">
        <v>3</v>
      </c>
      <c r="J491">
        <v>1997</v>
      </c>
      <c r="K491" s="1">
        <v>41016</v>
      </c>
      <c r="L491" s="3">
        <v>0.91666666666666663</v>
      </c>
      <c r="M491" s="1">
        <v>41016</v>
      </c>
      <c r="N491" s="3">
        <v>0.91666666666666663</v>
      </c>
      <c r="O491">
        <v>16</v>
      </c>
      <c r="P491">
        <v>15</v>
      </c>
      <c r="Q491">
        <v>15</v>
      </c>
      <c r="R491">
        <v>22</v>
      </c>
      <c r="S491">
        <v>22</v>
      </c>
      <c r="T491" s="2">
        <f>ED_DATA[[#This Row],[REG DATE]] + ED_DATA[[#This Row],[REG TIME]]</f>
        <v>41016.647222222222</v>
      </c>
      <c r="U491" s="2">
        <f>ED_DATA[[#This Row],[TRIAGE DATE]] + ED_DATA[[#This Row],[TRIAGE TIME]]</f>
        <v>41016.640277777777</v>
      </c>
      <c r="V491" s="2">
        <f>ED_DATA[[#This Row],[DISP DATE]] + ED_DATA[[#This Row],[DISP TIME]]</f>
        <v>41016.916666666664</v>
      </c>
      <c r="W491" s="2">
        <f>ED_DATA[[#This Row],[DATE PT LEFT ED]] + ED_DATA[[#This Row],[TIME PT LEFT ED]]</f>
        <v>41016.916666666664</v>
      </c>
      <c r="X491" s="5">
        <f t="shared" si="70"/>
        <v>6.46666666661622</v>
      </c>
      <c r="Y491" s="5">
        <f t="shared" si="71"/>
        <v>6.46666666661622</v>
      </c>
      <c r="Z491" s="7">
        <f t="shared" si="72"/>
        <v>1</v>
      </c>
      <c r="AA491" s="7">
        <f t="shared" si="73"/>
        <v>0</v>
      </c>
      <c r="AB491" s="7">
        <f t="shared" si="76"/>
        <v>0</v>
      </c>
      <c r="AC491" s="7">
        <f t="shared" si="77"/>
        <v>0</v>
      </c>
      <c r="AD491" s="7">
        <f t="shared" si="78"/>
        <v>0</v>
      </c>
      <c r="AE491" s="7">
        <f t="shared" si="74"/>
        <v>0</v>
      </c>
      <c r="AF491" s="7">
        <f t="shared" si="75"/>
        <v>0</v>
      </c>
      <c r="AG491" s="7" t="str">
        <f t="shared" si="79"/>
        <v>Pediatric</v>
      </c>
    </row>
    <row r="492" spans="1:33">
      <c r="A492">
        <v>4414</v>
      </c>
      <c r="B492" t="s">
        <v>14</v>
      </c>
      <c r="C492" t="s">
        <v>15</v>
      </c>
      <c r="D492" t="s">
        <v>16</v>
      </c>
      <c r="E492" s="1">
        <v>41010</v>
      </c>
      <c r="F492" s="3">
        <v>0.87986111111111109</v>
      </c>
      <c r="G492" s="1">
        <v>41010</v>
      </c>
      <c r="H492" s="3">
        <v>0.87291666666666667</v>
      </c>
      <c r="I492">
        <v>3</v>
      </c>
      <c r="J492">
        <v>2005</v>
      </c>
      <c r="K492" s="1">
        <v>41011</v>
      </c>
      <c r="L492" s="3">
        <v>0.36736111111111114</v>
      </c>
      <c r="M492" s="1">
        <v>41011</v>
      </c>
      <c r="N492" s="3">
        <v>0.36805555555555558</v>
      </c>
      <c r="O492">
        <v>8</v>
      </c>
      <c r="P492">
        <v>21</v>
      </c>
      <c r="Q492">
        <v>20</v>
      </c>
      <c r="R492">
        <v>8</v>
      </c>
      <c r="S492">
        <v>8</v>
      </c>
      <c r="T492" s="2">
        <f>ED_DATA[[#This Row],[REG DATE]] + ED_DATA[[#This Row],[REG TIME]]</f>
        <v>41010.879861111112</v>
      </c>
      <c r="U492" s="2">
        <f>ED_DATA[[#This Row],[TRIAGE DATE]] + ED_DATA[[#This Row],[TRIAGE TIME]]</f>
        <v>41010.872916666667</v>
      </c>
      <c r="V492" s="2">
        <f>ED_DATA[[#This Row],[DISP DATE]] + ED_DATA[[#This Row],[DISP TIME]]</f>
        <v>41011.367361111108</v>
      </c>
      <c r="W492" s="2">
        <f>ED_DATA[[#This Row],[DATE PT LEFT ED]] + ED_DATA[[#This Row],[TIME PT LEFT ED]]</f>
        <v>41011.368055555555</v>
      </c>
      <c r="X492" s="5">
        <f t="shared" si="70"/>
        <v>11.71666666661622</v>
      </c>
      <c r="Y492" s="5">
        <f t="shared" si="71"/>
        <v>11.699999999895226</v>
      </c>
      <c r="Z492" s="7">
        <f t="shared" si="72"/>
        <v>0</v>
      </c>
      <c r="AA492" s="7">
        <f t="shared" si="73"/>
        <v>0</v>
      </c>
      <c r="AB492" s="7">
        <f t="shared" si="76"/>
        <v>0</v>
      </c>
      <c r="AC492" s="7">
        <f t="shared" si="77"/>
        <v>0</v>
      </c>
      <c r="AD492" s="7">
        <f t="shared" si="78"/>
        <v>0</v>
      </c>
      <c r="AE492" s="7">
        <f t="shared" si="74"/>
        <v>0</v>
      </c>
      <c r="AF492" s="7">
        <f t="shared" si="75"/>
        <v>0</v>
      </c>
      <c r="AG492" s="7" t="str">
        <f t="shared" si="79"/>
        <v>Pediatric</v>
      </c>
    </row>
    <row r="493" spans="1:33">
      <c r="A493">
        <v>4414</v>
      </c>
      <c r="B493" t="s">
        <v>14</v>
      </c>
      <c r="C493" t="s">
        <v>15</v>
      </c>
      <c r="D493" t="s">
        <v>16</v>
      </c>
      <c r="E493" s="1">
        <v>41010</v>
      </c>
      <c r="F493" s="3">
        <v>0.9243055555555556</v>
      </c>
      <c r="G493" s="1">
        <v>41010</v>
      </c>
      <c r="H493" s="3">
        <v>0.9194444444444444</v>
      </c>
      <c r="I493">
        <v>3</v>
      </c>
      <c r="J493">
        <v>2008</v>
      </c>
      <c r="K493" s="1">
        <v>41011</v>
      </c>
      <c r="L493" s="3">
        <v>0.40972222222222221</v>
      </c>
      <c r="M493" s="1">
        <v>41011</v>
      </c>
      <c r="N493" s="3">
        <v>0.41041666666666665</v>
      </c>
      <c r="O493">
        <v>3</v>
      </c>
      <c r="P493">
        <v>22</v>
      </c>
      <c r="Q493">
        <v>22</v>
      </c>
      <c r="R493">
        <v>9</v>
      </c>
      <c r="S493">
        <v>9</v>
      </c>
      <c r="T493" s="2">
        <f>ED_DATA[[#This Row],[REG DATE]] + ED_DATA[[#This Row],[REG TIME]]</f>
        <v>41010.924305555556</v>
      </c>
      <c r="U493" s="2">
        <f>ED_DATA[[#This Row],[TRIAGE DATE]] + ED_DATA[[#This Row],[TRIAGE TIME]]</f>
        <v>41010.919444444444</v>
      </c>
      <c r="V493" s="2">
        <f>ED_DATA[[#This Row],[DISP DATE]] + ED_DATA[[#This Row],[DISP TIME]]</f>
        <v>41011.409722222219</v>
      </c>
      <c r="W493" s="2">
        <f>ED_DATA[[#This Row],[DATE PT LEFT ED]] + ED_DATA[[#This Row],[TIME PT LEFT ED]]</f>
        <v>41011.410416666666</v>
      </c>
      <c r="X493" s="5">
        <f t="shared" si="70"/>
        <v>11.666666666627862</v>
      </c>
      <c r="Y493" s="5">
        <f t="shared" si="71"/>
        <v>11.649999999906868</v>
      </c>
      <c r="Z493" s="7">
        <f t="shared" si="72"/>
        <v>0</v>
      </c>
      <c r="AA493" s="7">
        <f t="shared" si="73"/>
        <v>0</v>
      </c>
      <c r="AB493" s="7">
        <f t="shared" si="76"/>
        <v>0</v>
      </c>
      <c r="AC493" s="7">
        <f t="shared" si="77"/>
        <v>0</v>
      </c>
      <c r="AD493" s="7">
        <f t="shared" si="78"/>
        <v>0</v>
      </c>
      <c r="AE493" s="7">
        <f t="shared" si="74"/>
        <v>0</v>
      </c>
      <c r="AF493" s="7">
        <f t="shared" si="75"/>
        <v>0</v>
      </c>
      <c r="AG493" s="7" t="str">
        <f t="shared" si="79"/>
        <v>Pediatric</v>
      </c>
    </row>
    <row r="494" spans="1:33">
      <c r="A494">
        <v>4414</v>
      </c>
      <c r="B494" t="s">
        <v>14</v>
      </c>
      <c r="C494" t="s">
        <v>15</v>
      </c>
      <c r="D494" t="s">
        <v>16</v>
      </c>
      <c r="E494" s="1">
        <v>41010</v>
      </c>
      <c r="F494" s="3">
        <v>0.95694444444444449</v>
      </c>
      <c r="G494" s="1">
        <v>41010</v>
      </c>
      <c r="H494" s="3">
        <v>0.95277777777777772</v>
      </c>
      <c r="I494">
        <v>3</v>
      </c>
      <c r="J494">
        <v>2006</v>
      </c>
      <c r="K494" s="1">
        <v>41011</v>
      </c>
      <c r="L494" s="3">
        <v>0.46875</v>
      </c>
      <c r="M494" s="1">
        <v>41011</v>
      </c>
      <c r="N494" s="3">
        <v>0.46875</v>
      </c>
      <c r="O494">
        <v>5</v>
      </c>
      <c r="P494">
        <v>22</v>
      </c>
      <c r="Q494">
        <v>22</v>
      </c>
      <c r="R494">
        <v>11</v>
      </c>
      <c r="S494">
        <v>11</v>
      </c>
      <c r="T494" s="2">
        <f>ED_DATA[[#This Row],[REG DATE]] + ED_DATA[[#This Row],[REG TIME]]</f>
        <v>41010.956944444442</v>
      </c>
      <c r="U494" s="2">
        <f>ED_DATA[[#This Row],[TRIAGE DATE]] + ED_DATA[[#This Row],[TRIAGE TIME]]</f>
        <v>41010.952777777777</v>
      </c>
      <c r="V494" s="2">
        <f>ED_DATA[[#This Row],[DISP DATE]] + ED_DATA[[#This Row],[DISP TIME]]</f>
        <v>41011.46875</v>
      </c>
      <c r="W494" s="2">
        <f>ED_DATA[[#This Row],[DATE PT LEFT ED]] + ED_DATA[[#This Row],[TIME PT LEFT ED]]</f>
        <v>41011.46875</v>
      </c>
      <c r="X494" s="5">
        <f t="shared" si="70"/>
        <v>12.28333333338378</v>
      </c>
      <c r="Y494" s="5">
        <f t="shared" si="71"/>
        <v>12.28333333338378</v>
      </c>
      <c r="Z494" s="7">
        <f t="shared" si="72"/>
        <v>0</v>
      </c>
      <c r="AA494" s="7">
        <f t="shared" si="73"/>
        <v>0</v>
      </c>
      <c r="AB494" s="7">
        <f t="shared" si="76"/>
        <v>0</v>
      </c>
      <c r="AC494" s="7">
        <f t="shared" si="77"/>
        <v>0</v>
      </c>
      <c r="AD494" s="7">
        <f t="shared" si="78"/>
        <v>0</v>
      </c>
      <c r="AE494" s="7">
        <f t="shared" si="74"/>
        <v>0</v>
      </c>
      <c r="AF494" s="7">
        <f t="shared" si="75"/>
        <v>0</v>
      </c>
      <c r="AG494" s="7" t="str">
        <f t="shared" si="79"/>
        <v>Pediatric</v>
      </c>
    </row>
    <row r="495" spans="1:33">
      <c r="A495">
        <v>4414</v>
      </c>
      <c r="B495" t="s">
        <v>14</v>
      </c>
      <c r="C495" t="s">
        <v>15</v>
      </c>
      <c r="D495" t="s">
        <v>16</v>
      </c>
      <c r="E495" s="1">
        <v>41013</v>
      </c>
      <c r="F495" s="3">
        <v>0.625</v>
      </c>
      <c r="G495" s="1">
        <v>41013</v>
      </c>
      <c r="H495" s="3">
        <v>0.62013888888888891</v>
      </c>
      <c r="I495">
        <v>3</v>
      </c>
      <c r="J495">
        <v>2006</v>
      </c>
      <c r="K495" s="1">
        <v>41013</v>
      </c>
      <c r="L495" s="3">
        <v>0.72777777777777775</v>
      </c>
      <c r="M495" s="1">
        <v>41013</v>
      </c>
      <c r="N495" s="3">
        <v>0.72777777777777775</v>
      </c>
      <c r="O495">
        <v>5</v>
      </c>
      <c r="P495">
        <v>15</v>
      </c>
      <c r="Q495">
        <v>14</v>
      </c>
      <c r="R495">
        <v>17</v>
      </c>
      <c r="S495">
        <v>17</v>
      </c>
      <c r="T495" s="2">
        <f>ED_DATA[[#This Row],[REG DATE]] + ED_DATA[[#This Row],[REG TIME]]</f>
        <v>41013.625</v>
      </c>
      <c r="U495" s="2">
        <f>ED_DATA[[#This Row],[TRIAGE DATE]] + ED_DATA[[#This Row],[TRIAGE TIME]]</f>
        <v>41013.620138888888</v>
      </c>
      <c r="V495" s="2">
        <f>ED_DATA[[#This Row],[DISP DATE]] + ED_DATA[[#This Row],[DISP TIME]]</f>
        <v>41013.727777777778</v>
      </c>
      <c r="W495" s="2">
        <f>ED_DATA[[#This Row],[DATE PT LEFT ED]] + ED_DATA[[#This Row],[TIME PT LEFT ED]]</f>
        <v>41013.727777777778</v>
      </c>
      <c r="X495" s="5">
        <f t="shared" si="70"/>
        <v>2.4666666666744277</v>
      </c>
      <c r="Y495" s="5">
        <f t="shared" si="71"/>
        <v>2.4666666666744277</v>
      </c>
      <c r="Z495" s="7">
        <f t="shared" si="72"/>
        <v>1</v>
      </c>
      <c r="AA495" s="7">
        <f t="shared" si="73"/>
        <v>1</v>
      </c>
      <c r="AB495" s="7">
        <f t="shared" si="76"/>
        <v>0</v>
      </c>
      <c r="AC495" s="7">
        <f t="shared" si="77"/>
        <v>0</v>
      </c>
      <c r="AD495" s="7">
        <f t="shared" si="78"/>
        <v>0</v>
      </c>
      <c r="AE495" s="7">
        <f t="shared" si="74"/>
        <v>0</v>
      </c>
      <c r="AF495" s="7">
        <f t="shared" si="75"/>
        <v>0</v>
      </c>
      <c r="AG495" s="7" t="str">
        <f t="shared" si="79"/>
        <v>Pediatric</v>
      </c>
    </row>
    <row r="496" spans="1:33">
      <c r="A496">
        <v>4414</v>
      </c>
      <c r="B496" t="s">
        <v>14</v>
      </c>
      <c r="C496" t="s">
        <v>15</v>
      </c>
      <c r="D496" t="s">
        <v>16</v>
      </c>
      <c r="E496" s="1">
        <v>41013</v>
      </c>
      <c r="F496" s="3">
        <v>0.76388888888888884</v>
      </c>
      <c r="G496" s="1">
        <v>41013</v>
      </c>
      <c r="H496" s="3">
        <v>0.75624999999999998</v>
      </c>
      <c r="I496">
        <v>3</v>
      </c>
      <c r="J496">
        <v>2000</v>
      </c>
      <c r="K496" s="1">
        <v>41013</v>
      </c>
      <c r="L496" s="3">
        <v>0.91597222222222219</v>
      </c>
      <c r="M496" s="1">
        <v>41013</v>
      </c>
      <c r="N496" s="3">
        <v>0.91597222222222219</v>
      </c>
      <c r="O496">
        <v>11</v>
      </c>
      <c r="P496">
        <v>18</v>
      </c>
      <c r="Q496">
        <v>18</v>
      </c>
      <c r="R496">
        <v>21</v>
      </c>
      <c r="S496">
        <v>21</v>
      </c>
      <c r="T496" s="2">
        <f>ED_DATA[[#This Row],[REG DATE]] + ED_DATA[[#This Row],[REG TIME]]</f>
        <v>41013.763888888891</v>
      </c>
      <c r="U496" s="2">
        <f>ED_DATA[[#This Row],[TRIAGE DATE]] + ED_DATA[[#This Row],[TRIAGE TIME]]</f>
        <v>41013.756249999999</v>
      </c>
      <c r="V496" s="2">
        <f>ED_DATA[[#This Row],[DISP DATE]] + ED_DATA[[#This Row],[DISP TIME]]</f>
        <v>41013.915972222225</v>
      </c>
      <c r="W496" s="2">
        <f>ED_DATA[[#This Row],[DATE PT LEFT ED]] + ED_DATA[[#This Row],[TIME PT LEFT ED]]</f>
        <v>41013.915972222225</v>
      </c>
      <c r="X496" s="5">
        <f t="shared" si="70"/>
        <v>3.6500000000232831</v>
      </c>
      <c r="Y496" s="5">
        <f t="shared" si="71"/>
        <v>3.6500000000232831</v>
      </c>
      <c r="Z496" s="7">
        <f t="shared" si="72"/>
        <v>1</v>
      </c>
      <c r="AA496" s="7">
        <f t="shared" si="73"/>
        <v>1</v>
      </c>
      <c r="AB496" s="7">
        <f t="shared" si="76"/>
        <v>0</v>
      </c>
      <c r="AC496" s="7">
        <f t="shared" si="77"/>
        <v>0</v>
      </c>
      <c r="AD496" s="7">
        <f t="shared" si="78"/>
        <v>0</v>
      </c>
      <c r="AE496" s="7">
        <f t="shared" si="74"/>
        <v>0</v>
      </c>
      <c r="AF496" s="7">
        <f t="shared" si="75"/>
        <v>0</v>
      </c>
      <c r="AG496" s="7" t="str">
        <f t="shared" si="79"/>
        <v>Pediatric</v>
      </c>
    </row>
    <row r="497" spans="1:33">
      <c r="A497">
        <v>4414</v>
      </c>
      <c r="B497" t="s">
        <v>14</v>
      </c>
      <c r="C497" t="s">
        <v>15</v>
      </c>
      <c r="D497" t="s">
        <v>16</v>
      </c>
      <c r="E497" s="1">
        <v>41011</v>
      </c>
      <c r="F497" s="3">
        <v>0.33680555555555558</v>
      </c>
      <c r="G497" s="1">
        <v>41011</v>
      </c>
      <c r="H497" s="3">
        <v>0.33055555555555555</v>
      </c>
      <c r="I497">
        <v>3</v>
      </c>
      <c r="J497">
        <v>2009</v>
      </c>
      <c r="K497" s="1">
        <v>41011</v>
      </c>
      <c r="L497" s="3">
        <v>0.40625</v>
      </c>
      <c r="M497" s="1">
        <v>41011</v>
      </c>
      <c r="N497" s="3">
        <v>0.40625</v>
      </c>
      <c r="O497">
        <v>5</v>
      </c>
      <c r="P497">
        <v>8</v>
      </c>
      <c r="Q497">
        <v>7</v>
      </c>
      <c r="R497">
        <v>9</v>
      </c>
      <c r="S497">
        <v>9</v>
      </c>
      <c r="T497" s="2">
        <f>ED_DATA[[#This Row],[REG DATE]] + ED_DATA[[#This Row],[REG TIME]]</f>
        <v>41011.336805555555</v>
      </c>
      <c r="U497" s="2">
        <f>ED_DATA[[#This Row],[TRIAGE DATE]] + ED_DATA[[#This Row],[TRIAGE TIME]]</f>
        <v>41011.330555555556</v>
      </c>
      <c r="V497" s="2">
        <f>ED_DATA[[#This Row],[DISP DATE]] + ED_DATA[[#This Row],[DISP TIME]]</f>
        <v>41011.40625</v>
      </c>
      <c r="W497" s="2">
        <f>ED_DATA[[#This Row],[DATE PT LEFT ED]] + ED_DATA[[#This Row],[TIME PT LEFT ED]]</f>
        <v>41011.40625</v>
      </c>
      <c r="X497" s="5">
        <f t="shared" si="70"/>
        <v>1.6666666666860692</v>
      </c>
      <c r="Y497" s="5">
        <f t="shared" si="71"/>
        <v>1.6666666666860692</v>
      </c>
      <c r="Z497" s="7">
        <f t="shared" si="72"/>
        <v>1</v>
      </c>
      <c r="AA497" s="7">
        <f t="shared" si="73"/>
        <v>1</v>
      </c>
      <c r="AB497" s="7">
        <f t="shared" si="76"/>
        <v>0</v>
      </c>
      <c r="AC497" s="7">
        <f t="shared" si="77"/>
        <v>0</v>
      </c>
      <c r="AD497" s="7">
        <f t="shared" si="78"/>
        <v>0</v>
      </c>
      <c r="AE497" s="7">
        <f t="shared" si="74"/>
        <v>0</v>
      </c>
      <c r="AF497" s="7">
        <f t="shared" si="75"/>
        <v>0</v>
      </c>
      <c r="AG497" s="7" t="str">
        <f t="shared" si="79"/>
        <v>Pediatric</v>
      </c>
    </row>
    <row r="498" spans="1:33">
      <c r="A498">
        <v>4414</v>
      </c>
      <c r="B498" t="s">
        <v>14</v>
      </c>
      <c r="C498" t="s">
        <v>15</v>
      </c>
      <c r="D498" t="s">
        <v>16</v>
      </c>
      <c r="E498" s="1">
        <v>41011</v>
      </c>
      <c r="F498" s="3">
        <v>0.34652777777777777</v>
      </c>
      <c r="G498" s="1">
        <v>41011</v>
      </c>
      <c r="H498" s="3">
        <v>0.33611111111111114</v>
      </c>
      <c r="I498">
        <v>3</v>
      </c>
      <c r="J498">
        <v>2003</v>
      </c>
      <c r="K498" s="1">
        <v>41011</v>
      </c>
      <c r="L498" s="3">
        <v>0.45624999999999999</v>
      </c>
      <c r="M498" s="1">
        <v>41011</v>
      </c>
      <c r="N498" s="3">
        <v>0.45624999999999999</v>
      </c>
      <c r="O498">
        <v>10</v>
      </c>
      <c r="P498">
        <v>8</v>
      </c>
      <c r="Q498">
        <v>8</v>
      </c>
      <c r="R498">
        <v>10</v>
      </c>
      <c r="S498">
        <v>10</v>
      </c>
      <c r="T498" s="2">
        <f>ED_DATA[[#This Row],[REG DATE]] + ED_DATA[[#This Row],[REG TIME]]</f>
        <v>41011.34652777778</v>
      </c>
      <c r="U498" s="2">
        <f>ED_DATA[[#This Row],[TRIAGE DATE]] + ED_DATA[[#This Row],[TRIAGE TIME]]</f>
        <v>41011.336111111108</v>
      </c>
      <c r="V498" s="2">
        <f>ED_DATA[[#This Row],[DISP DATE]] + ED_DATA[[#This Row],[DISP TIME]]</f>
        <v>41011.456250000003</v>
      </c>
      <c r="W498" s="2">
        <f>ED_DATA[[#This Row],[DATE PT LEFT ED]] + ED_DATA[[#This Row],[TIME PT LEFT ED]]</f>
        <v>41011.456250000003</v>
      </c>
      <c r="X498" s="5">
        <f t="shared" si="70"/>
        <v>2.6333333333604969</v>
      </c>
      <c r="Y498" s="5">
        <f t="shared" si="71"/>
        <v>2.6333333333604969</v>
      </c>
      <c r="Z498" s="7">
        <f t="shared" si="72"/>
        <v>1</v>
      </c>
      <c r="AA498" s="7">
        <f t="shared" si="73"/>
        <v>1</v>
      </c>
      <c r="AB498" s="7">
        <f t="shared" si="76"/>
        <v>0</v>
      </c>
      <c r="AC498" s="7">
        <f t="shared" si="77"/>
        <v>0</v>
      </c>
      <c r="AD498" s="7">
        <f t="shared" si="78"/>
        <v>0</v>
      </c>
      <c r="AE498" s="7">
        <f t="shared" si="74"/>
        <v>0</v>
      </c>
      <c r="AF498" s="7">
        <f t="shared" si="75"/>
        <v>0</v>
      </c>
      <c r="AG498" s="7" t="str">
        <f t="shared" si="79"/>
        <v>Pediatric</v>
      </c>
    </row>
    <row r="499" spans="1:33">
      <c r="A499">
        <v>4414</v>
      </c>
      <c r="B499" t="s">
        <v>14</v>
      </c>
      <c r="C499" t="s">
        <v>15</v>
      </c>
      <c r="D499" t="s">
        <v>16</v>
      </c>
      <c r="E499" s="1">
        <v>41011</v>
      </c>
      <c r="F499" s="3">
        <v>0.40416666666666667</v>
      </c>
      <c r="G499" s="1">
        <v>41011</v>
      </c>
      <c r="H499" s="3">
        <v>0.39652777777777776</v>
      </c>
      <c r="I499">
        <v>3</v>
      </c>
      <c r="J499">
        <v>2010</v>
      </c>
      <c r="K499" s="1">
        <v>41011</v>
      </c>
      <c r="L499" s="3">
        <v>0.50208333333333333</v>
      </c>
      <c r="M499" s="1">
        <v>41011</v>
      </c>
      <c r="N499" s="3">
        <v>0.50277777777777777</v>
      </c>
      <c r="O499">
        <v>3</v>
      </c>
      <c r="P499">
        <v>9</v>
      </c>
      <c r="Q499">
        <v>9</v>
      </c>
      <c r="R499">
        <v>12</v>
      </c>
      <c r="S499">
        <v>12</v>
      </c>
      <c r="T499" s="2">
        <f>ED_DATA[[#This Row],[REG DATE]] + ED_DATA[[#This Row],[REG TIME]]</f>
        <v>41011.404166666667</v>
      </c>
      <c r="U499" s="2">
        <f>ED_DATA[[#This Row],[TRIAGE DATE]] + ED_DATA[[#This Row],[TRIAGE TIME]]</f>
        <v>41011.396527777775</v>
      </c>
      <c r="V499" s="2">
        <f>ED_DATA[[#This Row],[DISP DATE]] + ED_DATA[[#This Row],[DISP TIME]]</f>
        <v>41011.502083333333</v>
      </c>
      <c r="W499" s="2">
        <f>ED_DATA[[#This Row],[DATE PT LEFT ED]] + ED_DATA[[#This Row],[TIME PT LEFT ED]]</f>
        <v>41011.50277777778</v>
      </c>
      <c r="X499" s="5">
        <f t="shared" si="70"/>
        <v>2.3666666666977108</v>
      </c>
      <c r="Y499" s="5">
        <f t="shared" si="71"/>
        <v>2.3499999999767169</v>
      </c>
      <c r="Z499" s="7">
        <f t="shared" si="72"/>
        <v>1</v>
      </c>
      <c r="AA499" s="7">
        <f t="shared" si="73"/>
        <v>1</v>
      </c>
      <c r="AB499" s="7">
        <f t="shared" si="76"/>
        <v>0</v>
      </c>
      <c r="AC499" s="7">
        <f t="shared" si="77"/>
        <v>0</v>
      </c>
      <c r="AD499" s="7">
        <f t="shared" si="78"/>
        <v>0</v>
      </c>
      <c r="AE499" s="7">
        <f t="shared" si="74"/>
        <v>0</v>
      </c>
      <c r="AF499" s="7">
        <f t="shared" si="75"/>
        <v>0</v>
      </c>
      <c r="AG499" s="7" t="str">
        <f t="shared" si="79"/>
        <v>Pediatric</v>
      </c>
    </row>
    <row r="500" spans="1:33">
      <c r="A500">
        <v>4414</v>
      </c>
      <c r="B500" t="s">
        <v>14</v>
      </c>
      <c r="C500" t="s">
        <v>15</v>
      </c>
      <c r="D500" t="s">
        <v>16</v>
      </c>
      <c r="E500" s="1">
        <v>41011</v>
      </c>
      <c r="F500" s="3">
        <v>0.43958333333333333</v>
      </c>
      <c r="G500" s="1">
        <v>41011</v>
      </c>
      <c r="H500" s="3">
        <v>0.43472222222222223</v>
      </c>
      <c r="I500">
        <v>3</v>
      </c>
      <c r="J500">
        <v>1998</v>
      </c>
      <c r="K500" s="1">
        <v>41011</v>
      </c>
      <c r="L500" s="3">
        <v>0.57291666666666663</v>
      </c>
      <c r="M500" s="1">
        <v>41011</v>
      </c>
      <c r="N500" s="3">
        <v>0.57430555555555551</v>
      </c>
      <c r="O500">
        <v>16</v>
      </c>
      <c r="P500">
        <v>10</v>
      </c>
      <c r="Q500">
        <v>10</v>
      </c>
      <c r="R500">
        <v>13</v>
      </c>
      <c r="S500">
        <v>13</v>
      </c>
      <c r="T500" s="2">
        <f>ED_DATA[[#This Row],[REG DATE]] + ED_DATA[[#This Row],[REG TIME]]</f>
        <v>41011.439583333333</v>
      </c>
      <c r="U500" s="2">
        <f>ED_DATA[[#This Row],[TRIAGE DATE]] + ED_DATA[[#This Row],[TRIAGE TIME]]</f>
        <v>41011.43472222222</v>
      </c>
      <c r="V500" s="2">
        <f>ED_DATA[[#This Row],[DISP DATE]] + ED_DATA[[#This Row],[DISP TIME]]</f>
        <v>41011.572916666664</v>
      </c>
      <c r="W500" s="2">
        <f>ED_DATA[[#This Row],[DATE PT LEFT ED]] + ED_DATA[[#This Row],[TIME PT LEFT ED]]</f>
        <v>41011.574305555558</v>
      </c>
      <c r="X500" s="5">
        <f t="shared" si="70"/>
        <v>3.2333333333954215</v>
      </c>
      <c r="Y500" s="5">
        <f t="shared" si="71"/>
        <v>3.1999999999534339</v>
      </c>
      <c r="Z500" s="7">
        <f t="shared" si="72"/>
        <v>1</v>
      </c>
      <c r="AA500" s="7">
        <f t="shared" si="73"/>
        <v>1</v>
      </c>
      <c r="AB500" s="7">
        <f t="shared" si="76"/>
        <v>0</v>
      </c>
      <c r="AC500" s="7">
        <f t="shared" si="77"/>
        <v>0</v>
      </c>
      <c r="AD500" s="7">
        <f t="shared" si="78"/>
        <v>0</v>
      </c>
      <c r="AE500" s="7">
        <f t="shared" si="74"/>
        <v>0</v>
      </c>
      <c r="AF500" s="7">
        <f t="shared" si="75"/>
        <v>0</v>
      </c>
      <c r="AG500" s="7" t="str">
        <f t="shared" si="79"/>
        <v>Pediatric</v>
      </c>
    </row>
    <row r="501" spans="1:33">
      <c r="A501">
        <v>4414</v>
      </c>
      <c r="B501" t="s">
        <v>14</v>
      </c>
      <c r="C501" t="s">
        <v>15</v>
      </c>
      <c r="D501" t="s">
        <v>16</v>
      </c>
      <c r="E501" s="1">
        <v>41013</v>
      </c>
      <c r="F501" s="3">
        <v>0.2722222222222222</v>
      </c>
      <c r="G501" s="1">
        <v>41013</v>
      </c>
      <c r="H501" s="3">
        <v>0.2638888888888889</v>
      </c>
      <c r="I501">
        <v>3</v>
      </c>
      <c r="J501">
        <v>2005</v>
      </c>
      <c r="K501" s="1">
        <v>41013</v>
      </c>
      <c r="L501" s="3">
        <v>0.4201388888888889</v>
      </c>
      <c r="M501" s="1">
        <v>41013</v>
      </c>
      <c r="N501" s="3">
        <v>0.42291666666666666</v>
      </c>
      <c r="O501">
        <v>7</v>
      </c>
      <c r="P501">
        <v>6</v>
      </c>
      <c r="Q501">
        <v>6</v>
      </c>
      <c r="R501">
        <v>10</v>
      </c>
      <c r="S501">
        <v>10</v>
      </c>
      <c r="T501" s="2">
        <f>ED_DATA[[#This Row],[REG DATE]] + ED_DATA[[#This Row],[REG TIME]]</f>
        <v>41013.272222222222</v>
      </c>
      <c r="U501" s="2">
        <f>ED_DATA[[#This Row],[TRIAGE DATE]] + ED_DATA[[#This Row],[TRIAGE TIME]]</f>
        <v>41013.263888888891</v>
      </c>
      <c r="V501" s="2">
        <f>ED_DATA[[#This Row],[DISP DATE]] + ED_DATA[[#This Row],[DISP TIME]]</f>
        <v>41013.420138888891</v>
      </c>
      <c r="W501" s="2">
        <f>ED_DATA[[#This Row],[DATE PT LEFT ED]] + ED_DATA[[#This Row],[TIME PT LEFT ED]]</f>
        <v>41013.42291666667</v>
      </c>
      <c r="X501" s="5">
        <f t="shared" si="70"/>
        <v>3.6166666667559184</v>
      </c>
      <c r="Y501" s="5">
        <f t="shared" si="71"/>
        <v>3.5500000000465661</v>
      </c>
      <c r="Z501" s="7">
        <f t="shared" si="72"/>
        <v>1</v>
      </c>
      <c r="AA501" s="7">
        <f t="shared" si="73"/>
        <v>1</v>
      </c>
      <c r="AB501" s="7">
        <f t="shared" si="76"/>
        <v>0</v>
      </c>
      <c r="AC501" s="7">
        <f t="shared" si="77"/>
        <v>0</v>
      </c>
      <c r="AD501" s="7">
        <f t="shared" si="78"/>
        <v>0</v>
      </c>
      <c r="AE501" s="7">
        <f t="shared" si="74"/>
        <v>0</v>
      </c>
      <c r="AF501" s="7">
        <f t="shared" si="75"/>
        <v>0</v>
      </c>
      <c r="AG501" s="7" t="str">
        <f t="shared" si="79"/>
        <v>Pediatric</v>
      </c>
    </row>
    <row r="502" spans="1:33">
      <c r="A502">
        <v>4414</v>
      </c>
      <c r="B502" t="s">
        <v>14</v>
      </c>
      <c r="C502" t="s">
        <v>15</v>
      </c>
      <c r="D502" t="s">
        <v>16</v>
      </c>
      <c r="E502" s="1">
        <v>41013</v>
      </c>
      <c r="F502" s="3">
        <v>0.44374999999999998</v>
      </c>
      <c r="G502" s="1">
        <v>41013</v>
      </c>
      <c r="H502" s="3">
        <v>0.43402777777777779</v>
      </c>
      <c r="I502">
        <v>3</v>
      </c>
      <c r="J502">
        <v>2010</v>
      </c>
      <c r="K502" s="1">
        <v>41013</v>
      </c>
      <c r="L502" s="3">
        <v>0.52222222222222225</v>
      </c>
      <c r="M502" s="1">
        <v>41013</v>
      </c>
      <c r="N502" s="3">
        <v>0.52222222222222225</v>
      </c>
      <c r="O502">
        <v>4</v>
      </c>
      <c r="P502">
        <v>10</v>
      </c>
      <c r="Q502">
        <v>10</v>
      </c>
      <c r="R502">
        <v>12</v>
      </c>
      <c r="S502">
        <v>12</v>
      </c>
      <c r="T502" s="2">
        <f>ED_DATA[[#This Row],[REG DATE]] + ED_DATA[[#This Row],[REG TIME]]</f>
        <v>41013.443749999999</v>
      </c>
      <c r="U502" s="2">
        <f>ED_DATA[[#This Row],[TRIAGE DATE]] + ED_DATA[[#This Row],[TRIAGE TIME]]</f>
        <v>41013.434027777781</v>
      </c>
      <c r="V502" s="2">
        <f>ED_DATA[[#This Row],[DISP DATE]] + ED_DATA[[#This Row],[DISP TIME]]</f>
        <v>41013.522222222222</v>
      </c>
      <c r="W502" s="2">
        <f>ED_DATA[[#This Row],[DATE PT LEFT ED]] + ED_DATA[[#This Row],[TIME PT LEFT ED]]</f>
        <v>41013.522222222222</v>
      </c>
      <c r="X502" s="5">
        <f t="shared" si="70"/>
        <v>1.8833333333604969</v>
      </c>
      <c r="Y502" s="5">
        <f t="shared" si="71"/>
        <v>1.8833333333604969</v>
      </c>
      <c r="Z502" s="7">
        <f t="shared" si="72"/>
        <v>1</v>
      </c>
      <c r="AA502" s="7">
        <f t="shared" si="73"/>
        <v>1</v>
      </c>
      <c r="AB502" s="7">
        <f t="shared" si="76"/>
        <v>0</v>
      </c>
      <c r="AC502" s="7">
        <f t="shared" si="77"/>
        <v>0</v>
      </c>
      <c r="AD502" s="7">
        <f t="shared" si="78"/>
        <v>0</v>
      </c>
      <c r="AE502" s="7">
        <f t="shared" si="74"/>
        <v>0</v>
      </c>
      <c r="AF502" s="7">
        <f t="shared" si="75"/>
        <v>0</v>
      </c>
      <c r="AG502" s="7" t="str">
        <f t="shared" si="79"/>
        <v>Pediatric</v>
      </c>
    </row>
    <row r="503" spans="1:33">
      <c r="A503">
        <v>4414</v>
      </c>
      <c r="B503" t="s">
        <v>14</v>
      </c>
      <c r="C503" t="s">
        <v>15</v>
      </c>
      <c r="D503" t="s">
        <v>16</v>
      </c>
      <c r="E503" s="1">
        <v>41013</v>
      </c>
      <c r="F503" s="3">
        <v>0.49513888888888891</v>
      </c>
      <c r="G503" s="1">
        <v>41013</v>
      </c>
      <c r="H503" s="3">
        <v>0.48819444444444443</v>
      </c>
      <c r="I503">
        <v>3</v>
      </c>
      <c r="J503">
        <v>2003</v>
      </c>
      <c r="K503" s="1">
        <v>41013</v>
      </c>
      <c r="L503" s="3">
        <v>0.73611111111111116</v>
      </c>
      <c r="M503" s="1">
        <v>41013</v>
      </c>
      <c r="N503" s="3">
        <v>0.82986111111111116</v>
      </c>
      <c r="O503">
        <v>11</v>
      </c>
      <c r="P503">
        <v>11</v>
      </c>
      <c r="Q503">
        <v>11</v>
      </c>
      <c r="R503">
        <v>17</v>
      </c>
      <c r="S503">
        <v>19</v>
      </c>
      <c r="T503" s="2">
        <f>ED_DATA[[#This Row],[REG DATE]] + ED_DATA[[#This Row],[REG TIME]]</f>
        <v>41013.495138888888</v>
      </c>
      <c r="U503" s="2">
        <f>ED_DATA[[#This Row],[TRIAGE DATE]] + ED_DATA[[#This Row],[TRIAGE TIME]]</f>
        <v>41013.488194444442</v>
      </c>
      <c r="V503" s="2">
        <f>ED_DATA[[#This Row],[DISP DATE]] + ED_DATA[[#This Row],[DISP TIME]]</f>
        <v>41013.736111111109</v>
      </c>
      <c r="W503" s="2">
        <f>ED_DATA[[#This Row],[DATE PT LEFT ED]] + ED_DATA[[#This Row],[TIME PT LEFT ED]]</f>
        <v>41013.829861111109</v>
      </c>
      <c r="X503" s="5">
        <f t="shared" si="70"/>
        <v>8.0333333333255723</v>
      </c>
      <c r="Y503" s="5">
        <f t="shared" si="71"/>
        <v>5.7833333333255723</v>
      </c>
      <c r="Z503" s="7">
        <f t="shared" si="72"/>
        <v>1</v>
      </c>
      <c r="AA503" s="7">
        <f t="shared" si="73"/>
        <v>0</v>
      </c>
      <c r="AB503" s="7">
        <f t="shared" si="76"/>
        <v>0</v>
      </c>
      <c r="AC503" s="7">
        <f t="shared" si="77"/>
        <v>0</v>
      </c>
      <c r="AD503" s="7">
        <f t="shared" si="78"/>
        <v>0</v>
      </c>
      <c r="AE503" s="7">
        <f t="shared" si="74"/>
        <v>0</v>
      </c>
      <c r="AF503" s="7">
        <f t="shared" si="75"/>
        <v>0</v>
      </c>
      <c r="AG503" s="7" t="str">
        <f t="shared" si="79"/>
        <v>Pediatric</v>
      </c>
    </row>
    <row r="504" spans="1:33">
      <c r="A504">
        <v>4414</v>
      </c>
      <c r="B504" t="s">
        <v>14</v>
      </c>
      <c r="C504" t="s">
        <v>15</v>
      </c>
      <c r="D504" t="s">
        <v>16</v>
      </c>
      <c r="E504" s="1">
        <v>41010</v>
      </c>
      <c r="F504" s="3">
        <v>0.6069444444444444</v>
      </c>
      <c r="G504" s="1">
        <v>41010</v>
      </c>
      <c r="H504" s="3">
        <v>0.6020833333333333</v>
      </c>
      <c r="I504">
        <v>3</v>
      </c>
      <c r="J504">
        <v>2001</v>
      </c>
      <c r="K504" s="1">
        <v>41011</v>
      </c>
      <c r="L504" s="3">
        <v>1.3888888888888888E-2</v>
      </c>
      <c r="M504" s="1">
        <v>41011</v>
      </c>
      <c r="N504" s="3">
        <v>1.3888888888888888E-2</v>
      </c>
      <c r="O504">
        <v>13</v>
      </c>
      <c r="P504">
        <v>14</v>
      </c>
      <c r="Q504">
        <v>14</v>
      </c>
      <c r="R504">
        <v>0</v>
      </c>
      <c r="S504">
        <v>0</v>
      </c>
      <c r="T504" s="2">
        <f>ED_DATA[[#This Row],[REG DATE]] + ED_DATA[[#This Row],[REG TIME]]</f>
        <v>41010.606944444444</v>
      </c>
      <c r="U504" s="2">
        <f>ED_DATA[[#This Row],[TRIAGE DATE]] + ED_DATA[[#This Row],[TRIAGE TIME]]</f>
        <v>41010.602083333331</v>
      </c>
      <c r="V504" s="2">
        <f>ED_DATA[[#This Row],[DISP DATE]] + ED_DATA[[#This Row],[DISP TIME]]</f>
        <v>41011.013888888891</v>
      </c>
      <c r="W504" s="2">
        <f>ED_DATA[[#This Row],[DATE PT LEFT ED]] + ED_DATA[[#This Row],[TIME PT LEFT ED]]</f>
        <v>41011.013888888891</v>
      </c>
      <c r="X504" s="5">
        <f t="shared" si="70"/>
        <v>9.7666666667209938</v>
      </c>
      <c r="Y504" s="5">
        <f t="shared" si="71"/>
        <v>9.7666666667209938</v>
      </c>
      <c r="Z504" s="7">
        <f t="shared" si="72"/>
        <v>0</v>
      </c>
      <c r="AA504" s="7">
        <f t="shared" si="73"/>
        <v>0</v>
      </c>
      <c r="AB504" s="7">
        <f t="shared" si="76"/>
        <v>0</v>
      </c>
      <c r="AC504" s="7">
        <f t="shared" si="77"/>
        <v>0</v>
      </c>
      <c r="AD504" s="7">
        <f t="shared" si="78"/>
        <v>0</v>
      </c>
      <c r="AE504" s="7">
        <f t="shared" si="74"/>
        <v>0</v>
      </c>
      <c r="AF504" s="7">
        <f t="shared" si="75"/>
        <v>0</v>
      </c>
      <c r="AG504" s="7" t="str">
        <f t="shared" si="79"/>
        <v>Pediatric</v>
      </c>
    </row>
    <row r="505" spans="1:33">
      <c r="A505">
        <v>4414</v>
      </c>
      <c r="B505" t="s">
        <v>14</v>
      </c>
      <c r="C505" t="s">
        <v>15</v>
      </c>
      <c r="D505" t="s">
        <v>16</v>
      </c>
      <c r="E505" s="1">
        <v>41010</v>
      </c>
      <c r="F505" s="3">
        <v>0.80555555555555558</v>
      </c>
      <c r="G505" s="1">
        <v>41010</v>
      </c>
      <c r="H505" s="3">
        <v>0.80138888888888893</v>
      </c>
      <c r="I505">
        <v>3</v>
      </c>
      <c r="J505">
        <v>2006</v>
      </c>
      <c r="K505" s="1">
        <v>41010</v>
      </c>
      <c r="L505" s="3">
        <v>0.97430555555555554</v>
      </c>
      <c r="M505" s="1">
        <v>41010</v>
      </c>
      <c r="N505" s="3">
        <v>0.97638888888888886</v>
      </c>
      <c r="O505">
        <v>7</v>
      </c>
      <c r="P505">
        <v>19</v>
      </c>
      <c r="Q505">
        <v>19</v>
      </c>
      <c r="R505">
        <v>23</v>
      </c>
      <c r="S505">
        <v>23</v>
      </c>
      <c r="T505" s="2">
        <f>ED_DATA[[#This Row],[REG DATE]] + ED_DATA[[#This Row],[REG TIME]]</f>
        <v>41010.805555555555</v>
      </c>
      <c r="U505" s="2">
        <f>ED_DATA[[#This Row],[TRIAGE DATE]] + ED_DATA[[#This Row],[TRIAGE TIME]]</f>
        <v>41010.801388888889</v>
      </c>
      <c r="V505" s="2">
        <f>ED_DATA[[#This Row],[DISP DATE]] + ED_DATA[[#This Row],[DISP TIME]]</f>
        <v>41010.974305555559</v>
      </c>
      <c r="W505" s="2">
        <f>ED_DATA[[#This Row],[DATE PT LEFT ED]] + ED_DATA[[#This Row],[TIME PT LEFT ED]]</f>
        <v>41010.976388888892</v>
      </c>
      <c r="X505" s="5">
        <f t="shared" si="70"/>
        <v>4.1000000000931323</v>
      </c>
      <c r="Y505" s="5">
        <f t="shared" si="71"/>
        <v>4.0500000001047738</v>
      </c>
      <c r="Z505" s="7">
        <f t="shared" si="72"/>
        <v>1</v>
      </c>
      <c r="AA505" s="7">
        <f t="shared" si="73"/>
        <v>0</v>
      </c>
      <c r="AB505" s="7">
        <f t="shared" si="76"/>
        <v>0</v>
      </c>
      <c r="AC505" s="7">
        <f t="shared" si="77"/>
        <v>0</v>
      </c>
      <c r="AD505" s="7">
        <f t="shared" si="78"/>
        <v>0</v>
      </c>
      <c r="AE505" s="7">
        <f t="shared" si="74"/>
        <v>0</v>
      </c>
      <c r="AF505" s="7">
        <f t="shared" si="75"/>
        <v>0</v>
      </c>
      <c r="AG505" s="7" t="str">
        <f t="shared" si="79"/>
        <v>Pediatric</v>
      </c>
    </row>
    <row r="506" spans="1:33">
      <c r="A506">
        <v>4414</v>
      </c>
      <c r="B506" t="s">
        <v>14</v>
      </c>
      <c r="C506" t="s">
        <v>15</v>
      </c>
      <c r="D506" t="s">
        <v>16</v>
      </c>
      <c r="E506" s="1">
        <v>41012</v>
      </c>
      <c r="F506" s="3">
        <v>0.44374999999999998</v>
      </c>
      <c r="G506" s="1">
        <v>41012</v>
      </c>
      <c r="H506" s="3">
        <v>0.43819444444444444</v>
      </c>
      <c r="I506">
        <v>3</v>
      </c>
      <c r="J506">
        <v>2010</v>
      </c>
      <c r="K506" s="1">
        <v>41012</v>
      </c>
      <c r="L506" s="3">
        <v>0.55555555555555558</v>
      </c>
      <c r="M506" s="1">
        <v>41012</v>
      </c>
      <c r="N506" s="3">
        <v>0.55555555555555558</v>
      </c>
      <c r="O506">
        <v>4</v>
      </c>
      <c r="P506">
        <v>10</v>
      </c>
      <c r="Q506">
        <v>10</v>
      </c>
      <c r="R506">
        <v>13</v>
      </c>
      <c r="S506">
        <v>13</v>
      </c>
      <c r="T506" s="2">
        <f>ED_DATA[[#This Row],[REG DATE]] + ED_DATA[[#This Row],[REG TIME]]</f>
        <v>41012.443749999999</v>
      </c>
      <c r="U506" s="2">
        <f>ED_DATA[[#This Row],[TRIAGE DATE]] + ED_DATA[[#This Row],[TRIAGE TIME]]</f>
        <v>41012.438194444447</v>
      </c>
      <c r="V506" s="2">
        <f>ED_DATA[[#This Row],[DISP DATE]] + ED_DATA[[#This Row],[DISP TIME]]</f>
        <v>41012.555555555555</v>
      </c>
      <c r="W506" s="2">
        <f>ED_DATA[[#This Row],[DATE PT LEFT ED]] + ED_DATA[[#This Row],[TIME PT LEFT ED]]</f>
        <v>41012.555555555555</v>
      </c>
      <c r="X506" s="5">
        <f t="shared" si="70"/>
        <v>2.6833333333488554</v>
      </c>
      <c r="Y506" s="5">
        <f t="shared" si="71"/>
        <v>2.6833333333488554</v>
      </c>
      <c r="Z506" s="7">
        <f t="shared" si="72"/>
        <v>1</v>
      </c>
      <c r="AA506" s="7">
        <f t="shared" si="73"/>
        <v>1</v>
      </c>
      <c r="AB506" s="7">
        <f t="shared" si="76"/>
        <v>0</v>
      </c>
      <c r="AC506" s="7">
        <f t="shared" si="77"/>
        <v>0</v>
      </c>
      <c r="AD506" s="7">
        <f t="shared" si="78"/>
        <v>0</v>
      </c>
      <c r="AE506" s="7">
        <f t="shared" si="74"/>
        <v>0</v>
      </c>
      <c r="AF506" s="7">
        <f t="shared" si="75"/>
        <v>0</v>
      </c>
      <c r="AG506" s="7" t="str">
        <f t="shared" si="79"/>
        <v>Pediatric</v>
      </c>
    </row>
    <row r="507" spans="1:33">
      <c r="A507">
        <v>4414</v>
      </c>
      <c r="B507" t="s">
        <v>14</v>
      </c>
      <c r="C507" t="s">
        <v>15</v>
      </c>
      <c r="D507" t="s">
        <v>16</v>
      </c>
      <c r="E507" s="1">
        <v>41012</v>
      </c>
      <c r="F507" s="3">
        <v>0.50069444444444444</v>
      </c>
      <c r="G507" s="1">
        <v>41012</v>
      </c>
      <c r="H507" s="3">
        <v>0.49444444444444446</v>
      </c>
      <c r="I507">
        <v>3</v>
      </c>
      <c r="J507">
        <v>2005</v>
      </c>
      <c r="K507" s="1">
        <v>41012</v>
      </c>
      <c r="L507" s="3">
        <v>0.69791666666666663</v>
      </c>
      <c r="M507" s="1">
        <v>41012</v>
      </c>
      <c r="N507" s="3">
        <v>0.69791666666666663</v>
      </c>
      <c r="O507">
        <v>8</v>
      </c>
      <c r="P507">
        <v>12</v>
      </c>
      <c r="Q507">
        <v>11</v>
      </c>
      <c r="R507">
        <v>16</v>
      </c>
      <c r="S507">
        <v>16</v>
      </c>
      <c r="T507" s="2">
        <f>ED_DATA[[#This Row],[REG DATE]] + ED_DATA[[#This Row],[REG TIME]]</f>
        <v>41012.500694444447</v>
      </c>
      <c r="U507" s="2">
        <f>ED_DATA[[#This Row],[TRIAGE DATE]] + ED_DATA[[#This Row],[TRIAGE TIME]]</f>
        <v>41012.494444444441</v>
      </c>
      <c r="V507" s="2">
        <f>ED_DATA[[#This Row],[DISP DATE]] + ED_DATA[[#This Row],[DISP TIME]]</f>
        <v>41012.697916666664</v>
      </c>
      <c r="W507" s="2">
        <f>ED_DATA[[#This Row],[DATE PT LEFT ED]] + ED_DATA[[#This Row],[TIME PT LEFT ED]]</f>
        <v>41012.697916666664</v>
      </c>
      <c r="X507" s="5">
        <f t="shared" si="70"/>
        <v>4.7333333332207985</v>
      </c>
      <c r="Y507" s="5">
        <f t="shared" si="71"/>
        <v>4.7333333332207985</v>
      </c>
      <c r="Z507" s="7">
        <f t="shared" si="72"/>
        <v>1</v>
      </c>
      <c r="AA507" s="7">
        <f t="shared" si="73"/>
        <v>0</v>
      </c>
      <c r="AB507" s="7">
        <f t="shared" si="76"/>
        <v>0</v>
      </c>
      <c r="AC507" s="7">
        <f t="shared" si="77"/>
        <v>0</v>
      </c>
      <c r="AD507" s="7">
        <f t="shared" si="78"/>
        <v>0</v>
      </c>
      <c r="AE507" s="7">
        <f t="shared" si="74"/>
        <v>0</v>
      </c>
      <c r="AF507" s="7">
        <f t="shared" si="75"/>
        <v>0</v>
      </c>
      <c r="AG507" s="7" t="str">
        <f t="shared" si="79"/>
        <v>Pediatric</v>
      </c>
    </row>
    <row r="508" spans="1:33">
      <c r="A508">
        <v>4414</v>
      </c>
      <c r="B508" t="s">
        <v>14</v>
      </c>
      <c r="C508" t="s">
        <v>15</v>
      </c>
      <c r="D508" t="s">
        <v>18</v>
      </c>
      <c r="E508" s="1">
        <v>41012</v>
      </c>
      <c r="F508" s="3">
        <v>0.85555555555555551</v>
      </c>
      <c r="G508" s="1">
        <v>41012</v>
      </c>
      <c r="H508" s="3">
        <v>0.84722222222222221</v>
      </c>
      <c r="I508">
        <v>3</v>
      </c>
      <c r="J508">
        <v>1996</v>
      </c>
      <c r="K508" s="1">
        <v>41013</v>
      </c>
      <c r="L508" s="3">
        <v>7.2916666666666671E-2</v>
      </c>
      <c r="M508" s="1">
        <v>41013</v>
      </c>
      <c r="N508" s="3">
        <v>7.2916666666666671E-2</v>
      </c>
      <c r="O508">
        <v>16</v>
      </c>
      <c r="P508">
        <v>20</v>
      </c>
      <c r="Q508">
        <v>20</v>
      </c>
      <c r="R508">
        <v>1</v>
      </c>
      <c r="S508">
        <v>1</v>
      </c>
      <c r="T508" s="2">
        <f>ED_DATA[[#This Row],[REG DATE]] + ED_DATA[[#This Row],[REG TIME]]</f>
        <v>41012.855555555558</v>
      </c>
      <c r="U508" s="2">
        <f>ED_DATA[[#This Row],[TRIAGE DATE]] + ED_DATA[[#This Row],[TRIAGE TIME]]</f>
        <v>41012.847222222219</v>
      </c>
      <c r="V508" s="2">
        <f>ED_DATA[[#This Row],[DISP DATE]] + ED_DATA[[#This Row],[DISP TIME]]</f>
        <v>41013.072916666664</v>
      </c>
      <c r="W508" s="2">
        <f>ED_DATA[[#This Row],[DATE PT LEFT ED]] + ED_DATA[[#This Row],[TIME PT LEFT ED]]</f>
        <v>41013.072916666664</v>
      </c>
      <c r="X508" s="5">
        <f t="shared" si="70"/>
        <v>5.2166666665580124</v>
      </c>
      <c r="Y508" s="5">
        <f t="shared" si="71"/>
        <v>5.2166666665580124</v>
      </c>
      <c r="Z508" s="7">
        <f t="shared" si="72"/>
        <v>1</v>
      </c>
      <c r="AA508" s="7">
        <f t="shared" si="73"/>
        <v>0</v>
      </c>
      <c r="AB508" s="7">
        <f t="shared" si="76"/>
        <v>0</v>
      </c>
      <c r="AC508" s="7">
        <f t="shared" si="77"/>
        <v>0</v>
      </c>
      <c r="AD508" s="7">
        <f t="shared" si="78"/>
        <v>0</v>
      </c>
      <c r="AE508" s="7">
        <f t="shared" si="74"/>
        <v>0</v>
      </c>
      <c r="AF508" s="7">
        <f t="shared" si="75"/>
        <v>0</v>
      </c>
      <c r="AG508" s="7" t="str">
        <f t="shared" si="79"/>
        <v>Pediatric</v>
      </c>
    </row>
    <row r="509" spans="1:33">
      <c r="A509">
        <v>4414</v>
      </c>
      <c r="B509" t="s">
        <v>14</v>
      </c>
      <c r="C509" t="s">
        <v>15</v>
      </c>
      <c r="D509" t="s">
        <v>18</v>
      </c>
      <c r="E509" s="1">
        <v>41012</v>
      </c>
      <c r="F509" s="3">
        <v>0.32708333333333334</v>
      </c>
      <c r="G509" s="1">
        <v>41012</v>
      </c>
      <c r="H509" s="3">
        <v>0.32361111111111113</v>
      </c>
      <c r="I509">
        <v>3</v>
      </c>
      <c r="J509">
        <v>2009</v>
      </c>
      <c r="K509" s="1">
        <v>41012</v>
      </c>
      <c r="L509" s="3">
        <v>0.36458333333333331</v>
      </c>
      <c r="M509" s="1">
        <v>41012</v>
      </c>
      <c r="N509" s="3">
        <v>0.36458333333333331</v>
      </c>
      <c r="O509">
        <v>5</v>
      </c>
      <c r="P509">
        <v>7</v>
      </c>
      <c r="Q509">
        <v>7</v>
      </c>
      <c r="R509">
        <v>8</v>
      </c>
      <c r="S509">
        <v>8</v>
      </c>
      <c r="T509" s="2">
        <f>ED_DATA[[#This Row],[REG DATE]] + ED_DATA[[#This Row],[REG TIME]]</f>
        <v>41012.32708333333</v>
      </c>
      <c r="U509" s="2">
        <f>ED_DATA[[#This Row],[TRIAGE DATE]] + ED_DATA[[#This Row],[TRIAGE TIME]]</f>
        <v>41012.323611111111</v>
      </c>
      <c r="V509" s="2">
        <f>ED_DATA[[#This Row],[DISP DATE]] + ED_DATA[[#This Row],[DISP TIME]]</f>
        <v>41012.364583333336</v>
      </c>
      <c r="W509" s="2">
        <f>ED_DATA[[#This Row],[DATE PT LEFT ED]] + ED_DATA[[#This Row],[TIME PT LEFT ED]]</f>
        <v>41012.364583333336</v>
      </c>
      <c r="X509" s="5">
        <f t="shared" si="70"/>
        <v>0.90000000013969839</v>
      </c>
      <c r="Y509" s="5">
        <f t="shared" si="71"/>
        <v>0.90000000013969839</v>
      </c>
      <c r="Z509" s="7">
        <f t="shared" si="72"/>
        <v>1</v>
      </c>
      <c r="AA509" s="7">
        <f t="shared" si="73"/>
        <v>1</v>
      </c>
      <c r="AB509" s="7">
        <f t="shared" si="76"/>
        <v>0</v>
      </c>
      <c r="AC509" s="7">
        <f t="shared" si="77"/>
        <v>0</v>
      </c>
      <c r="AD509" s="7">
        <f t="shared" si="78"/>
        <v>0</v>
      </c>
      <c r="AE509" s="7">
        <f t="shared" si="74"/>
        <v>0</v>
      </c>
      <c r="AF509" s="7">
        <f t="shared" si="75"/>
        <v>0</v>
      </c>
      <c r="AG509" s="7" t="str">
        <f t="shared" si="79"/>
        <v>Pediatric</v>
      </c>
    </row>
    <row r="510" spans="1:33">
      <c r="A510">
        <v>4414</v>
      </c>
      <c r="B510" t="s">
        <v>14</v>
      </c>
      <c r="C510" t="s">
        <v>15</v>
      </c>
      <c r="D510" t="s">
        <v>18</v>
      </c>
      <c r="E510" s="1">
        <v>41016</v>
      </c>
      <c r="F510" s="3">
        <v>0.25555555555555554</v>
      </c>
      <c r="G510" s="1">
        <v>41016</v>
      </c>
      <c r="H510" s="3">
        <v>0.24652777777777779</v>
      </c>
      <c r="I510">
        <v>3</v>
      </c>
      <c r="J510">
        <v>1999</v>
      </c>
      <c r="K510" s="1">
        <v>41016</v>
      </c>
      <c r="L510" s="3">
        <v>0.41666666666666669</v>
      </c>
      <c r="M510" s="1">
        <v>41016</v>
      </c>
      <c r="N510" s="3">
        <v>0.45833333333333331</v>
      </c>
      <c r="O510">
        <v>13</v>
      </c>
      <c r="P510">
        <v>6</v>
      </c>
      <c r="Q510">
        <v>5</v>
      </c>
      <c r="R510">
        <v>10</v>
      </c>
      <c r="S510">
        <v>11</v>
      </c>
      <c r="T510" s="2">
        <f>ED_DATA[[#This Row],[REG DATE]] + ED_DATA[[#This Row],[REG TIME]]</f>
        <v>41016.255555555559</v>
      </c>
      <c r="U510" s="2">
        <f>ED_DATA[[#This Row],[TRIAGE DATE]] + ED_DATA[[#This Row],[TRIAGE TIME]]</f>
        <v>41016.246527777781</v>
      </c>
      <c r="V510" s="2">
        <f>ED_DATA[[#This Row],[DISP DATE]] + ED_DATA[[#This Row],[DISP TIME]]</f>
        <v>41016.416666666664</v>
      </c>
      <c r="W510" s="2">
        <f>ED_DATA[[#This Row],[DATE PT LEFT ED]] + ED_DATA[[#This Row],[TIME PT LEFT ED]]</f>
        <v>41016.458333333336</v>
      </c>
      <c r="X510" s="5">
        <f t="shared" si="70"/>
        <v>4.8666666666395031</v>
      </c>
      <c r="Y510" s="5">
        <f t="shared" si="71"/>
        <v>3.8666666665230878</v>
      </c>
      <c r="Z510" s="7">
        <f t="shared" si="72"/>
        <v>1</v>
      </c>
      <c r="AA510" s="7">
        <f t="shared" si="73"/>
        <v>1</v>
      </c>
      <c r="AB510" s="7">
        <f t="shared" si="76"/>
        <v>0</v>
      </c>
      <c r="AC510" s="7">
        <f t="shared" si="77"/>
        <v>0</v>
      </c>
      <c r="AD510" s="7">
        <f t="shared" si="78"/>
        <v>0</v>
      </c>
      <c r="AE510" s="7">
        <f t="shared" si="74"/>
        <v>0</v>
      </c>
      <c r="AF510" s="7">
        <f t="shared" si="75"/>
        <v>0</v>
      </c>
      <c r="AG510" s="7" t="str">
        <f t="shared" si="79"/>
        <v>Pediatric</v>
      </c>
    </row>
    <row r="511" spans="1:33">
      <c r="A511">
        <v>4414</v>
      </c>
      <c r="B511" t="s">
        <v>14</v>
      </c>
      <c r="C511" t="s">
        <v>15</v>
      </c>
      <c r="D511" t="s">
        <v>18</v>
      </c>
      <c r="E511" s="1">
        <v>41013</v>
      </c>
      <c r="F511" s="3">
        <v>0.26111111111111113</v>
      </c>
      <c r="G511" s="1">
        <v>41013</v>
      </c>
      <c r="H511" s="3">
        <v>0.25763888888888886</v>
      </c>
      <c r="I511">
        <v>3</v>
      </c>
      <c r="J511">
        <v>2001</v>
      </c>
      <c r="K511" s="1">
        <v>41013</v>
      </c>
      <c r="L511" s="3">
        <v>0.30763888888888891</v>
      </c>
      <c r="M511" s="1">
        <v>41013</v>
      </c>
      <c r="N511" s="3">
        <v>0.30902777777777779</v>
      </c>
      <c r="O511">
        <v>11</v>
      </c>
      <c r="P511">
        <v>6</v>
      </c>
      <c r="Q511">
        <v>6</v>
      </c>
      <c r="R511">
        <v>7</v>
      </c>
      <c r="S511">
        <v>7</v>
      </c>
      <c r="T511" s="2">
        <f>ED_DATA[[#This Row],[REG DATE]] + ED_DATA[[#This Row],[REG TIME]]</f>
        <v>41013.261111111111</v>
      </c>
      <c r="U511" s="2">
        <f>ED_DATA[[#This Row],[TRIAGE DATE]] + ED_DATA[[#This Row],[TRIAGE TIME]]</f>
        <v>41013.257638888892</v>
      </c>
      <c r="V511" s="2">
        <f>ED_DATA[[#This Row],[DISP DATE]] + ED_DATA[[#This Row],[DISP TIME]]</f>
        <v>41013.307638888888</v>
      </c>
      <c r="W511" s="2">
        <f>ED_DATA[[#This Row],[DATE PT LEFT ED]] + ED_DATA[[#This Row],[TIME PT LEFT ED]]</f>
        <v>41013.309027777781</v>
      </c>
      <c r="X511" s="5">
        <f t="shared" si="70"/>
        <v>1.1500000000814907</v>
      </c>
      <c r="Y511" s="5">
        <f t="shared" si="71"/>
        <v>1.1166666666395031</v>
      </c>
      <c r="Z511" s="7">
        <f t="shared" si="72"/>
        <v>1</v>
      </c>
      <c r="AA511" s="7">
        <f t="shared" si="73"/>
        <v>1</v>
      </c>
      <c r="AB511" s="7">
        <f t="shared" si="76"/>
        <v>0</v>
      </c>
      <c r="AC511" s="7">
        <f t="shared" si="77"/>
        <v>0</v>
      </c>
      <c r="AD511" s="7">
        <f t="shared" si="78"/>
        <v>0</v>
      </c>
      <c r="AE511" s="7">
        <f t="shared" si="74"/>
        <v>0</v>
      </c>
      <c r="AF511" s="7">
        <f t="shared" si="75"/>
        <v>0</v>
      </c>
      <c r="AG511" s="7" t="str">
        <f t="shared" si="79"/>
        <v>Pediatric</v>
      </c>
    </row>
    <row r="512" spans="1:33">
      <c r="A512">
        <v>4414</v>
      </c>
      <c r="B512" t="s">
        <v>14</v>
      </c>
      <c r="C512" t="s">
        <v>15</v>
      </c>
      <c r="D512" t="s">
        <v>18</v>
      </c>
      <c r="E512" s="1">
        <v>41010</v>
      </c>
      <c r="F512" s="3">
        <v>0.95833333333333337</v>
      </c>
      <c r="G512" s="1">
        <v>41010</v>
      </c>
      <c r="H512" s="3">
        <v>0.95625000000000004</v>
      </c>
      <c r="I512">
        <v>3</v>
      </c>
      <c r="J512">
        <v>2010</v>
      </c>
      <c r="K512" s="1">
        <v>41011</v>
      </c>
      <c r="L512" s="3">
        <v>6.1805555555555558E-2</v>
      </c>
      <c r="M512" s="1">
        <v>41011</v>
      </c>
      <c r="N512" s="3">
        <v>6.1805555555555558E-2</v>
      </c>
      <c r="O512">
        <v>1</v>
      </c>
      <c r="P512">
        <v>23</v>
      </c>
      <c r="Q512">
        <v>22</v>
      </c>
      <c r="R512">
        <v>1</v>
      </c>
      <c r="S512">
        <v>1</v>
      </c>
      <c r="T512" s="2">
        <f>ED_DATA[[#This Row],[REG DATE]] + ED_DATA[[#This Row],[REG TIME]]</f>
        <v>41010.958333333336</v>
      </c>
      <c r="U512" s="2">
        <f>ED_DATA[[#This Row],[TRIAGE DATE]] + ED_DATA[[#This Row],[TRIAGE TIME]]</f>
        <v>41010.956250000003</v>
      </c>
      <c r="V512" s="2">
        <f>ED_DATA[[#This Row],[DISP DATE]] + ED_DATA[[#This Row],[DISP TIME]]</f>
        <v>41011.061805555553</v>
      </c>
      <c r="W512" s="2">
        <f>ED_DATA[[#This Row],[DATE PT LEFT ED]] + ED_DATA[[#This Row],[TIME PT LEFT ED]]</f>
        <v>41011.061805555553</v>
      </c>
      <c r="X512" s="5">
        <f t="shared" ref="X512:X575" si="80">(W512-T512)*24</f>
        <v>2.4833333332207985</v>
      </c>
      <c r="Y512" s="5">
        <f t="shared" ref="Y512:Y575" si="81">(V512-T512)*24</f>
        <v>2.4833333332207985</v>
      </c>
      <c r="Z512" s="7">
        <f t="shared" ref="Z512:Z575" si="82">IF(Y512&lt;7,1,0)</f>
        <v>1</v>
      </c>
      <c r="AA512" s="7">
        <f t="shared" ref="AA512:AA575" si="83">IF(Y512&lt;4,1,0)</f>
        <v>1</v>
      </c>
      <c r="AB512" s="7">
        <f t="shared" si="76"/>
        <v>0</v>
      </c>
      <c r="AC512" s="7">
        <f t="shared" si="77"/>
        <v>0</v>
      </c>
      <c r="AD512" s="7">
        <f t="shared" si="78"/>
        <v>0</v>
      </c>
      <c r="AE512" s="7">
        <f t="shared" ref="AE512:AE575" si="84">IF(AND(AC512=1,Z512=1),1,0)</f>
        <v>0</v>
      </c>
      <c r="AF512" s="7">
        <f t="shared" ref="AF512:AF575" si="85">IF(AND(AD512=1,AA512=1),1,0)</f>
        <v>0</v>
      </c>
      <c r="AG512" s="7" t="str">
        <f t="shared" si="79"/>
        <v>Pediatric</v>
      </c>
    </row>
    <row r="513" spans="1:33">
      <c r="A513">
        <v>4414</v>
      </c>
      <c r="B513" t="s">
        <v>14</v>
      </c>
      <c r="C513" t="s">
        <v>15</v>
      </c>
      <c r="D513" t="s">
        <v>18</v>
      </c>
      <c r="E513" s="1">
        <v>41014</v>
      </c>
      <c r="F513" s="3">
        <v>0.93611111111111112</v>
      </c>
      <c r="G513" s="1">
        <v>41014</v>
      </c>
      <c r="H513" s="3">
        <v>0.91874999999999996</v>
      </c>
      <c r="I513">
        <v>3</v>
      </c>
      <c r="J513">
        <v>1997</v>
      </c>
      <c r="K513" s="1">
        <v>41014</v>
      </c>
      <c r="L513" s="3">
        <v>0.96666666666666667</v>
      </c>
      <c r="M513" s="1">
        <v>41014</v>
      </c>
      <c r="N513" s="3">
        <v>0.96666666666666667</v>
      </c>
      <c r="O513">
        <v>15</v>
      </c>
      <c r="P513">
        <v>22</v>
      </c>
      <c r="Q513">
        <v>22</v>
      </c>
      <c r="R513">
        <v>23</v>
      </c>
      <c r="S513">
        <v>23</v>
      </c>
      <c r="T513" s="2">
        <f>ED_DATA[[#This Row],[REG DATE]] + ED_DATA[[#This Row],[REG TIME]]</f>
        <v>41014.936111111114</v>
      </c>
      <c r="U513" s="2">
        <f>ED_DATA[[#This Row],[TRIAGE DATE]] + ED_DATA[[#This Row],[TRIAGE TIME]]</f>
        <v>41014.918749999997</v>
      </c>
      <c r="V513" s="2">
        <f>ED_DATA[[#This Row],[DISP DATE]] + ED_DATA[[#This Row],[DISP TIME]]</f>
        <v>41014.966666666667</v>
      </c>
      <c r="W513" s="2">
        <f>ED_DATA[[#This Row],[DATE PT LEFT ED]] + ED_DATA[[#This Row],[TIME PT LEFT ED]]</f>
        <v>41014.966666666667</v>
      </c>
      <c r="X513" s="5">
        <f t="shared" si="80"/>
        <v>0.73333333327900618</v>
      </c>
      <c r="Y513" s="5">
        <f t="shared" si="81"/>
        <v>0.73333333327900618</v>
      </c>
      <c r="Z513" s="7">
        <f t="shared" si="82"/>
        <v>1</v>
      </c>
      <c r="AA513" s="7">
        <f t="shared" si="83"/>
        <v>1</v>
      </c>
      <c r="AB513" s="7">
        <f t="shared" si="76"/>
        <v>0</v>
      </c>
      <c r="AC513" s="7">
        <f t="shared" si="77"/>
        <v>0</v>
      </c>
      <c r="AD513" s="7">
        <f t="shared" si="78"/>
        <v>0</v>
      </c>
      <c r="AE513" s="7">
        <f t="shared" si="84"/>
        <v>0</v>
      </c>
      <c r="AF513" s="7">
        <f t="shared" si="85"/>
        <v>0</v>
      </c>
      <c r="AG513" s="7" t="str">
        <f t="shared" si="79"/>
        <v>Pediatric</v>
      </c>
    </row>
    <row r="514" spans="1:33">
      <c r="A514">
        <v>4414</v>
      </c>
      <c r="B514" t="s">
        <v>14</v>
      </c>
      <c r="C514" t="s">
        <v>15</v>
      </c>
      <c r="D514" t="s">
        <v>18</v>
      </c>
      <c r="E514" s="1">
        <v>41014</v>
      </c>
      <c r="F514" s="3">
        <v>0.49722222222222223</v>
      </c>
      <c r="G514" s="1">
        <v>41014</v>
      </c>
      <c r="H514" s="3">
        <v>0.48749999999999999</v>
      </c>
      <c r="I514">
        <v>3</v>
      </c>
      <c r="J514">
        <v>1999</v>
      </c>
      <c r="K514" s="1">
        <v>41014</v>
      </c>
      <c r="L514" s="3">
        <v>0.52500000000000002</v>
      </c>
      <c r="M514" s="1">
        <v>41014</v>
      </c>
      <c r="N514" s="3">
        <v>0.52500000000000002</v>
      </c>
      <c r="O514">
        <v>16</v>
      </c>
      <c r="P514">
        <v>11</v>
      </c>
      <c r="Q514">
        <v>11</v>
      </c>
      <c r="R514">
        <v>12</v>
      </c>
      <c r="S514">
        <v>12</v>
      </c>
      <c r="T514" s="2">
        <f>ED_DATA[[#This Row],[REG DATE]] + ED_DATA[[#This Row],[REG TIME]]</f>
        <v>41014.49722222222</v>
      </c>
      <c r="U514" s="2">
        <f>ED_DATA[[#This Row],[TRIAGE DATE]] + ED_DATA[[#This Row],[TRIAGE TIME]]</f>
        <v>41014.487500000003</v>
      </c>
      <c r="V514" s="2">
        <f>ED_DATA[[#This Row],[DISP DATE]] + ED_DATA[[#This Row],[DISP TIME]]</f>
        <v>41014.525000000001</v>
      </c>
      <c r="W514" s="2">
        <f>ED_DATA[[#This Row],[DATE PT LEFT ED]] + ED_DATA[[#This Row],[TIME PT LEFT ED]]</f>
        <v>41014.525000000001</v>
      </c>
      <c r="X514" s="5">
        <f t="shared" si="80"/>
        <v>0.66666666674427688</v>
      </c>
      <c r="Y514" s="5">
        <f t="shared" si="81"/>
        <v>0.66666666674427688</v>
      </c>
      <c r="Z514" s="7">
        <f t="shared" si="82"/>
        <v>1</v>
      </c>
      <c r="AA514" s="7">
        <f t="shared" si="83"/>
        <v>1</v>
      </c>
      <c r="AB514" s="7">
        <f t="shared" ref="AB514:AB577" si="86">IF(C514="Nurse Practitioner",1,0)</f>
        <v>0</v>
      </c>
      <c r="AC514" s="7">
        <f t="shared" ref="AC514:AC577" si="87">IF(AND(I514&lt;4,AB514=1),1,0)</f>
        <v>0</v>
      </c>
      <c r="AD514" s="7">
        <f t="shared" ref="AD514:AD577" si="88">IF(AND(I514&gt;3,AB514=1),1,0)</f>
        <v>0</v>
      </c>
      <c r="AE514" s="7">
        <f t="shared" si="84"/>
        <v>0</v>
      </c>
      <c r="AF514" s="7">
        <f t="shared" si="85"/>
        <v>0</v>
      </c>
      <c r="AG514" s="7" t="str">
        <f t="shared" ref="AG514:AG577" si="89">IF(O514&lt;=17, "Pediatric", IF(O514&lt;=64, "Adult", "Senior"))</f>
        <v>Pediatric</v>
      </c>
    </row>
    <row r="515" spans="1:33">
      <c r="A515">
        <v>4414</v>
      </c>
      <c r="B515" t="s">
        <v>14</v>
      </c>
      <c r="C515" t="s">
        <v>15</v>
      </c>
      <c r="D515" t="s">
        <v>18</v>
      </c>
      <c r="E515" s="1">
        <v>41010</v>
      </c>
      <c r="F515" s="3">
        <v>1.4583333333333334E-2</v>
      </c>
      <c r="G515" s="1">
        <v>41010</v>
      </c>
      <c r="H515" s="3">
        <v>7.6388888888888886E-3</v>
      </c>
      <c r="I515">
        <v>3</v>
      </c>
      <c r="J515">
        <v>2006</v>
      </c>
      <c r="K515" s="1">
        <v>41010</v>
      </c>
      <c r="L515" s="3">
        <v>0.28125</v>
      </c>
      <c r="M515" s="1">
        <v>41010</v>
      </c>
      <c r="N515" s="3">
        <v>0.28680555555555554</v>
      </c>
      <c r="O515">
        <v>10</v>
      </c>
      <c r="P515">
        <v>0</v>
      </c>
      <c r="Q515">
        <v>0</v>
      </c>
      <c r="R515">
        <v>6</v>
      </c>
      <c r="S515">
        <v>6</v>
      </c>
      <c r="T515" s="2">
        <f>ED_DATA[[#This Row],[REG DATE]] + ED_DATA[[#This Row],[REG TIME]]</f>
        <v>41010.01458333333</v>
      </c>
      <c r="U515" s="2">
        <f>ED_DATA[[#This Row],[TRIAGE DATE]] + ED_DATA[[#This Row],[TRIAGE TIME]]</f>
        <v>41010.007638888892</v>
      </c>
      <c r="V515" s="2">
        <f>ED_DATA[[#This Row],[DISP DATE]] + ED_DATA[[#This Row],[DISP TIME]]</f>
        <v>41010.28125</v>
      </c>
      <c r="W515" s="2">
        <f>ED_DATA[[#This Row],[DATE PT LEFT ED]] + ED_DATA[[#This Row],[TIME PT LEFT ED]]</f>
        <v>41010.286805555559</v>
      </c>
      <c r="X515" s="5">
        <f t="shared" si="80"/>
        <v>6.5333333335001953</v>
      </c>
      <c r="Y515" s="5">
        <f t="shared" si="81"/>
        <v>6.4000000000814907</v>
      </c>
      <c r="Z515" s="7">
        <f t="shared" si="82"/>
        <v>1</v>
      </c>
      <c r="AA515" s="7">
        <f t="shared" si="83"/>
        <v>0</v>
      </c>
      <c r="AB515" s="7">
        <f t="shared" si="86"/>
        <v>0</v>
      </c>
      <c r="AC515" s="7">
        <f t="shared" si="87"/>
        <v>0</v>
      </c>
      <c r="AD515" s="7">
        <f t="shared" si="88"/>
        <v>0</v>
      </c>
      <c r="AE515" s="7">
        <f t="shared" si="84"/>
        <v>0</v>
      </c>
      <c r="AF515" s="7">
        <f t="shared" si="85"/>
        <v>0</v>
      </c>
      <c r="AG515" s="7" t="str">
        <f t="shared" si="89"/>
        <v>Pediatric</v>
      </c>
    </row>
    <row r="516" spans="1:33">
      <c r="A516">
        <v>4414</v>
      </c>
      <c r="B516" t="s">
        <v>14</v>
      </c>
      <c r="C516" t="s">
        <v>15</v>
      </c>
      <c r="D516" t="s">
        <v>18</v>
      </c>
      <c r="E516" s="1">
        <v>41015</v>
      </c>
      <c r="F516" s="3">
        <v>0.91527777777777775</v>
      </c>
      <c r="G516" s="1">
        <v>41015</v>
      </c>
      <c r="H516" s="3">
        <v>0.90625</v>
      </c>
      <c r="I516">
        <v>3</v>
      </c>
      <c r="J516">
        <v>1996</v>
      </c>
      <c r="K516" s="1">
        <v>41016</v>
      </c>
      <c r="L516" s="3">
        <v>4.1666666666666664E-2</v>
      </c>
      <c r="M516" s="1">
        <v>41016</v>
      </c>
      <c r="N516" s="3">
        <v>4.1666666666666664E-2</v>
      </c>
      <c r="O516">
        <v>16</v>
      </c>
      <c r="P516">
        <v>21</v>
      </c>
      <c r="Q516">
        <v>21</v>
      </c>
      <c r="R516">
        <v>1</v>
      </c>
      <c r="S516">
        <v>1</v>
      </c>
      <c r="T516" s="2">
        <f>ED_DATA[[#This Row],[REG DATE]] + ED_DATA[[#This Row],[REG TIME]]</f>
        <v>41015.915277777778</v>
      </c>
      <c r="U516" s="2">
        <f>ED_DATA[[#This Row],[TRIAGE DATE]] + ED_DATA[[#This Row],[TRIAGE TIME]]</f>
        <v>41015.90625</v>
      </c>
      <c r="V516" s="2">
        <f>ED_DATA[[#This Row],[DISP DATE]] + ED_DATA[[#This Row],[DISP TIME]]</f>
        <v>41016.041666666664</v>
      </c>
      <c r="W516" s="2">
        <f>ED_DATA[[#This Row],[DATE PT LEFT ED]] + ED_DATA[[#This Row],[TIME PT LEFT ED]]</f>
        <v>41016.041666666664</v>
      </c>
      <c r="X516" s="5">
        <f t="shared" si="80"/>
        <v>3.0333333332673647</v>
      </c>
      <c r="Y516" s="5">
        <f t="shared" si="81"/>
        <v>3.0333333332673647</v>
      </c>
      <c r="Z516" s="7">
        <f t="shared" si="82"/>
        <v>1</v>
      </c>
      <c r="AA516" s="7">
        <f t="shared" si="83"/>
        <v>1</v>
      </c>
      <c r="AB516" s="7">
        <f t="shared" si="86"/>
        <v>0</v>
      </c>
      <c r="AC516" s="7">
        <f t="shared" si="87"/>
        <v>0</v>
      </c>
      <c r="AD516" s="7">
        <f t="shared" si="88"/>
        <v>0</v>
      </c>
      <c r="AE516" s="7">
        <f t="shared" si="84"/>
        <v>0</v>
      </c>
      <c r="AF516" s="7">
        <f t="shared" si="85"/>
        <v>0</v>
      </c>
      <c r="AG516" s="7" t="str">
        <f t="shared" si="89"/>
        <v>Pediatric</v>
      </c>
    </row>
    <row r="517" spans="1:33">
      <c r="A517">
        <v>4414</v>
      </c>
      <c r="B517" t="s">
        <v>14</v>
      </c>
      <c r="C517" t="s">
        <v>15</v>
      </c>
      <c r="D517" t="s">
        <v>16</v>
      </c>
      <c r="E517" s="1">
        <v>41011</v>
      </c>
      <c r="F517" s="3">
        <v>0.23194444444444445</v>
      </c>
      <c r="G517" s="1">
        <v>41011</v>
      </c>
      <c r="H517" s="3">
        <v>0.22638888888888889</v>
      </c>
      <c r="I517">
        <v>2</v>
      </c>
      <c r="J517">
        <v>2009</v>
      </c>
      <c r="K517" s="1">
        <v>41011</v>
      </c>
      <c r="L517" s="3">
        <v>0.51041666666666663</v>
      </c>
      <c r="M517" s="1">
        <v>41011</v>
      </c>
      <c r="N517" s="3">
        <v>0.51041666666666663</v>
      </c>
      <c r="O517">
        <v>6</v>
      </c>
      <c r="P517">
        <v>5</v>
      </c>
      <c r="Q517">
        <v>5</v>
      </c>
      <c r="R517">
        <v>12</v>
      </c>
      <c r="S517">
        <v>12</v>
      </c>
      <c r="T517" s="2">
        <f>ED_DATA[[#This Row],[REG DATE]] + ED_DATA[[#This Row],[REG TIME]]</f>
        <v>41011.231944444444</v>
      </c>
      <c r="U517" s="2">
        <f>ED_DATA[[#This Row],[TRIAGE DATE]] + ED_DATA[[#This Row],[TRIAGE TIME]]</f>
        <v>41011.226388888892</v>
      </c>
      <c r="V517" s="2">
        <f>ED_DATA[[#This Row],[DISP DATE]] + ED_DATA[[#This Row],[DISP TIME]]</f>
        <v>41011.510416666664</v>
      </c>
      <c r="W517" s="2">
        <f>ED_DATA[[#This Row],[DATE PT LEFT ED]] + ED_DATA[[#This Row],[TIME PT LEFT ED]]</f>
        <v>41011.510416666664</v>
      </c>
      <c r="X517" s="5">
        <f t="shared" si="80"/>
        <v>6.6833333332906477</v>
      </c>
      <c r="Y517" s="5">
        <f t="shared" si="81"/>
        <v>6.6833333332906477</v>
      </c>
      <c r="Z517" s="7">
        <f t="shared" si="82"/>
        <v>1</v>
      </c>
      <c r="AA517" s="7">
        <f t="shared" si="83"/>
        <v>0</v>
      </c>
      <c r="AB517" s="7">
        <f t="shared" si="86"/>
        <v>0</v>
      </c>
      <c r="AC517" s="7">
        <f t="shared" si="87"/>
        <v>0</v>
      </c>
      <c r="AD517" s="7">
        <f t="shared" si="88"/>
        <v>0</v>
      </c>
      <c r="AE517" s="7">
        <f t="shared" si="84"/>
        <v>0</v>
      </c>
      <c r="AF517" s="7">
        <f t="shared" si="85"/>
        <v>0</v>
      </c>
      <c r="AG517" s="7" t="str">
        <f t="shared" si="89"/>
        <v>Pediatric</v>
      </c>
    </row>
    <row r="518" spans="1:33">
      <c r="A518">
        <v>4414</v>
      </c>
      <c r="B518" t="s">
        <v>14</v>
      </c>
      <c r="C518" t="s">
        <v>15</v>
      </c>
      <c r="D518" t="s">
        <v>16</v>
      </c>
      <c r="E518" s="1">
        <v>41011</v>
      </c>
      <c r="F518" s="3">
        <v>0.41736111111111113</v>
      </c>
      <c r="G518" s="1">
        <v>41011</v>
      </c>
      <c r="H518" s="3">
        <v>0.41041666666666665</v>
      </c>
      <c r="I518">
        <v>2</v>
      </c>
      <c r="J518">
        <v>2006</v>
      </c>
      <c r="K518" s="1">
        <v>41011</v>
      </c>
      <c r="L518" s="3">
        <v>0.59722222222222221</v>
      </c>
      <c r="M518" s="1">
        <v>41011</v>
      </c>
      <c r="N518" s="3">
        <v>0.59791666666666665</v>
      </c>
      <c r="O518">
        <v>5</v>
      </c>
      <c r="P518">
        <v>10</v>
      </c>
      <c r="Q518">
        <v>9</v>
      </c>
      <c r="R518">
        <v>14</v>
      </c>
      <c r="S518">
        <v>14</v>
      </c>
      <c r="T518" s="2">
        <f>ED_DATA[[#This Row],[REG DATE]] + ED_DATA[[#This Row],[REG TIME]]</f>
        <v>41011.417361111111</v>
      </c>
      <c r="U518" s="2">
        <f>ED_DATA[[#This Row],[TRIAGE DATE]] + ED_DATA[[#This Row],[TRIAGE TIME]]</f>
        <v>41011.410416666666</v>
      </c>
      <c r="V518" s="2">
        <f>ED_DATA[[#This Row],[DISP DATE]] + ED_DATA[[#This Row],[DISP TIME]]</f>
        <v>41011.597222222219</v>
      </c>
      <c r="W518" s="2">
        <f>ED_DATA[[#This Row],[DATE PT LEFT ED]] + ED_DATA[[#This Row],[TIME PT LEFT ED]]</f>
        <v>41011.597916666666</v>
      </c>
      <c r="X518" s="5">
        <f t="shared" si="80"/>
        <v>4.3333333333139308</v>
      </c>
      <c r="Y518" s="5">
        <f t="shared" si="81"/>
        <v>4.316666666592937</v>
      </c>
      <c r="Z518" s="7">
        <f t="shared" si="82"/>
        <v>1</v>
      </c>
      <c r="AA518" s="7">
        <f t="shared" si="83"/>
        <v>0</v>
      </c>
      <c r="AB518" s="7">
        <f t="shared" si="86"/>
        <v>0</v>
      </c>
      <c r="AC518" s="7">
        <f t="shared" si="87"/>
        <v>0</v>
      </c>
      <c r="AD518" s="7">
        <f t="shared" si="88"/>
        <v>0</v>
      </c>
      <c r="AE518" s="7">
        <f t="shared" si="84"/>
        <v>0</v>
      </c>
      <c r="AF518" s="7">
        <f t="shared" si="85"/>
        <v>0</v>
      </c>
      <c r="AG518" s="7" t="str">
        <f t="shared" si="89"/>
        <v>Pediatric</v>
      </c>
    </row>
    <row r="519" spans="1:33">
      <c r="A519">
        <v>4414</v>
      </c>
      <c r="B519" t="s">
        <v>14</v>
      </c>
      <c r="C519" t="s">
        <v>15</v>
      </c>
      <c r="D519" t="s">
        <v>16</v>
      </c>
      <c r="E519" s="1">
        <v>41012</v>
      </c>
      <c r="F519" s="3">
        <v>0.6694444444444444</v>
      </c>
      <c r="G519" s="1">
        <v>41012</v>
      </c>
      <c r="H519" s="3">
        <v>0.66041666666666665</v>
      </c>
      <c r="I519">
        <v>2</v>
      </c>
      <c r="J519">
        <v>2011</v>
      </c>
      <c r="K519" s="1">
        <v>41012</v>
      </c>
      <c r="L519" s="3">
        <v>0.74652777777777779</v>
      </c>
      <c r="M519" s="1">
        <v>41012</v>
      </c>
      <c r="N519" s="3">
        <v>0.74652777777777779</v>
      </c>
      <c r="O519">
        <v>1</v>
      </c>
      <c r="P519">
        <v>16</v>
      </c>
      <c r="Q519">
        <v>15</v>
      </c>
      <c r="R519">
        <v>17</v>
      </c>
      <c r="S519">
        <v>17</v>
      </c>
      <c r="T519" s="2">
        <f>ED_DATA[[#This Row],[REG DATE]] + ED_DATA[[#This Row],[REG TIME]]</f>
        <v>41012.669444444444</v>
      </c>
      <c r="U519" s="2">
        <f>ED_DATA[[#This Row],[TRIAGE DATE]] + ED_DATA[[#This Row],[TRIAGE TIME]]</f>
        <v>41012.660416666666</v>
      </c>
      <c r="V519" s="2">
        <f>ED_DATA[[#This Row],[DISP DATE]] + ED_DATA[[#This Row],[DISP TIME]]</f>
        <v>41012.746527777781</v>
      </c>
      <c r="W519" s="2">
        <f>ED_DATA[[#This Row],[DATE PT LEFT ED]] + ED_DATA[[#This Row],[TIME PT LEFT ED]]</f>
        <v>41012.746527777781</v>
      </c>
      <c r="X519" s="5">
        <f t="shared" si="80"/>
        <v>1.8500000000931323</v>
      </c>
      <c r="Y519" s="5">
        <f t="shared" si="81"/>
        <v>1.8500000000931323</v>
      </c>
      <c r="Z519" s="7">
        <f t="shared" si="82"/>
        <v>1</v>
      </c>
      <c r="AA519" s="7">
        <f t="shared" si="83"/>
        <v>1</v>
      </c>
      <c r="AB519" s="7">
        <f t="shared" si="86"/>
        <v>0</v>
      </c>
      <c r="AC519" s="7">
        <f t="shared" si="87"/>
        <v>0</v>
      </c>
      <c r="AD519" s="7">
        <f t="shared" si="88"/>
        <v>0</v>
      </c>
      <c r="AE519" s="7">
        <f t="shared" si="84"/>
        <v>0</v>
      </c>
      <c r="AF519" s="7">
        <f t="shared" si="85"/>
        <v>0</v>
      </c>
      <c r="AG519" s="7" t="str">
        <f t="shared" si="89"/>
        <v>Pediatric</v>
      </c>
    </row>
    <row r="520" spans="1:33">
      <c r="A520">
        <v>4414</v>
      </c>
      <c r="B520" t="s">
        <v>14</v>
      </c>
      <c r="C520" t="s">
        <v>15</v>
      </c>
      <c r="D520" t="s">
        <v>18</v>
      </c>
      <c r="E520" s="1">
        <v>41012</v>
      </c>
      <c r="F520" s="3">
        <v>0.42777777777777776</v>
      </c>
      <c r="G520" s="1">
        <v>41012</v>
      </c>
      <c r="H520" s="3">
        <v>0.4236111111111111</v>
      </c>
      <c r="I520">
        <v>2</v>
      </c>
      <c r="J520">
        <v>1997</v>
      </c>
      <c r="K520" s="1">
        <v>41012</v>
      </c>
      <c r="L520" s="3">
        <v>0.55902777777777779</v>
      </c>
      <c r="M520" s="1">
        <v>41012</v>
      </c>
      <c r="N520" s="3">
        <v>0.55902777777777779</v>
      </c>
      <c r="O520">
        <v>15</v>
      </c>
      <c r="P520">
        <v>10</v>
      </c>
      <c r="Q520">
        <v>10</v>
      </c>
      <c r="R520">
        <v>13</v>
      </c>
      <c r="S520">
        <v>13</v>
      </c>
      <c r="T520" s="2">
        <f>ED_DATA[[#This Row],[REG DATE]] + ED_DATA[[#This Row],[REG TIME]]</f>
        <v>41012.427777777775</v>
      </c>
      <c r="U520" s="2">
        <f>ED_DATA[[#This Row],[TRIAGE DATE]] + ED_DATA[[#This Row],[TRIAGE TIME]]</f>
        <v>41012.423611111109</v>
      </c>
      <c r="V520" s="2">
        <f>ED_DATA[[#This Row],[DISP DATE]] + ED_DATA[[#This Row],[DISP TIME]]</f>
        <v>41012.559027777781</v>
      </c>
      <c r="W520" s="2">
        <f>ED_DATA[[#This Row],[DATE PT LEFT ED]] + ED_DATA[[#This Row],[TIME PT LEFT ED]]</f>
        <v>41012.559027777781</v>
      </c>
      <c r="X520" s="5">
        <f t="shared" si="80"/>
        <v>3.1500000001396984</v>
      </c>
      <c r="Y520" s="5">
        <f t="shared" si="81"/>
        <v>3.1500000001396984</v>
      </c>
      <c r="Z520" s="7">
        <f t="shared" si="82"/>
        <v>1</v>
      </c>
      <c r="AA520" s="7">
        <f t="shared" si="83"/>
        <v>1</v>
      </c>
      <c r="AB520" s="7">
        <f t="shared" si="86"/>
        <v>0</v>
      </c>
      <c r="AC520" s="7">
        <f t="shared" si="87"/>
        <v>0</v>
      </c>
      <c r="AD520" s="7">
        <f t="shared" si="88"/>
        <v>0</v>
      </c>
      <c r="AE520" s="7">
        <f t="shared" si="84"/>
        <v>0</v>
      </c>
      <c r="AF520" s="7">
        <f t="shared" si="85"/>
        <v>0</v>
      </c>
      <c r="AG520" s="7" t="str">
        <f t="shared" si="89"/>
        <v>Pediatric</v>
      </c>
    </row>
    <row r="521" spans="1:33">
      <c r="A521">
        <v>4414</v>
      </c>
      <c r="B521" t="s">
        <v>14</v>
      </c>
      <c r="C521" t="s">
        <v>15</v>
      </c>
      <c r="D521" t="s">
        <v>16</v>
      </c>
      <c r="E521" s="1">
        <v>41012</v>
      </c>
      <c r="F521" s="3">
        <v>0.52986111111111112</v>
      </c>
      <c r="G521" s="1">
        <v>41012</v>
      </c>
      <c r="H521" s="3">
        <v>0.52569444444444446</v>
      </c>
      <c r="I521">
        <v>2</v>
      </c>
      <c r="J521">
        <v>2010</v>
      </c>
      <c r="K521" s="1">
        <v>41012</v>
      </c>
      <c r="L521" s="3">
        <v>0.63749999999999996</v>
      </c>
      <c r="M521" s="1">
        <v>41012</v>
      </c>
      <c r="N521" s="3">
        <v>0.64583333333333337</v>
      </c>
      <c r="O521">
        <v>5</v>
      </c>
      <c r="P521">
        <v>12</v>
      </c>
      <c r="Q521">
        <v>12</v>
      </c>
      <c r="R521">
        <v>15</v>
      </c>
      <c r="S521">
        <v>15</v>
      </c>
      <c r="T521" s="2">
        <f>ED_DATA[[#This Row],[REG DATE]] + ED_DATA[[#This Row],[REG TIME]]</f>
        <v>41012.529861111114</v>
      </c>
      <c r="U521" s="2">
        <f>ED_DATA[[#This Row],[TRIAGE DATE]] + ED_DATA[[#This Row],[TRIAGE TIME]]</f>
        <v>41012.525694444441</v>
      </c>
      <c r="V521" s="2">
        <f>ED_DATA[[#This Row],[DISP DATE]] + ED_DATA[[#This Row],[DISP TIME]]</f>
        <v>41012.637499999997</v>
      </c>
      <c r="W521" s="2">
        <f>ED_DATA[[#This Row],[DATE PT LEFT ED]] + ED_DATA[[#This Row],[TIME PT LEFT ED]]</f>
        <v>41012.645833333336</v>
      </c>
      <c r="X521" s="5">
        <f t="shared" si="80"/>
        <v>2.7833333333255723</v>
      </c>
      <c r="Y521" s="5">
        <f t="shared" si="81"/>
        <v>2.5833333331975155</v>
      </c>
      <c r="Z521" s="7">
        <f t="shared" si="82"/>
        <v>1</v>
      </c>
      <c r="AA521" s="7">
        <f t="shared" si="83"/>
        <v>1</v>
      </c>
      <c r="AB521" s="7">
        <f t="shared" si="86"/>
        <v>0</v>
      </c>
      <c r="AC521" s="7">
        <f t="shared" si="87"/>
        <v>0</v>
      </c>
      <c r="AD521" s="7">
        <f t="shared" si="88"/>
        <v>0</v>
      </c>
      <c r="AE521" s="7">
        <f t="shared" si="84"/>
        <v>0</v>
      </c>
      <c r="AF521" s="7">
        <f t="shared" si="85"/>
        <v>0</v>
      </c>
      <c r="AG521" s="7" t="str">
        <f t="shared" si="89"/>
        <v>Pediatric</v>
      </c>
    </row>
    <row r="522" spans="1:33">
      <c r="A522">
        <v>4414</v>
      </c>
      <c r="B522" t="s">
        <v>14</v>
      </c>
      <c r="C522" t="s">
        <v>15</v>
      </c>
      <c r="D522" t="s">
        <v>16</v>
      </c>
      <c r="E522" s="1">
        <v>41010</v>
      </c>
      <c r="F522" s="3">
        <v>0.40069444444444446</v>
      </c>
      <c r="G522" s="1">
        <v>41010</v>
      </c>
      <c r="H522" s="3">
        <v>0.39513888888888887</v>
      </c>
      <c r="I522">
        <v>2</v>
      </c>
      <c r="J522">
        <v>2010</v>
      </c>
      <c r="K522" s="1">
        <v>41010</v>
      </c>
      <c r="L522" s="3">
        <v>0.45347222222222222</v>
      </c>
      <c r="M522" s="1">
        <v>41010</v>
      </c>
      <c r="N522" s="3">
        <v>0.45416666666666666</v>
      </c>
      <c r="O522">
        <v>5</v>
      </c>
      <c r="P522">
        <v>9</v>
      </c>
      <c r="Q522">
        <v>9</v>
      </c>
      <c r="R522">
        <v>10</v>
      </c>
      <c r="S522">
        <v>10</v>
      </c>
      <c r="T522" s="2">
        <f>ED_DATA[[#This Row],[REG DATE]] + ED_DATA[[#This Row],[REG TIME]]</f>
        <v>41010.400694444441</v>
      </c>
      <c r="U522" s="2">
        <f>ED_DATA[[#This Row],[TRIAGE DATE]] + ED_DATA[[#This Row],[TRIAGE TIME]]</f>
        <v>41010.395138888889</v>
      </c>
      <c r="V522" s="2">
        <f>ED_DATA[[#This Row],[DISP DATE]] + ED_DATA[[#This Row],[DISP TIME]]</f>
        <v>41010.453472222223</v>
      </c>
      <c r="W522" s="2">
        <f>ED_DATA[[#This Row],[DATE PT LEFT ED]] + ED_DATA[[#This Row],[TIME PT LEFT ED]]</f>
        <v>41010.45416666667</v>
      </c>
      <c r="X522" s="5">
        <f t="shared" si="80"/>
        <v>1.2833333335001953</v>
      </c>
      <c r="Y522" s="5">
        <f t="shared" si="81"/>
        <v>1.2666666667792015</v>
      </c>
      <c r="Z522" s="7">
        <f t="shared" si="82"/>
        <v>1</v>
      </c>
      <c r="AA522" s="7">
        <f t="shared" si="83"/>
        <v>1</v>
      </c>
      <c r="AB522" s="7">
        <f t="shared" si="86"/>
        <v>0</v>
      </c>
      <c r="AC522" s="7">
        <f t="shared" si="87"/>
        <v>0</v>
      </c>
      <c r="AD522" s="7">
        <f t="shared" si="88"/>
        <v>0</v>
      </c>
      <c r="AE522" s="7">
        <f t="shared" si="84"/>
        <v>0</v>
      </c>
      <c r="AF522" s="7">
        <f t="shared" si="85"/>
        <v>0</v>
      </c>
      <c r="AG522" s="7" t="str">
        <f t="shared" si="89"/>
        <v>Pediatric</v>
      </c>
    </row>
    <row r="523" spans="1:33">
      <c r="A523">
        <v>4414</v>
      </c>
      <c r="B523" t="s">
        <v>14</v>
      </c>
      <c r="C523" t="s">
        <v>15</v>
      </c>
      <c r="D523" t="s">
        <v>16</v>
      </c>
      <c r="E523" s="1">
        <v>41010</v>
      </c>
      <c r="F523" s="3">
        <v>0.49791666666666667</v>
      </c>
      <c r="G523" s="1">
        <v>41010</v>
      </c>
      <c r="H523" s="3">
        <v>0.4909722222222222</v>
      </c>
      <c r="I523">
        <v>2</v>
      </c>
      <c r="J523">
        <v>2006</v>
      </c>
      <c r="K523" s="1">
        <v>41010</v>
      </c>
      <c r="L523" s="3">
        <v>0.6118055555555556</v>
      </c>
      <c r="M523" s="1">
        <v>41010</v>
      </c>
      <c r="N523" s="3">
        <v>0.6118055555555556</v>
      </c>
      <c r="O523">
        <v>7</v>
      </c>
      <c r="P523">
        <v>11</v>
      </c>
      <c r="Q523">
        <v>11</v>
      </c>
      <c r="R523">
        <v>14</v>
      </c>
      <c r="S523">
        <v>14</v>
      </c>
      <c r="T523" s="2">
        <f>ED_DATA[[#This Row],[REG DATE]] + ED_DATA[[#This Row],[REG TIME]]</f>
        <v>41010.497916666667</v>
      </c>
      <c r="U523" s="2">
        <f>ED_DATA[[#This Row],[TRIAGE DATE]] + ED_DATA[[#This Row],[TRIAGE TIME]]</f>
        <v>41010.490972222222</v>
      </c>
      <c r="V523" s="2">
        <f>ED_DATA[[#This Row],[DISP DATE]] + ED_DATA[[#This Row],[DISP TIME]]</f>
        <v>41010.611805555556</v>
      </c>
      <c r="W523" s="2">
        <f>ED_DATA[[#This Row],[DATE PT LEFT ED]] + ED_DATA[[#This Row],[TIME PT LEFT ED]]</f>
        <v>41010.611805555556</v>
      </c>
      <c r="X523" s="5">
        <f t="shared" si="80"/>
        <v>2.7333333333372138</v>
      </c>
      <c r="Y523" s="5">
        <f t="shared" si="81"/>
        <v>2.7333333333372138</v>
      </c>
      <c r="Z523" s="7">
        <f t="shared" si="82"/>
        <v>1</v>
      </c>
      <c r="AA523" s="7">
        <f t="shared" si="83"/>
        <v>1</v>
      </c>
      <c r="AB523" s="7">
        <f t="shared" si="86"/>
        <v>0</v>
      </c>
      <c r="AC523" s="7">
        <f t="shared" si="87"/>
        <v>0</v>
      </c>
      <c r="AD523" s="7">
        <f t="shared" si="88"/>
        <v>0</v>
      </c>
      <c r="AE523" s="7">
        <f t="shared" si="84"/>
        <v>0</v>
      </c>
      <c r="AF523" s="7">
        <f t="shared" si="85"/>
        <v>0</v>
      </c>
      <c r="AG523" s="7" t="str">
        <f t="shared" si="89"/>
        <v>Pediatric</v>
      </c>
    </row>
    <row r="524" spans="1:33">
      <c r="A524">
        <v>4414</v>
      </c>
      <c r="B524" t="s">
        <v>14</v>
      </c>
      <c r="C524" t="s">
        <v>15</v>
      </c>
      <c r="D524" t="s">
        <v>16</v>
      </c>
      <c r="E524" s="1">
        <v>41010</v>
      </c>
      <c r="F524" s="3">
        <v>0.50486111111111109</v>
      </c>
      <c r="G524" s="1">
        <v>41010</v>
      </c>
      <c r="H524" s="3">
        <v>0.50069444444444444</v>
      </c>
      <c r="I524">
        <v>2</v>
      </c>
      <c r="J524">
        <v>1998</v>
      </c>
      <c r="K524" s="1">
        <v>41010</v>
      </c>
      <c r="L524" s="3">
        <v>0.55902777777777779</v>
      </c>
      <c r="M524" s="1">
        <v>41010</v>
      </c>
      <c r="N524" s="3">
        <v>0.55902777777777779</v>
      </c>
      <c r="O524">
        <v>16</v>
      </c>
      <c r="P524">
        <v>12</v>
      </c>
      <c r="Q524">
        <v>12</v>
      </c>
      <c r="R524">
        <v>13</v>
      </c>
      <c r="S524">
        <v>13</v>
      </c>
      <c r="T524" s="2">
        <f>ED_DATA[[#This Row],[REG DATE]] + ED_DATA[[#This Row],[REG TIME]]</f>
        <v>41010.504861111112</v>
      </c>
      <c r="U524" s="2">
        <f>ED_DATA[[#This Row],[TRIAGE DATE]] + ED_DATA[[#This Row],[TRIAGE TIME]]</f>
        <v>41010.500694444447</v>
      </c>
      <c r="V524" s="2">
        <f>ED_DATA[[#This Row],[DISP DATE]] + ED_DATA[[#This Row],[DISP TIME]]</f>
        <v>41010.559027777781</v>
      </c>
      <c r="W524" s="2">
        <f>ED_DATA[[#This Row],[DATE PT LEFT ED]] + ED_DATA[[#This Row],[TIME PT LEFT ED]]</f>
        <v>41010.559027777781</v>
      </c>
      <c r="X524" s="5">
        <f t="shared" si="80"/>
        <v>1.3000000000465661</v>
      </c>
      <c r="Y524" s="5">
        <f t="shared" si="81"/>
        <v>1.3000000000465661</v>
      </c>
      <c r="Z524" s="7">
        <f t="shared" si="82"/>
        <v>1</v>
      </c>
      <c r="AA524" s="7">
        <f t="shared" si="83"/>
        <v>1</v>
      </c>
      <c r="AB524" s="7">
        <f t="shared" si="86"/>
        <v>0</v>
      </c>
      <c r="AC524" s="7">
        <f t="shared" si="87"/>
        <v>0</v>
      </c>
      <c r="AD524" s="7">
        <f t="shared" si="88"/>
        <v>0</v>
      </c>
      <c r="AE524" s="7">
        <f t="shared" si="84"/>
        <v>0</v>
      </c>
      <c r="AF524" s="7">
        <f t="shared" si="85"/>
        <v>0</v>
      </c>
      <c r="AG524" s="7" t="str">
        <f t="shared" si="89"/>
        <v>Pediatric</v>
      </c>
    </row>
    <row r="525" spans="1:33">
      <c r="A525">
        <v>4414</v>
      </c>
      <c r="B525" t="s">
        <v>14</v>
      </c>
      <c r="C525" t="s">
        <v>15</v>
      </c>
      <c r="D525" t="s">
        <v>16</v>
      </c>
      <c r="E525" s="1">
        <v>41014</v>
      </c>
      <c r="F525" s="3">
        <v>0.86388888888888893</v>
      </c>
      <c r="G525" s="1">
        <v>41014</v>
      </c>
      <c r="H525" s="3">
        <v>0.8569444444444444</v>
      </c>
      <c r="I525">
        <v>2</v>
      </c>
      <c r="J525">
        <v>2007</v>
      </c>
      <c r="K525" s="1">
        <v>41015</v>
      </c>
      <c r="L525" s="3">
        <v>3.4722222222222224E-2</v>
      </c>
      <c r="M525" s="1">
        <v>41015</v>
      </c>
      <c r="N525" s="3">
        <v>3.4722222222222224E-2</v>
      </c>
      <c r="O525">
        <v>8</v>
      </c>
      <c r="P525">
        <v>20</v>
      </c>
      <c r="Q525">
        <v>20</v>
      </c>
      <c r="R525">
        <v>0</v>
      </c>
      <c r="S525">
        <v>0</v>
      </c>
      <c r="T525" s="2">
        <f>ED_DATA[[#This Row],[REG DATE]] + ED_DATA[[#This Row],[REG TIME]]</f>
        <v>41014.863888888889</v>
      </c>
      <c r="U525" s="2">
        <f>ED_DATA[[#This Row],[TRIAGE DATE]] + ED_DATA[[#This Row],[TRIAGE TIME]]</f>
        <v>41014.856944444444</v>
      </c>
      <c r="V525" s="2">
        <f>ED_DATA[[#This Row],[DISP DATE]] + ED_DATA[[#This Row],[DISP TIME]]</f>
        <v>41015.034722222219</v>
      </c>
      <c r="W525" s="2">
        <f>ED_DATA[[#This Row],[DATE PT LEFT ED]] + ED_DATA[[#This Row],[TIME PT LEFT ED]]</f>
        <v>41015.034722222219</v>
      </c>
      <c r="X525" s="5">
        <f t="shared" si="80"/>
        <v>4.0999999999185093</v>
      </c>
      <c r="Y525" s="5">
        <f t="shared" si="81"/>
        <v>4.0999999999185093</v>
      </c>
      <c r="Z525" s="7">
        <f t="shared" si="82"/>
        <v>1</v>
      </c>
      <c r="AA525" s="7">
        <f t="shared" si="83"/>
        <v>0</v>
      </c>
      <c r="AB525" s="7">
        <f t="shared" si="86"/>
        <v>0</v>
      </c>
      <c r="AC525" s="7">
        <f t="shared" si="87"/>
        <v>0</v>
      </c>
      <c r="AD525" s="7">
        <f t="shared" si="88"/>
        <v>0</v>
      </c>
      <c r="AE525" s="7">
        <f t="shared" si="84"/>
        <v>0</v>
      </c>
      <c r="AF525" s="7">
        <f t="shared" si="85"/>
        <v>0</v>
      </c>
      <c r="AG525" s="7" t="str">
        <f t="shared" si="89"/>
        <v>Pediatric</v>
      </c>
    </row>
    <row r="526" spans="1:33">
      <c r="A526">
        <v>4414</v>
      </c>
      <c r="B526" t="s">
        <v>14</v>
      </c>
      <c r="C526" t="s">
        <v>15</v>
      </c>
      <c r="D526" t="s">
        <v>16</v>
      </c>
      <c r="E526" s="1">
        <v>41011</v>
      </c>
      <c r="F526" s="3">
        <v>0.7</v>
      </c>
      <c r="G526" s="1">
        <v>41011</v>
      </c>
      <c r="H526" s="3">
        <v>0.69374999999999998</v>
      </c>
      <c r="I526">
        <v>2</v>
      </c>
      <c r="J526">
        <v>2007</v>
      </c>
      <c r="K526" s="1">
        <v>41011</v>
      </c>
      <c r="L526" s="3">
        <v>0.72638888888888886</v>
      </c>
      <c r="M526" s="1">
        <v>41011</v>
      </c>
      <c r="N526" s="3">
        <v>0.72638888888888886</v>
      </c>
      <c r="O526">
        <v>7</v>
      </c>
      <c r="P526">
        <v>16</v>
      </c>
      <c r="Q526">
        <v>16</v>
      </c>
      <c r="R526">
        <v>17</v>
      </c>
      <c r="S526">
        <v>17</v>
      </c>
      <c r="T526" s="2">
        <f>ED_DATA[[#This Row],[REG DATE]] + ED_DATA[[#This Row],[REG TIME]]</f>
        <v>41011.699999999997</v>
      </c>
      <c r="U526" s="2">
        <f>ED_DATA[[#This Row],[TRIAGE DATE]] + ED_DATA[[#This Row],[TRIAGE TIME]]</f>
        <v>41011.693749999999</v>
      </c>
      <c r="V526" s="2">
        <f>ED_DATA[[#This Row],[DISP DATE]] + ED_DATA[[#This Row],[DISP TIME]]</f>
        <v>41011.726388888892</v>
      </c>
      <c r="W526" s="2">
        <f>ED_DATA[[#This Row],[DATE PT LEFT ED]] + ED_DATA[[#This Row],[TIME PT LEFT ED]]</f>
        <v>41011.726388888892</v>
      </c>
      <c r="X526" s="5">
        <f t="shared" si="80"/>
        <v>0.63333333347691223</v>
      </c>
      <c r="Y526" s="5">
        <f t="shared" si="81"/>
        <v>0.63333333347691223</v>
      </c>
      <c r="Z526" s="7">
        <f t="shared" si="82"/>
        <v>1</v>
      </c>
      <c r="AA526" s="7">
        <f t="shared" si="83"/>
        <v>1</v>
      </c>
      <c r="AB526" s="7">
        <f t="shared" si="86"/>
        <v>0</v>
      </c>
      <c r="AC526" s="7">
        <f t="shared" si="87"/>
        <v>0</v>
      </c>
      <c r="AD526" s="7">
        <f t="shared" si="88"/>
        <v>0</v>
      </c>
      <c r="AE526" s="7">
        <f t="shared" si="84"/>
        <v>0</v>
      </c>
      <c r="AF526" s="7">
        <f t="shared" si="85"/>
        <v>0</v>
      </c>
      <c r="AG526" s="7" t="str">
        <f t="shared" si="89"/>
        <v>Pediatric</v>
      </c>
    </row>
    <row r="527" spans="1:33">
      <c r="A527">
        <v>4414</v>
      </c>
      <c r="B527" t="s">
        <v>14</v>
      </c>
      <c r="C527" t="s">
        <v>15</v>
      </c>
      <c r="D527" t="s">
        <v>16</v>
      </c>
      <c r="E527" s="1">
        <v>41011</v>
      </c>
      <c r="F527" s="3">
        <v>0.72499999999999998</v>
      </c>
      <c r="G527" s="1">
        <v>41011</v>
      </c>
      <c r="H527" s="3">
        <v>0.71944444444444444</v>
      </c>
      <c r="I527">
        <v>2</v>
      </c>
      <c r="J527">
        <v>2009</v>
      </c>
      <c r="K527" s="1">
        <v>41011</v>
      </c>
      <c r="L527" s="3">
        <v>0.75</v>
      </c>
      <c r="M527" s="1">
        <v>41011</v>
      </c>
      <c r="N527" s="3">
        <v>0.75</v>
      </c>
      <c r="O527">
        <v>4</v>
      </c>
      <c r="P527">
        <v>17</v>
      </c>
      <c r="Q527">
        <v>17</v>
      </c>
      <c r="R527">
        <v>18</v>
      </c>
      <c r="S527">
        <v>18</v>
      </c>
      <c r="T527" s="2">
        <f>ED_DATA[[#This Row],[REG DATE]] + ED_DATA[[#This Row],[REG TIME]]</f>
        <v>41011.724999999999</v>
      </c>
      <c r="U527" s="2">
        <f>ED_DATA[[#This Row],[TRIAGE DATE]] + ED_DATA[[#This Row],[TRIAGE TIME]]</f>
        <v>41011.719444444447</v>
      </c>
      <c r="V527" s="2">
        <f>ED_DATA[[#This Row],[DISP DATE]] + ED_DATA[[#This Row],[DISP TIME]]</f>
        <v>41011.75</v>
      </c>
      <c r="W527" s="2">
        <f>ED_DATA[[#This Row],[DATE PT LEFT ED]] + ED_DATA[[#This Row],[TIME PT LEFT ED]]</f>
        <v>41011.75</v>
      </c>
      <c r="X527" s="5">
        <f t="shared" si="80"/>
        <v>0.6000000000349246</v>
      </c>
      <c r="Y527" s="5">
        <f t="shared" si="81"/>
        <v>0.6000000000349246</v>
      </c>
      <c r="Z527" s="7">
        <f t="shared" si="82"/>
        <v>1</v>
      </c>
      <c r="AA527" s="7">
        <f t="shared" si="83"/>
        <v>1</v>
      </c>
      <c r="AB527" s="7">
        <f t="shared" si="86"/>
        <v>0</v>
      </c>
      <c r="AC527" s="7">
        <f t="shared" si="87"/>
        <v>0</v>
      </c>
      <c r="AD527" s="7">
        <f t="shared" si="88"/>
        <v>0</v>
      </c>
      <c r="AE527" s="7">
        <f t="shared" si="84"/>
        <v>0</v>
      </c>
      <c r="AF527" s="7">
        <f t="shared" si="85"/>
        <v>0</v>
      </c>
      <c r="AG527" s="7" t="str">
        <f t="shared" si="89"/>
        <v>Pediatric</v>
      </c>
    </row>
    <row r="528" spans="1:33">
      <c r="A528">
        <v>4414</v>
      </c>
      <c r="B528" t="s">
        <v>14</v>
      </c>
      <c r="C528" t="s">
        <v>15</v>
      </c>
      <c r="D528" t="s">
        <v>16</v>
      </c>
      <c r="E528" s="1">
        <v>41011</v>
      </c>
      <c r="F528" s="3">
        <v>0.73402777777777772</v>
      </c>
      <c r="G528" s="1">
        <v>41011</v>
      </c>
      <c r="H528" s="3">
        <v>0.72361111111111109</v>
      </c>
      <c r="I528">
        <v>2</v>
      </c>
      <c r="J528">
        <v>2009</v>
      </c>
      <c r="K528" s="1">
        <v>41011</v>
      </c>
      <c r="L528" s="3">
        <v>0.88194444444444442</v>
      </c>
      <c r="M528" s="1">
        <v>41011</v>
      </c>
      <c r="N528" s="3">
        <v>0.88194444444444442</v>
      </c>
      <c r="O528">
        <v>6</v>
      </c>
      <c r="P528">
        <v>17</v>
      </c>
      <c r="Q528">
        <v>17</v>
      </c>
      <c r="R528">
        <v>21</v>
      </c>
      <c r="S528">
        <v>21</v>
      </c>
      <c r="T528" s="2">
        <f>ED_DATA[[#This Row],[REG DATE]] + ED_DATA[[#This Row],[REG TIME]]</f>
        <v>41011.734027777777</v>
      </c>
      <c r="U528" s="2">
        <f>ED_DATA[[#This Row],[TRIAGE DATE]] + ED_DATA[[#This Row],[TRIAGE TIME]]</f>
        <v>41011.723611111112</v>
      </c>
      <c r="V528" s="2">
        <f>ED_DATA[[#This Row],[DISP DATE]] + ED_DATA[[#This Row],[DISP TIME]]</f>
        <v>41011.881944444445</v>
      </c>
      <c r="W528" s="2">
        <f>ED_DATA[[#This Row],[DATE PT LEFT ED]] + ED_DATA[[#This Row],[TIME PT LEFT ED]]</f>
        <v>41011.881944444445</v>
      </c>
      <c r="X528" s="5">
        <f t="shared" si="80"/>
        <v>3.5500000000465661</v>
      </c>
      <c r="Y528" s="5">
        <f t="shared" si="81"/>
        <v>3.5500000000465661</v>
      </c>
      <c r="Z528" s="7">
        <f t="shared" si="82"/>
        <v>1</v>
      </c>
      <c r="AA528" s="7">
        <f t="shared" si="83"/>
        <v>1</v>
      </c>
      <c r="AB528" s="7">
        <f t="shared" si="86"/>
        <v>0</v>
      </c>
      <c r="AC528" s="7">
        <f t="shared" si="87"/>
        <v>0</v>
      </c>
      <c r="AD528" s="7">
        <f t="shared" si="88"/>
        <v>0</v>
      </c>
      <c r="AE528" s="7">
        <f t="shared" si="84"/>
        <v>0</v>
      </c>
      <c r="AF528" s="7">
        <f t="shared" si="85"/>
        <v>0</v>
      </c>
      <c r="AG528" s="7" t="str">
        <f t="shared" si="89"/>
        <v>Pediatric</v>
      </c>
    </row>
    <row r="529" spans="1:33">
      <c r="A529">
        <v>4414</v>
      </c>
      <c r="B529" t="s">
        <v>14</v>
      </c>
      <c r="C529" t="s">
        <v>15</v>
      </c>
      <c r="D529" t="s">
        <v>16</v>
      </c>
      <c r="E529" s="1">
        <v>41011</v>
      </c>
      <c r="F529" s="3">
        <v>0.84097222222222223</v>
      </c>
      <c r="G529" s="1">
        <v>41011</v>
      </c>
      <c r="H529" s="3">
        <v>0.83680555555555558</v>
      </c>
      <c r="I529">
        <v>2</v>
      </c>
      <c r="J529">
        <v>2005</v>
      </c>
      <c r="K529" s="1">
        <v>41011</v>
      </c>
      <c r="L529" s="3">
        <v>0.92013888888888884</v>
      </c>
      <c r="M529" s="1">
        <v>41011</v>
      </c>
      <c r="N529" s="3">
        <v>0.92361111111111116</v>
      </c>
      <c r="O529">
        <v>7</v>
      </c>
      <c r="P529">
        <v>20</v>
      </c>
      <c r="Q529">
        <v>20</v>
      </c>
      <c r="R529">
        <v>22</v>
      </c>
      <c r="S529">
        <v>22</v>
      </c>
      <c r="T529" s="2">
        <f>ED_DATA[[#This Row],[REG DATE]] + ED_DATA[[#This Row],[REG TIME]]</f>
        <v>41011.84097222222</v>
      </c>
      <c r="U529" s="2">
        <f>ED_DATA[[#This Row],[TRIAGE DATE]] + ED_DATA[[#This Row],[TRIAGE TIME]]</f>
        <v>41011.836805555555</v>
      </c>
      <c r="V529" s="2">
        <f>ED_DATA[[#This Row],[DISP DATE]] + ED_DATA[[#This Row],[DISP TIME]]</f>
        <v>41011.920138888891</v>
      </c>
      <c r="W529" s="2">
        <f>ED_DATA[[#This Row],[DATE PT LEFT ED]] + ED_DATA[[#This Row],[TIME PT LEFT ED]]</f>
        <v>41011.923611111109</v>
      </c>
      <c r="X529" s="5">
        <f t="shared" si="80"/>
        <v>1.9833333333372138</v>
      </c>
      <c r="Y529" s="5">
        <f t="shared" si="81"/>
        <v>1.9000000000814907</v>
      </c>
      <c r="Z529" s="7">
        <f t="shared" si="82"/>
        <v>1</v>
      </c>
      <c r="AA529" s="7">
        <f t="shared" si="83"/>
        <v>1</v>
      </c>
      <c r="AB529" s="7">
        <f t="shared" si="86"/>
        <v>0</v>
      </c>
      <c r="AC529" s="7">
        <f t="shared" si="87"/>
        <v>0</v>
      </c>
      <c r="AD529" s="7">
        <f t="shared" si="88"/>
        <v>0</v>
      </c>
      <c r="AE529" s="7">
        <f t="shared" si="84"/>
        <v>0</v>
      </c>
      <c r="AF529" s="7">
        <f t="shared" si="85"/>
        <v>0</v>
      </c>
      <c r="AG529" s="7" t="str">
        <f t="shared" si="89"/>
        <v>Pediatric</v>
      </c>
    </row>
    <row r="530" spans="1:33">
      <c r="A530">
        <v>4414</v>
      </c>
      <c r="B530" t="s">
        <v>14</v>
      </c>
      <c r="C530" t="s">
        <v>15</v>
      </c>
      <c r="D530" t="s">
        <v>16</v>
      </c>
      <c r="E530" s="1">
        <v>41013</v>
      </c>
      <c r="F530" s="3">
        <v>0.88263888888888886</v>
      </c>
      <c r="G530" s="1">
        <v>41013</v>
      </c>
      <c r="H530" s="3">
        <v>0.87638888888888888</v>
      </c>
      <c r="I530">
        <v>2</v>
      </c>
      <c r="J530">
        <v>2005</v>
      </c>
      <c r="K530" s="1">
        <v>41013</v>
      </c>
      <c r="L530" s="3">
        <v>0.92986111111111114</v>
      </c>
      <c r="M530" s="1">
        <v>41014</v>
      </c>
      <c r="N530" s="3">
        <v>2.0833333333333332E-2</v>
      </c>
      <c r="O530">
        <v>9</v>
      </c>
      <c r="P530">
        <v>21</v>
      </c>
      <c r="Q530">
        <v>21</v>
      </c>
      <c r="R530">
        <v>22</v>
      </c>
      <c r="S530">
        <v>0</v>
      </c>
      <c r="T530" s="2">
        <f>ED_DATA[[#This Row],[REG DATE]] + ED_DATA[[#This Row],[REG TIME]]</f>
        <v>41013.882638888892</v>
      </c>
      <c r="U530" s="2">
        <f>ED_DATA[[#This Row],[TRIAGE DATE]] + ED_DATA[[#This Row],[TRIAGE TIME]]</f>
        <v>41013.876388888886</v>
      </c>
      <c r="V530" s="2">
        <f>ED_DATA[[#This Row],[DISP DATE]] + ED_DATA[[#This Row],[DISP TIME]]</f>
        <v>41013.929861111108</v>
      </c>
      <c r="W530" s="2">
        <f>ED_DATA[[#This Row],[DATE PT LEFT ED]] + ED_DATA[[#This Row],[TIME PT LEFT ED]]</f>
        <v>41014.020833333336</v>
      </c>
      <c r="X530" s="5">
        <f t="shared" si="80"/>
        <v>3.3166666666511446</v>
      </c>
      <c r="Y530" s="5">
        <f t="shared" si="81"/>
        <v>1.1333333331858739</v>
      </c>
      <c r="Z530" s="7">
        <f t="shared" si="82"/>
        <v>1</v>
      </c>
      <c r="AA530" s="7">
        <f t="shared" si="83"/>
        <v>1</v>
      </c>
      <c r="AB530" s="7">
        <f t="shared" si="86"/>
        <v>0</v>
      </c>
      <c r="AC530" s="7">
        <f t="shared" si="87"/>
        <v>0</v>
      </c>
      <c r="AD530" s="7">
        <f t="shared" si="88"/>
        <v>0</v>
      </c>
      <c r="AE530" s="7">
        <f t="shared" si="84"/>
        <v>0</v>
      </c>
      <c r="AF530" s="7">
        <f t="shared" si="85"/>
        <v>0</v>
      </c>
      <c r="AG530" s="7" t="str">
        <f t="shared" si="89"/>
        <v>Pediatric</v>
      </c>
    </row>
    <row r="531" spans="1:33">
      <c r="A531">
        <v>4414</v>
      </c>
      <c r="B531" t="s">
        <v>14</v>
      </c>
      <c r="C531" t="s">
        <v>15</v>
      </c>
      <c r="D531" t="s">
        <v>16</v>
      </c>
      <c r="E531" s="1">
        <v>41013</v>
      </c>
      <c r="F531" s="3">
        <v>0.91736111111111107</v>
      </c>
      <c r="G531" s="1">
        <v>41013</v>
      </c>
      <c r="H531" s="3">
        <v>0.91249999999999998</v>
      </c>
      <c r="I531">
        <v>2</v>
      </c>
      <c r="J531">
        <v>1997</v>
      </c>
      <c r="K531" s="1">
        <v>41014</v>
      </c>
      <c r="L531" s="3">
        <v>6.9444444444444448E-2</v>
      </c>
      <c r="M531" s="1">
        <v>41014</v>
      </c>
      <c r="N531" s="3">
        <v>0.15625</v>
      </c>
      <c r="O531">
        <v>15</v>
      </c>
      <c r="P531">
        <v>22</v>
      </c>
      <c r="Q531">
        <v>21</v>
      </c>
      <c r="R531">
        <v>1</v>
      </c>
      <c r="S531">
        <v>3</v>
      </c>
      <c r="T531" s="2">
        <f>ED_DATA[[#This Row],[REG DATE]] + ED_DATA[[#This Row],[REG TIME]]</f>
        <v>41013.917361111111</v>
      </c>
      <c r="U531" s="2">
        <f>ED_DATA[[#This Row],[TRIAGE DATE]] + ED_DATA[[#This Row],[TRIAGE TIME]]</f>
        <v>41013.912499999999</v>
      </c>
      <c r="V531" s="2">
        <f>ED_DATA[[#This Row],[DISP DATE]] + ED_DATA[[#This Row],[DISP TIME]]</f>
        <v>41014.069444444445</v>
      </c>
      <c r="W531" s="2">
        <f>ED_DATA[[#This Row],[DATE PT LEFT ED]] + ED_DATA[[#This Row],[TIME PT LEFT ED]]</f>
        <v>41014.15625</v>
      </c>
      <c r="X531" s="5">
        <f t="shared" si="80"/>
        <v>5.7333333333372138</v>
      </c>
      <c r="Y531" s="5">
        <f t="shared" si="81"/>
        <v>3.6500000000232831</v>
      </c>
      <c r="Z531" s="7">
        <f t="shared" si="82"/>
        <v>1</v>
      </c>
      <c r="AA531" s="7">
        <f t="shared" si="83"/>
        <v>1</v>
      </c>
      <c r="AB531" s="7">
        <f t="shared" si="86"/>
        <v>0</v>
      </c>
      <c r="AC531" s="7">
        <f t="shared" si="87"/>
        <v>0</v>
      </c>
      <c r="AD531" s="7">
        <f t="shared" si="88"/>
        <v>0</v>
      </c>
      <c r="AE531" s="7">
        <f t="shared" si="84"/>
        <v>0</v>
      </c>
      <c r="AF531" s="7">
        <f t="shared" si="85"/>
        <v>0</v>
      </c>
      <c r="AG531" s="7" t="str">
        <f t="shared" si="89"/>
        <v>Pediatric</v>
      </c>
    </row>
    <row r="532" spans="1:33">
      <c r="A532">
        <v>4414</v>
      </c>
      <c r="B532" t="s">
        <v>14</v>
      </c>
      <c r="C532" t="s">
        <v>15</v>
      </c>
      <c r="D532" t="s">
        <v>16</v>
      </c>
      <c r="E532" s="1">
        <v>41010</v>
      </c>
      <c r="F532" s="3">
        <v>0.49166666666666664</v>
      </c>
      <c r="G532" s="1">
        <v>41010</v>
      </c>
      <c r="H532" s="3">
        <v>0.48888888888888887</v>
      </c>
      <c r="I532">
        <v>2</v>
      </c>
      <c r="J532">
        <v>1997</v>
      </c>
      <c r="K532" s="1">
        <v>41010</v>
      </c>
      <c r="L532" s="3">
        <v>0.74861111111111112</v>
      </c>
      <c r="M532" s="1">
        <v>41010</v>
      </c>
      <c r="N532" s="3">
        <v>0.75069444444444444</v>
      </c>
      <c r="O532">
        <v>15</v>
      </c>
      <c r="P532">
        <v>11</v>
      </c>
      <c r="Q532">
        <v>11</v>
      </c>
      <c r="R532">
        <v>17</v>
      </c>
      <c r="S532">
        <v>18</v>
      </c>
      <c r="T532" s="2">
        <f>ED_DATA[[#This Row],[REG DATE]] + ED_DATA[[#This Row],[REG TIME]]</f>
        <v>41010.491666666669</v>
      </c>
      <c r="U532" s="2">
        <f>ED_DATA[[#This Row],[TRIAGE DATE]] + ED_DATA[[#This Row],[TRIAGE TIME]]</f>
        <v>41010.488888888889</v>
      </c>
      <c r="V532" s="2">
        <f>ED_DATA[[#This Row],[DISP DATE]] + ED_DATA[[#This Row],[DISP TIME]]</f>
        <v>41010.748611111114</v>
      </c>
      <c r="W532" s="2">
        <f>ED_DATA[[#This Row],[DATE PT LEFT ED]] + ED_DATA[[#This Row],[TIME PT LEFT ED]]</f>
        <v>41010.750694444447</v>
      </c>
      <c r="X532" s="5">
        <f t="shared" si="80"/>
        <v>6.2166666666744277</v>
      </c>
      <c r="Y532" s="5">
        <f t="shared" si="81"/>
        <v>6.1666666666860692</v>
      </c>
      <c r="Z532" s="7">
        <f t="shared" si="82"/>
        <v>1</v>
      </c>
      <c r="AA532" s="7">
        <f t="shared" si="83"/>
        <v>0</v>
      </c>
      <c r="AB532" s="7">
        <f t="shared" si="86"/>
        <v>0</v>
      </c>
      <c r="AC532" s="7">
        <f t="shared" si="87"/>
        <v>0</v>
      </c>
      <c r="AD532" s="7">
        <f t="shared" si="88"/>
        <v>0</v>
      </c>
      <c r="AE532" s="7">
        <f t="shared" si="84"/>
        <v>0</v>
      </c>
      <c r="AF532" s="7">
        <f t="shared" si="85"/>
        <v>0</v>
      </c>
      <c r="AG532" s="7" t="str">
        <f t="shared" si="89"/>
        <v>Pediatric</v>
      </c>
    </row>
    <row r="533" spans="1:33">
      <c r="A533">
        <v>4414</v>
      </c>
      <c r="B533" t="s">
        <v>14</v>
      </c>
      <c r="C533" t="s">
        <v>15</v>
      </c>
      <c r="D533" t="s">
        <v>18</v>
      </c>
      <c r="E533" s="1">
        <v>41010</v>
      </c>
      <c r="F533" s="3">
        <v>0.55833333333333335</v>
      </c>
      <c r="G533" s="1">
        <v>41010</v>
      </c>
      <c r="H533" s="3">
        <v>0.5493055555555556</v>
      </c>
      <c r="I533">
        <v>2</v>
      </c>
      <c r="J533">
        <v>2007</v>
      </c>
      <c r="K533" s="1">
        <v>41010</v>
      </c>
      <c r="L533" s="3">
        <v>0.65277777777777779</v>
      </c>
      <c r="M533" s="1">
        <v>41010</v>
      </c>
      <c r="N533" s="3">
        <v>0.68055555555555558</v>
      </c>
      <c r="O533">
        <v>5</v>
      </c>
      <c r="P533">
        <v>13</v>
      </c>
      <c r="Q533">
        <v>13</v>
      </c>
      <c r="R533">
        <v>15</v>
      </c>
      <c r="S533">
        <v>16</v>
      </c>
      <c r="T533" s="2">
        <f>ED_DATA[[#This Row],[REG DATE]] + ED_DATA[[#This Row],[REG TIME]]</f>
        <v>41010.558333333334</v>
      </c>
      <c r="U533" s="2">
        <f>ED_DATA[[#This Row],[TRIAGE DATE]] + ED_DATA[[#This Row],[TRIAGE TIME]]</f>
        <v>41010.549305555556</v>
      </c>
      <c r="V533" s="2">
        <f>ED_DATA[[#This Row],[DISP DATE]] + ED_DATA[[#This Row],[DISP TIME]]</f>
        <v>41010.652777777781</v>
      </c>
      <c r="W533" s="2">
        <f>ED_DATA[[#This Row],[DATE PT LEFT ED]] + ED_DATA[[#This Row],[TIME PT LEFT ED]]</f>
        <v>41010.680555555555</v>
      </c>
      <c r="X533" s="5">
        <f t="shared" si="80"/>
        <v>2.9333333332906477</v>
      </c>
      <c r="Y533" s="5">
        <f t="shared" si="81"/>
        <v>2.2666666667209938</v>
      </c>
      <c r="Z533" s="7">
        <f t="shared" si="82"/>
        <v>1</v>
      </c>
      <c r="AA533" s="7">
        <f t="shared" si="83"/>
        <v>1</v>
      </c>
      <c r="AB533" s="7">
        <f t="shared" si="86"/>
        <v>0</v>
      </c>
      <c r="AC533" s="7">
        <f t="shared" si="87"/>
        <v>0</v>
      </c>
      <c r="AD533" s="7">
        <f t="shared" si="88"/>
        <v>0</v>
      </c>
      <c r="AE533" s="7">
        <f t="shared" si="84"/>
        <v>0</v>
      </c>
      <c r="AF533" s="7">
        <f t="shared" si="85"/>
        <v>0</v>
      </c>
      <c r="AG533" s="7" t="str">
        <f t="shared" si="89"/>
        <v>Pediatric</v>
      </c>
    </row>
    <row r="534" spans="1:33">
      <c r="A534">
        <v>4414</v>
      </c>
      <c r="B534" t="s">
        <v>14</v>
      </c>
      <c r="C534" t="s">
        <v>15</v>
      </c>
      <c r="D534" t="s">
        <v>18</v>
      </c>
      <c r="E534" s="1">
        <v>41010</v>
      </c>
      <c r="F534" s="3">
        <v>0.91527777777777775</v>
      </c>
      <c r="G534" s="1">
        <v>41010</v>
      </c>
      <c r="H534" s="3">
        <v>0.91319444444444442</v>
      </c>
      <c r="I534">
        <v>2</v>
      </c>
      <c r="J534">
        <v>2006</v>
      </c>
      <c r="K534" s="1">
        <v>41010</v>
      </c>
      <c r="L534" s="3">
        <v>0.97222222222222221</v>
      </c>
      <c r="M534" s="1">
        <v>41011</v>
      </c>
      <c r="N534" s="3">
        <v>9.375E-2</v>
      </c>
      <c r="O534">
        <v>8</v>
      </c>
      <c r="P534">
        <v>21</v>
      </c>
      <c r="Q534">
        <v>21</v>
      </c>
      <c r="R534">
        <v>23</v>
      </c>
      <c r="S534">
        <v>2</v>
      </c>
      <c r="T534" s="2">
        <f>ED_DATA[[#This Row],[REG DATE]] + ED_DATA[[#This Row],[REG TIME]]</f>
        <v>41010.915277777778</v>
      </c>
      <c r="U534" s="2">
        <f>ED_DATA[[#This Row],[TRIAGE DATE]] + ED_DATA[[#This Row],[TRIAGE TIME]]</f>
        <v>41010.913194444445</v>
      </c>
      <c r="V534" s="2">
        <f>ED_DATA[[#This Row],[DISP DATE]] + ED_DATA[[#This Row],[DISP TIME]]</f>
        <v>41010.972222222219</v>
      </c>
      <c r="W534" s="2">
        <f>ED_DATA[[#This Row],[DATE PT LEFT ED]] + ED_DATA[[#This Row],[TIME PT LEFT ED]]</f>
        <v>41011.09375</v>
      </c>
      <c r="X534" s="5">
        <f t="shared" si="80"/>
        <v>4.2833333333255723</v>
      </c>
      <c r="Y534" s="5">
        <f t="shared" si="81"/>
        <v>1.3666666665812954</v>
      </c>
      <c r="Z534" s="7">
        <f t="shared" si="82"/>
        <v>1</v>
      </c>
      <c r="AA534" s="7">
        <f t="shared" si="83"/>
        <v>1</v>
      </c>
      <c r="AB534" s="7">
        <f t="shared" si="86"/>
        <v>0</v>
      </c>
      <c r="AC534" s="7">
        <f t="shared" si="87"/>
        <v>0</v>
      </c>
      <c r="AD534" s="7">
        <f t="shared" si="88"/>
        <v>0</v>
      </c>
      <c r="AE534" s="7">
        <f t="shared" si="84"/>
        <v>0</v>
      </c>
      <c r="AF534" s="7">
        <f t="shared" si="85"/>
        <v>0</v>
      </c>
      <c r="AG534" s="7" t="str">
        <f t="shared" si="89"/>
        <v>Pediatric</v>
      </c>
    </row>
    <row r="535" spans="1:33">
      <c r="A535">
        <v>4414</v>
      </c>
      <c r="B535" t="s">
        <v>14</v>
      </c>
      <c r="C535" t="s">
        <v>15</v>
      </c>
      <c r="D535" t="s">
        <v>18</v>
      </c>
      <c r="E535" s="1">
        <v>41011</v>
      </c>
      <c r="F535" s="3">
        <v>0.57777777777777772</v>
      </c>
      <c r="G535" s="1">
        <v>41011</v>
      </c>
      <c r="H535" s="3">
        <v>0.57638888888888884</v>
      </c>
      <c r="I535">
        <v>2</v>
      </c>
      <c r="J535">
        <v>1996</v>
      </c>
      <c r="K535" s="1">
        <v>41011</v>
      </c>
      <c r="L535" s="3">
        <v>0.72222222222222221</v>
      </c>
      <c r="M535" s="1">
        <v>41011</v>
      </c>
      <c r="N535" s="3">
        <v>0.72222222222222221</v>
      </c>
      <c r="O535">
        <v>15</v>
      </c>
      <c r="P535">
        <v>13</v>
      </c>
      <c r="Q535">
        <v>13</v>
      </c>
      <c r="R535">
        <v>17</v>
      </c>
      <c r="S535">
        <v>17</v>
      </c>
      <c r="T535" s="2">
        <f>ED_DATA[[#This Row],[REG DATE]] + ED_DATA[[#This Row],[REG TIME]]</f>
        <v>41011.577777777777</v>
      </c>
      <c r="U535" s="2">
        <f>ED_DATA[[#This Row],[TRIAGE DATE]] + ED_DATA[[#This Row],[TRIAGE TIME]]</f>
        <v>41011.576388888891</v>
      </c>
      <c r="V535" s="2">
        <f>ED_DATA[[#This Row],[DISP DATE]] + ED_DATA[[#This Row],[DISP TIME]]</f>
        <v>41011.722222222219</v>
      </c>
      <c r="W535" s="2">
        <f>ED_DATA[[#This Row],[DATE PT LEFT ED]] + ED_DATA[[#This Row],[TIME PT LEFT ED]]</f>
        <v>41011.722222222219</v>
      </c>
      <c r="X535" s="5">
        <f t="shared" si="80"/>
        <v>3.46666666661622</v>
      </c>
      <c r="Y535" s="5">
        <f t="shared" si="81"/>
        <v>3.46666666661622</v>
      </c>
      <c r="Z535" s="7">
        <f t="shared" si="82"/>
        <v>1</v>
      </c>
      <c r="AA535" s="7">
        <f t="shared" si="83"/>
        <v>1</v>
      </c>
      <c r="AB535" s="7">
        <f t="shared" si="86"/>
        <v>0</v>
      </c>
      <c r="AC535" s="7">
        <f t="shared" si="87"/>
        <v>0</v>
      </c>
      <c r="AD535" s="7">
        <f t="shared" si="88"/>
        <v>0</v>
      </c>
      <c r="AE535" s="7">
        <f t="shared" si="84"/>
        <v>0</v>
      </c>
      <c r="AF535" s="7">
        <f t="shared" si="85"/>
        <v>0</v>
      </c>
      <c r="AG535" s="7" t="str">
        <f t="shared" si="89"/>
        <v>Pediatric</v>
      </c>
    </row>
    <row r="536" spans="1:33">
      <c r="A536">
        <v>4414</v>
      </c>
      <c r="B536" t="s">
        <v>14</v>
      </c>
      <c r="C536" t="s">
        <v>15</v>
      </c>
      <c r="D536" t="s">
        <v>16</v>
      </c>
      <c r="E536" s="1">
        <v>41011</v>
      </c>
      <c r="F536" s="3">
        <v>0.77500000000000002</v>
      </c>
      <c r="G536" s="1">
        <v>41011</v>
      </c>
      <c r="H536" s="3">
        <v>0.76736111111111116</v>
      </c>
      <c r="I536">
        <v>2</v>
      </c>
      <c r="J536">
        <v>2007</v>
      </c>
      <c r="K536" s="1">
        <v>41011</v>
      </c>
      <c r="L536" s="3">
        <v>0.90277777777777779</v>
      </c>
      <c r="M536" s="1">
        <v>41011</v>
      </c>
      <c r="N536" s="3">
        <v>0.90416666666666667</v>
      </c>
      <c r="O536">
        <v>4</v>
      </c>
      <c r="P536">
        <v>18</v>
      </c>
      <c r="Q536">
        <v>18</v>
      </c>
      <c r="R536">
        <v>21</v>
      </c>
      <c r="S536">
        <v>21</v>
      </c>
      <c r="T536" s="2">
        <f>ED_DATA[[#This Row],[REG DATE]] + ED_DATA[[#This Row],[REG TIME]]</f>
        <v>41011.775000000001</v>
      </c>
      <c r="U536" s="2">
        <f>ED_DATA[[#This Row],[TRIAGE DATE]] + ED_DATA[[#This Row],[TRIAGE TIME]]</f>
        <v>41011.767361111109</v>
      </c>
      <c r="V536" s="2">
        <f>ED_DATA[[#This Row],[DISP DATE]] + ED_DATA[[#This Row],[DISP TIME]]</f>
        <v>41011.902777777781</v>
      </c>
      <c r="W536" s="2">
        <f>ED_DATA[[#This Row],[DATE PT LEFT ED]] + ED_DATA[[#This Row],[TIME PT LEFT ED]]</f>
        <v>41011.904166666667</v>
      </c>
      <c r="X536" s="5">
        <f t="shared" si="80"/>
        <v>3.0999999999767169</v>
      </c>
      <c r="Y536" s="5">
        <f t="shared" si="81"/>
        <v>3.0666666667093523</v>
      </c>
      <c r="Z536" s="7">
        <f t="shared" si="82"/>
        <v>1</v>
      </c>
      <c r="AA536" s="7">
        <f t="shared" si="83"/>
        <v>1</v>
      </c>
      <c r="AB536" s="7">
        <f t="shared" si="86"/>
        <v>0</v>
      </c>
      <c r="AC536" s="7">
        <f t="shared" si="87"/>
        <v>0</v>
      </c>
      <c r="AD536" s="7">
        <f t="shared" si="88"/>
        <v>0</v>
      </c>
      <c r="AE536" s="7">
        <f t="shared" si="84"/>
        <v>0</v>
      </c>
      <c r="AF536" s="7">
        <f t="shared" si="85"/>
        <v>0</v>
      </c>
      <c r="AG536" s="7" t="str">
        <f t="shared" si="89"/>
        <v>Pediatric</v>
      </c>
    </row>
    <row r="537" spans="1:33">
      <c r="A537">
        <v>4414</v>
      </c>
      <c r="B537" t="s">
        <v>14</v>
      </c>
      <c r="C537" t="s">
        <v>15</v>
      </c>
      <c r="D537" t="s">
        <v>16</v>
      </c>
      <c r="E537" s="1">
        <v>41011</v>
      </c>
      <c r="F537" s="3">
        <v>0.77777777777777779</v>
      </c>
      <c r="G537" s="1">
        <v>41011</v>
      </c>
      <c r="H537" s="3">
        <v>0.77013888888888893</v>
      </c>
      <c r="I537">
        <v>2</v>
      </c>
      <c r="J537">
        <v>1996</v>
      </c>
      <c r="K537" s="1">
        <v>41011</v>
      </c>
      <c r="L537" s="3">
        <v>0.89236111111111116</v>
      </c>
      <c r="M537" s="1">
        <v>41011</v>
      </c>
      <c r="N537" s="3">
        <v>0.89236111111111116</v>
      </c>
      <c r="O537">
        <v>16</v>
      </c>
      <c r="P537">
        <v>18</v>
      </c>
      <c r="Q537">
        <v>18</v>
      </c>
      <c r="R537">
        <v>21</v>
      </c>
      <c r="S537">
        <v>21</v>
      </c>
      <c r="T537" s="2">
        <f>ED_DATA[[#This Row],[REG DATE]] + ED_DATA[[#This Row],[REG TIME]]</f>
        <v>41011.777777777781</v>
      </c>
      <c r="U537" s="2">
        <f>ED_DATA[[#This Row],[TRIAGE DATE]] + ED_DATA[[#This Row],[TRIAGE TIME]]</f>
        <v>41011.770138888889</v>
      </c>
      <c r="V537" s="2">
        <f>ED_DATA[[#This Row],[DISP DATE]] + ED_DATA[[#This Row],[DISP TIME]]</f>
        <v>41011.892361111109</v>
      </c>
      <c r="W537" s="2">
        <f>ED_DATA[[#This Row],[DATE PT LEFT ED]] + ED_DATA[[#This Row],[TIME PT LEFT ED]]</f>
        <v>41011.892361111109</v>
      </c>
      <c r="X537" s="5">
        <f t="shared" si="80"/>
        <v>2.7499999998835847</v>
      </c>
      <c r="Y537" s="5">
        <f t="shared" si="81"/>
        <v>2.7499999998835847</v>
      </c>
      <c r="Z537" s="7">
        <f t="shared" si="82"/>
        <v>1</v>
      </c>
      <c r="AA537" s="7">
        <f t="shared" si="83"/>
        <v>1</v>
      </c>
      <c r="AB537" s="7">
        <f t="shared" si="86"/>
        <v>0</v>
      </c>
      <c r="AC537" s="7">
        <f t="shared" si="87"/>
        <v>0</v>
      </c>
      <c r="AD537" s="7">
        <f t="shared" si="88"/>
        <v>0</v>
      </c>
      <c r="AE537" s="7">
        <f t="shared" si="84"/>
        <v>0</v>
      </c>
      <c r="AF537" s="7">
        <f t="shared" si="85"/>
        <v>0</v>
      </c>
      <c r="AG537" s="7" t="str">
        <f t="shared" si="89"/>
        <v>Pediatric</v>
      </c>
    </row>
    <row r="538" spans="1:33">
      <c r="A538">
        <v>4414</v>
      </c>
      <c r="B538" t="s">
        <v>14</v>
      </c>
      <c r="C538" t="s">
        <v>15</v>
      </c>
      <c r="D538" t="s">
        <v>16</v>
      </c>
      <c r="E538" s="1">
        <v>41011</v>
      </c>
      <c r="F538" s="3">
        <v>0.82986111111111116</v>
      </c>
      <c r="G538" s="1">
        <v>41011</v>
      </c>
      <c r="H538" s="3">
        <v>0.81944444444444442</v>
      </c>
      <c r="I538">
        <v>2</v>
      </c>
      <c r="J538">
        <v>2009</v>
      </c>
      <c r="K538" s="1">
        <v>41012</v>
      </c>
      <c r="L538" s="3">
        <v>1.0416666666666666E-2</v>
      </c>
      <c r="M538" s="1">
        <v>41012</v>
      </c>
      <c r="N538" s="3">
        <v>1.1111111111111112E-2</v>
      </c>
      <c r="O538">
        <v>3</v>
      </c>
      <c r="P538">
        <v>19</v>
      </c>
      <c r="Q538">
        <v>19</v>
      </c>
      <c r="R538">
        <v>0</v>
      </c>
      <c r="S538">
        <v>0</v>
      </c>
      <c r="T538" s="2">
        <f>ED_DATA[[#This Row],[REG DATE]] + ED_DATA[[#This Row],[REG TIME]]</f>
        <v>41011.829861111109</v>
      </c>
      <c r="U538" s="2">
        <f>ED_DATA[[#This Row],[TRIAGE DATE]] + ED_DATA[[#This Row],[TRIAGE TIME]]</f>
        <v>41011.819444444445</v>
      </c>
      <c r="V538" s="2">
        <f>ED_DATA[[#This Row],[DISP DATE]] + ED_DATA[[#This Row],[DISP TIME]]</f>
        <v>41012.010416666664</v>
      </c>
      <c r="W538" s="2">
        <f>ED_DATA[[#This Row],[DATE PT LEFT ED]] + ED_DATA[[#This Row],[TIME PT LEFT ED]]</f>
        <v>41012.011111111111</v>
      </c>
      <c r="X538" s="5">
        <f t="shared" si="80"/>
        <v>4.3500000000349246</v>
      </c>
      <c r="Y538" s="5">
        <f t="shared" si="81"/>
        <v>4.3333333333139308</v>
      </c>
      <c r="Z538" s="7">
        <f t="shared" si="82"/>
        <v>1</v>
      </c>
      <c r="AA538" s="7">
        <f t="shared" si="83"/>
        <v>0</v>
      </c>
      <c r="AB538" s="7">
        <f t="shared" si="86"/>
        <v>0</v>
      </c>
      <c r="AC538" s="7">
        <f t="shared" si="87"/>
        <v>0</v>
      </c>
      <c r="AD538" s="7">
        <f t="shared" si="88"/>
        <v>0</v>
      </c>
      <c r="AE538" s="7">
        <f t="shared" si="84"/>
        <v>0</v>
      </c>
      <c r="AF538" s="7">
        <f t="shared" si="85"/>
        <v>0</v>
      </c>
      <c r="AG538" s="7" t="str">
        <f t="shared" si="89"/>
        <v>Pediatric</v>
      </c>
    </row>
    <row r="539" spans="1:33">
      <c r="A539">
        <v>4414</v>
      </c>
      <c r="B539" t="s">
        <v>14</v>
      </c>
      <c r="C539" t="s">
        <v>15</v>
      </c>
      <c r="D539" t="s">
        <v>16</v>
      </c>
      <c r="E539" s="1">
        <v>41013</v>
      </c>
      <c r="F539" s="3">
        <v>0.90763888888888888</v>
      </c>
      <c r="G539" s="1">
        <v>41013</v>
      </c>
      <c r="H539" s="3">
        <v>0.90208333333333335</v>
      </c>
      <c r="I539">
        <v>2</v>
      </c>
      <c r="J539">
        <v>2009</v>
      </c>
      <c r="K539" s="1">
        <v>41014</v>
      </c>
      <c r="L539" s="3">
        <v>5.9027777777777776E-2</v>
      </c>
      <c r="M539" s="1">
        <v>41014</v>
      </c>
      <c r="N539" s="3">
        <v>5.9027777777777776E-2</v>
      </c>
      <c r="O539">
        <v>4</v>
      </c>
      <c r="P539">
        <v>21</v>
      </c>
      <c r="Q539">
        <v>21</v>
      </c>
      <c r="R539">
        <v>1</v>
      </c>
      <c r="S539">
        <v>1</v>
      </c>
      <c r="T539" s="2">
        <f>ED_DATA[[#This Row],[REG DATE]] + ED_DATA[[#This Row],[REG TIME]]</f>
        <v>41013.907638888886</v>
      </c>
      <c r="U539" s="2">
        <f>ED_DATA[[#This Row],[TRIAGE DATE]] + ED_DATA[[#This Row],[TRIAGE TIME]]</f>
        <v>41013.902083333334</v>
      </c>
      <c r="V539" s="2">
        <f>ED_DATA[[#This Row],[DISP DATE]] + ED_DATA[[#This Row],[DISP TIME]]</f>
        <v>41014.059027777781</v>
      </c>
      <c r="W539" s="2">
        <f>ED_DATA[[#This Row],[DATE PT LEFT ED]] + ED_DATA[[#This Row],[TIME PT LEFT ED]]</f>
        <v>41014.059027777781</v>
      </c>
      <c r="X539" s="5">
        <f t="shared" si="80"/>
        <v>3.6333333334769122</v>
      </c>
      <c r="Y539" s="5">
        <f t="shared" si="81"/>
        <v>3.6333333334769122</v>
      </c>
      <c r="Z539" s="7">
        <f t="shared" si="82"/>
        <v>1</v>
      </c>
      <c r="AA539" s="7">
        <f t="shared" si="83"/>
        <v>1</v>
      </c>
      <c r="AB539" s="7">
        <f t="shared" si="86"/>
        <v>0</v>
      </c>
      <c r="AC539" s="7">
        <f t="shared" si="87"/>
        <v>0</v>
      </c>
      <c r="AD539" s="7">
        <f t="shared" si="88"/>
        <v>0</v>
      </c>
      <c r="AE539" s="7">
        <f t="shared" si="84"/>
        <v>0</v>
      </c>
      <c r="AF539" s="7">
        <f t="shared" si="85"/>
        <v>0</v>
      </c>
      <c r="AG539" s="7" t="str">
        <f t="shared" si="89"/>
        <v>Pediatric</v>
      </c>
    </row>
    <row r="540" spans="1:33">
      <c r="A540">
        <v>4414</v>
      </c>
      <c r="B540" t="s">
        <v>14</v>
      </c>
      <c r="C540" t="s">
        <v>15</v>
      </c>
      <c r="D540" t="s">
        <v>16</v>
      </c>
      <c r="E540" s="1">
        <v>41013</v>
      </c>
      <c r="F540" s="3">
        <v>0.95902777777777781</v>
      </c>
      <c r="G540" s="1">
        <v>41013</v>
      </c>
      <c r="H540" s="3">
        <v>0.95277777777777772</v>
      </c>
      <c r="I540">
        <v>2</v>
      </c>
      <c r="J540">
        <v>2007</v>
      </c>
      <c r="K540" s="1">
        <v>41014</v>
      </c>
      <c r="L540" s="3">
        <v>0.25</v>
      </c>
      <c r="M540" s="1">
        <v>41014</v>
      </c>
      <c r="N540" s="3">
        <v>0.25</v>
      </c>
      <c r="O540">
        <v>6</v>
      </c>
      <c r="P540">
        <v>23</v>
      </c>
      <c r="Q540">
        <v>22</v>
      </c>
      <c r="R540">
        <v>6</v>
      </c>
      <c r="S540">
        <v>6</v>
      </c>
      <c r="T540" s="2">
        <f>ED_DATA[[#This Row],[REG DATE]] + ED_DATA[[#This Row],[REG TIME]]</f>
        <v>41013.959027777775</v>
      </c>
      <c r="U540" s="2">
        <f>ED_DATA[[#This Row],[TRIAGE DATE]] + ED_DATA[[#This Row],[TRIAGE TIME]]</f>
        <v>41013.952777777777</v>
      </c>
      <c r="V540" s="2">
        <f>ED_DATA[[#This Row],[DISP DATE]] + ED_DATA[[#This Row],[DISP TIME]]</f>
        <v>41014.25</v>
      </c>
      <c r="W540" s="2">
        <f>ED_DATA[[#This Row],[DATE PT LEFT ED]] + ED_DATA[[#This Row],[TIME PT LEFT ED]]</f>
        <v>41014.25</v>
      </c>
      <c r="X540" s="5">
        <f t="shared" si="80"/>
        <v>6.9833333333954215</v>
      </c>
      <c r="Y540" s="5">
        <f t="shared" si="81"/>
        <v>6.9833333333954215</v>
      </c>
      <c r="Z540" s="7">
        <f t="shared" si="82"/>
        <v>1</v>
      </c>
      <c r="AA540" s="7">
        <f t="shared" si="83"/>
        <v>0</v>
      </c>
      <c r="AB540" s="7">
        <f t="shared" si="86"/>
        <v>0</v>
      </c>
      <c r="AC540" s="7">
        <f t="shared" si="87"/>
        <v>0</v>
      </c>
      <c r="AD540" s="7">
        <f t="shared" si="88"/>
        <v>0</v>
      </c>
      <c r="AE540" s="7">
        <f t="shared" si="84"/>
        <v>0</v>
      </c>
      <c r="AF540" s="7">
        <f t="shared" si="85"/>
        <v>0</v>
      </c>
      <c r="AG540" s="7" t="str">
        <f t="shared" si="89"/>
        <v>Pediatric</v>
      </c>
    </row>
    <row r="541" spans="1:33">
      <c r="A541">
        <v>4414</v>
      </c>
      <c r="B541" t="s">
        <v>14</v>
      </c>
      <c r="C541" t="s">
        <v>15</v>
      </c>
      <c r="D541" t="s">
        <v>16</v>
      </c>
      <c r="E541" s="1">
        <v>41014</v>
      </c>
      <c r="F541" s="3">
        <v>0.20347222222222222</v>
      </c>
      <c r="G541" s="1">
        <v>41014</v>
      </c>
      <c r="H541" s="3">
        <v>0.19652777777777777</v>
      </c>
      <c r="I541">
        <v>2</v>
      </c>
      <c r="J541">
        <v>2009</v>
      </c>
      <c r="K541" s="1">
        <v>41014</v>
      </c>
      <c r="L541" s="3">
        <v>0.41597222222222224</v>
      </c>
      <c r="M541" s="1">
        <v>41014</v>
      </c>
      <c r="N541" s="3">
        <v>0.41597222222222224</v>
      </c>
      <c r="O541">
        <v>4</v>
      </c>
      <c r="P541">
        <v>4</v>
      </c>
      <c r="Q541">
        <v>4</v>
      </c>
      <c r="R541">
        <v>9</v>
      </c>
      <c r="S541">
        <v>9</v>
      </c>
      <c r="T541" s="2">
        <f>ED_DATA[[#This Row],[REG DATE]] + ED_DATA[[#This Row],[REG TIME]]</f>
        <v>41014.203472222223</v>
      </c>
      <c r="U541" s="2">
        <f>ED_DATA[[#This Row],[TRIAGE DATE]] + ED_DATA[[#This Row],[TRIAGE TIME]]</f>
        <v>41014.196527777778</v>
      </c>
      <c r="V541" s="2">
        <f>ED_DATA[[#This Row],[DISP DATE]] + ED_DATA[[#This Row],[DISP TIME]]</f>
        <v>41014.415972222225</v>
      </c>
      <c r="W541" s="2">
        <f>ED_DATA[[#This Row],[DATE PT LEFT ED]] + ED_DATA[[#This Row],[TIME PT LEFT ED]]</f>
        <v>41014.415972222225</v>
      </c>
      <c r="X541" s="5">
        <f t="shared" si="80"/>
        <v>5.1000000000349246</v>
      </c>
      <c r="Y541" s="5">
        <f t="shared" si="81"/>
        <v>5.1000000000349246</v>
      </c>
      <c r="Z541" s="7">
        <f t="shared" si="82"/>
        <v>1</v>
      </c>
      <c r="AA541" s="7">
        <f t="shared" si="83"/>
        <v>0</v>
      </c>
      <c r="AB541" s="7">
        <f t="shared" si="86"/>
        <v>0</v>
      </c>
      <c r="AC541" s="7">
        <f t="shared" si="87"/>
        <v>0</v>
      </c>
      <c r="AD541" s="7">
        <f t="shared" si="88"/>
        <v>0</v>
      </c>
      <c r="AE541" s="7">
        <f t="shared" si="84"/>
        <v>0</v>
      </c>
      <c r="AF541" s="7">
        <f t="shared" si="85"/>
        <v>0</v>
      </c>
      <c r="AG541" s="7" t="str">
        <f t="shared" si="89"/>
        <v>Pediatric</v>
      </c>
    </row>
    <row r="542" spans="1:33">
      <c r="A542">
        <v>4414</v>
      </c>
      <c r="B542" t="s">
        <v>14</v>
      </c>
      <c r="C542" t="s">
        <v>15</v>
      </c>
      <c r="D542" t="s">
        <v>16</v>
      </c>
      <c r="E542" s="1">
        <v>41011</v>
      </c>
      <c r="F542" s="3">
        <v>0.9555555555555556</v>
      </c>
      <c r="G542" s="1">
        <v>41011</v>
      </c>
      <c r="H542" s="3">
        <v>0.9458333333333333</v>
      </c>
      <c r="I542">
        <v>2</v>
      </c>
      <c r="J542">
        <v>2010</v>
      </c>
      <c r="K542" s="1">
        <v>41012</v>
      </c>
      <c r="L542" s="3">
        <v>0.13750000000000001</v>
      </c>
      <c r="M542" s="1">
        <v>41012</v>
      </c>
      <c r="N542" s="3">
        <v>0.13750000000000001</v>
      </c>
      <c r="O542">
        <v>1</v>
      </c>
      <c r="P542">
        <v>22</v>
      </c>
      <c r="Q542">
        <v>22</v>
      </c>
      <c r="R542">
        <v>3</v>
      </c>
      <c r="S542">
        <v>3</v>
      </c>
      <c r="T542" s="2">
        <f>ED_DATA[[#This Row],[REG DATE]] + ED_DATA[[#This Row],[REG TIME]]</f>
        <v>41011.955555555556</v>
      </c>
      <c r="U542" s="2">
        <f>ED_DATA[[#This Row],[TRIAGE DATE]] + ED_DATA[[#This Row],[TRIAGE TIME]]</f>
        <v>41011.945833333331</v>
      </c>
      <c r="V542" s="2">
        <f>ED_DATA[[#This Row],[DISP DATE]] + ED_DATA[[#This Row],[DISP TIME]]</f>
        <v>41012.137499999997</v>
      </c>
      <c r="W542" s="2">
        <f>ED_DATA[[#This Row],[DATE PT LEFT ED]] + ED_DATA[[#This Row],[TIME PT LEFT ED]]</f>
        <v>41012.137499999997</v>
      </c>
      <c r="X542" s="5">
        <f t="shared" si="80"/>
        <v>4.3666666665812954</v>
      </c>
      <c r="Y542" s="5">
        <f t="shared" si="81"/>
        <v>4.3666666665812954</v>
      </c>
      <c r="Z542" s="7">
        <f t="shared" si="82"/>
        <v>1</v>
      </c>
      <c r="AA542" s="7">
        <f t="shared" si="83"/>
        <v>0</v>
      </c>
      <c r="AB542" s="7">
        <f t="shared" si="86"/>
        <v>0</v>
      </c>
      <c r="AC542" s="7">
        <f t="shared" si="87"/>
        <v>0</v>
      </c>
      <c r="AD542" s="7">
        <f t="shared" si="88"/>
        <v>0</v>
      </c>
      <c r="AE542" s="7">
        <f t="shared" si="84"/>
        <v>0</v>
      </c>
      <c r="AF542" s="7">
        <f t="shared" si="85"/>
        <v>0</v>
      </c>
      <c r="AG542" s="7" t="str">
        <f t="shared" si="89"/>
        <v>Pediatric</v>
      </c>
    </row>
    <row r="543" spans="1:33">
      <c r="A543">
        <v>4414</v>
      </c>
      <c r="B543" t="s">
        <v>14</v>
      </c>
      <c r="C543" t="s">
        <v>15</v>
      </c>
      <c r="D543" t="s">
        <v>16</v>
      </c>
      <c r="E543" s="1">
        <v>41013</v>
      </c>
      <c r="F543" s="3">
        <v>2.2222222222222223E-2</v>
      </c>
      <c r="G543" s="1">
        <v>41013</v>
      </c>
      <c r="H543" s="3">
        <v>1.4583333333333334E-2</v>
      </c>
      <c r="I543">
        <v>2</v>
      </c>
      <c r="J543">
        <v>2007</v>
      </c>
      <c r="K543" s="1">
        <v>41013</v>
      </c>
      <c r="L543" s="3">
        <v>0.41666666666666669</v>
      </c>
      <c r="M543" s="1">
        <v>41013</v>
      </c>
      <c r="N543" s="3">
        <v>0.48958333333333331</v>
      </c>
      <c r="O543">
        <v>6</v>
      </c>
      <c r="P543">
        <v>0</v>
      </c>
      <c r="Q543">
        <v>0</v>
      </c>
      <c r="R543">
        <v>10</v>
      </c>
      <c r="S543">
        <v>11</v>
      </c>
      <c r="T543" s="2">
        <f>ED_DATA[[#This Row],[REG DATE]] + ED_DATA[[#This Row],[REG TIME]]</f>
        <v>41013.022222222222</v>
      </c>
      <c r="U543" s="2">
        <f>ED_DATA[[#This Row],[TRIAGE DATE]] + ED_DATA[[#This Row],[TRIAGE TIME]]</f>
        <v>41013.01458333333</v>
      </c>
      <c r="V543" s="2">
        <f>ED_DATA[[#This Row],[DISP DATE]] + ED_DATA[[#This Row],[DISP TIME]]</f>
        <v>41013.416666666664</v>
      </c>
      <c r="W543" s="2">
        <f>ED_DATA[[#This Row],[DATE PT LEFT ED]] + ED_DATA[[#This Row],[TIME PT LEFT ED]]</f>
        <v>41013.489583333336</v>
      </c>
      <c r="X543" s="5">
        <f t="shared" si="80"/>
        <v>11.216666666732635</v>
      </c>
      <c r="Y543" s="5">
        <f t="shared" si="81"/>
        <v>9.46666666661622</v>
      </c>
      <c r="Z543" s="7">
        <f t="shared" si="82"/>
        <v>0</v>
      </c>
      <c r="AA543" s="7">
        <f t="shared" si="83"/>
        <v>0</v>
      </c>
      <c r="AB543" s="7">
        <f t="shared" si="86"/>
        <v>0</v>
      </c>
      <c r="AC543" s="7">
        <f t="shared" si="87"/>
        <v>0</v>
      </c>
      <c r="AD543" s="7">
        <f t="shared" si="88"/>
        <v>0</v>
      </c>
      <c r="AE543" s="7">
        <f t="shared" si="84"/>
        <v>0</v>
      </c>
      <c r="AF543" s="7">
        <f t="shared" si="85"/>
        <v>0</v>
      </c>
      <c r="AG543" s="7" t="str">
        <f t="shared" si="89"/>
        <v>Pediatric</v>
      </c>
    </row>
    <row r="544" spans="1:33">
      <c r="A544">
        <v>4414</v>
      </c>
      <c r="B544" t="s">
        <v>14</v>
      </c>
      <c r="C544" t="s">
        <v>15</v>
      </c>
      <c r="D544" t="s">
        <v>16</v>
      </c>
      <c r="E544" s="1">
        <v>41015</v>
      </c>
      <c r="F544" s="3">
        <v>0.4909722222222222</v>
      </c>
      <c r="G544" s="1">
        <v>41015</v>
      </c>
      <c r="H544" s="3">
        <v>0.48819444444444443</v>
      </c>
      <c r="I544">
        <v>2</v>
      </c>
      <c r="J544">
        <v>2009</v>
      </c>
      <c r="K544" s="1">
        <v>41015</v>
      </c>
      <c r="L544" s="3">
        <v>0.71527777777777779</v>
      </c>
      <c r="M544" s="1">
        <v>41015</v>
      </c>
      <c r="N544" s="3">
        <v>0.72569444444444442</v>
      </c>
      <c r="O544">
        <v>2</v>
      </c>
      <c r="P544">
        <v>11</v>
      </c>
      <c r="Q544">
        <v>11</v>
      </c>
      <c r="R544">
        <v>17</v>
      </c>
      <c r="S544">
        <v>17</v>
      </c>
      <c r="T544" s="2">
        <f>ED_DATA[[#This Row],[REG DATE]] + ED_DATA[[#This Row],[REG TIME]]</f>
        <v>41015.490972222222</v>
      </c>
      <c r="U544" s="2">
        <f>ED_DATA[[#This Row],[TRIAGE DATE]] + ED_DATA[[#This Row],[TRIAGE TIME]]</f>
        <v>41015.488194444442</v>
      </c>
      <c r="V544" s="2">
        <f>ED_DATA[[#This Row],[DISP DATE]] + ED_DATA[[#This Row],[DISP TIME]]</f>
        <v>41015.715277777781</v>
      </c>
      <c r="W544" s="2">
        <f>ED_DATA[[#This Row],[DATE PT LEFT ED]] + ED_DATA[[#This Row],[TIME PT LEFT ED]]</f>
        <v>41015.725694444445</v>
      </c>
      <c r="X544" s="5">
        <f t="shared" si="80"/>
        <v>5.6333333333604969</v>
      </c>
      <c r="Y544" s="5">
        <f t="shared" si="81"/>
        <v>5.3833333334187046</v>
      </c>
      <c r="Z544" s="7">
        <f t="shared" si="82"/>
        <v>1</v>
      </c>
      <c r="AA544" s="7">
        <f t="shared" si="83"/>
        <v>0</v>
      </c>
      <c r="AB544" s="7">
        <f t="shared" si="86"/>
        <v>0</v>
      </c>
      <c r="AC544" s="7">
        <f t="shared" si="87"/>
        <v>0</v>
      </c>
      <c r="AD544" s="7">
        <f t="shared" si="88"/>
        <v>0</v>
      </c>
      <c r="AE544" s="7">
        <f t="shared" si="84"/>
        <v>0</v>
      </c>
      <c r="AF544" s="7">
        <f t="shared" si="85"/>
        <v>0</v>
      </c>
      <c r="AG544" s="7" t="str">
        <f t="shared" si="89"/>
        <v>Pediatric</v>
      </c>
    </row>
    <row r="545" spans="1:33">
      <c r="A545">
        <v>4414</v>
      </c>
      <c r="B545" t="s">
        <v>14</v>
      </c>
      <c r="C545" t="s">
        <v>15</v>
      </c>
      <c r="D545" t="s">
        <v>16</v>
      </c>
      <c r="E545" s="1">
        <v>41011</v>
      </c>
      <c r="F545" s="3">
        <v>0.59444444444444444</v>
      </c>
      <c r="G545" s="1">
        <v>41011</v>
      </c>
      <c r="H545" s="3">
        <v>0.58680555555555558</v>
      </c>
      <c r="I545">
        <v>2</v>
      </c>
      <c r="J545">
        <v>1996</v>
      </c>
      <c r="K545" s="1">
        <v>41011</v>
      </c>
      <c r="L545" s="3">
        <v>0.69097222222222221</v>
      </c>
      <c r="M545" s="1">
        <v>41011</v>
      </c>
      <c r="N545" s="3">
        <v>0.69097222222222221</v>
      </c>
      <c r="O545">
        <v>16</v>
      </c>
      <c r="P545">
        <v>14</v>
      </c>
      <c r="Q545">
        <v>14</v>
      </c>
      <c r="R545">
        <v>16</v>
      </c>
      <c r="S545">
        <v>16</v>
      </c>
      <c r="T545" s="2">
        <f>ED_DATA[[#This Row],[REG DATE]] + ED_DATA[[#This Row],[REG TIME]]</f>
        <v>41011.594444444447</v>
      </c>
      <c r="U545" s="2">
        <f>ED_DATA[[#This Row],[TRIAGE DATE]] + ED_DATA[[#This Row],[TRIAGE TIME]]</f>
        <v>41011.586805555555</v>
      </c>
      <c r="V545" s="2">
        <f>ED_DATA[[#This Row],[DISP DATE]] + ED_DATA[[#This Row],[DISP TIME]]</f>
        <v>41011.690972222219</v>
      </c>
      <c r="W545" s="2">
        <f>ED_DATA[[#This Row],[DATE PT LEFT ED]] + ED_DATA[[#This Row],[TIME PT LEFT ED]]</f>
        <v>41011.690972222219</v>
      </c>
      <c r="X545" s="5">
        <f t="shared" si="80"/>
        <v>2.3166666665347293</v>
      </c>
      <c r="Y545" s="5">
        <f t="shared" si="81"/>
        <v>2.3166666665347293</v>
      </c>
      <c r="Z545" s="7">
        <f t="shared" si="82"/>
        <v>1</v>
      </c>
      <c r="AA545" s="7">
        <f t="shared" si="83"/>
        <v>1</v>
      </c>
      <c r="AB545" s="7">
        <f t="shared" si="86"/>
        <v>0</v>
      </c>
      <c r="AC545" s="7">
        <f t="shared" si="87"/>
        <v>0</v>
      </c>
      <c r="AD545" s="7">
        <f t="shared" si="88"/>
        <v>0</v>
      </c>
      <c r="AE545" s="7">
        <f t="shared" si="84"/>
        <v>0</v>
      </c>
      <c r="AF545" s="7">
        <f t="shared" si="85"/>
        <v>0</v>
      </c>
      <c r="AG545" s="7" t="str">
        <f t="shared" si="89"/>
        <v>Pediatric</v>
      </c>
    </row>
    <row r="546" spans="1:33">
      <c r="A546">
        <v>4414</v>
      </c>
      <c r="B546" t="s">
        <v>14</v>
      </c>
      <c r="C546" t="s">
        <v>15</v>
      </c>
      <c r="D546" t="s">
        <v>16</v>
      </c>
      <c r="E546" s="1">
        <v>41011</v>
      </c>
      <c r="F546" s="3">
        <v>0.88472222222222219</v>
      </c>
      <c r="G546" s="1">
        <v>41011</v>
      </c>
      <c r="H546" s="3">
        <v>0.87916666666666665</v>
      </c>
      <c r="I546">
        <v>2</v>
      </c>
      <c r="J546">
        <v>2011</v>
      </c>
      <c r="K546" s="1">
        <v>41011</v>
      </c>
      <c r="L546" s="3">
        <v>0.97222222222222221</v>
      </c>
      <c r="M546" s="1">
        <v>41011</v>
      </c>
      <c r="N546" s="3">
        <v>0.97222222222222221</v>
      </c>
      <c r="O546">
        <v>1</v>
      </c>
      <c r="P546">
        <v>21</v>
      </c>
      <c r="Q546">
        <v>21</v>
      </c>
      <c r="R546">
        <v>23</v>
      </c>
      <c r="S546">
        <v>23</v>
      </c>
      <c r="T546" s="2">
        <f>ED_DATA[[#This Row],[REG DATE]] + ED_DATA[[#This Row],[REG TIME]]</f>
        <v>41011.884722222225</v>
      </c>
      <c r="U546" s="2">
        <f>ED_DATA[[#This Row],[TRIAGE DATE]] + ED_DATA[[#This Row],[TRIAGE TIME]]</f>
        <v>41011.879166666666</v>
      </c>
      <c r="V546" s="2">
        <f>ED_DATA[[#This Row],[DISP DATE]] + ED_DATA[[#This Row],[DISP TIME]]</f>
        <v>41011.972222222219</v>
      </c>
      <c r="W546" s="2">
        <f>ED_DATA[[#This Row],[DATE PT LEFT ED]] + ED_DATA[[#This Row],[TIME PT LEFT ED]]</f>
        <v>41011.972222222219</v>
      </c>
      <c r="X546" s="5">
        <f t="shared" si="80"/>
        <v>2.0999999998603016</v>
      </c>
      <c r="Y546" s="5">
        <f t="shared" si="81"/>
        <v>2.0999999998603016</v>
      </c>
      <c r="Z546" s="7">
        <f t="shared" si="82"/>
        <v>1</v>
      </c>
      <c r="AA546" s="7">
        <f t="shared" si="83"/>
        <v>1</v>
      </c>
      <c r="AB546" s="7">
        <f t="shared" si="86"/>
        <v>0</v>
      </c>
      <c r="AC546" s="7">
        <f t="shared" si="87"/>
        <v>0</v>
      </c>
      <c r="AD546" s="7">
        <f t="shared" si="88"/>
        <v>0</v>
      </c>
      <c r="AE546" s="7">
        <f t="shared" si="84"/>
        <v>0</v>
      </c>
      <c r="AF546" s="7">
        <f t="shared" si="85"/>
        <v>0</v>
      </c>
      <c r="AG546" s="7" t="str">
        <f t="shared" si="89"/>
        <v>Pediatric</v>
      </c>
    </row>
    <row r="547" spans="1:33">
      <c r="A547">
        <v>4414</v>
      </c>
      <c r="B547" t="s">
        <v>14</v>
      </c>
      <c r="C547" t="s">
        <v>15</v>
      </c>
      <c r="D547" t="s">
        <v>16</v>
      </c>
      <c r="E547" s="1">
        <v>41015</v>
      </c>
      <c r="F547" s="3">
        <v>0.62013888888888891</v>
      </c>
      <c r="G547" s="1">
        <v>41015</v>
      </c>
      <c r="H547" s="3">
        <v>0.61319444444444449</v>
      </c>
      <c r="I547">
        <v>2</v>
      </c>
      <c r="J547">
        <v>2008</v>
      </c>
      <c r="K547" s="1">
        <v>41015</v>
      </c>
      <c r="L547" s="3">
        <v>0.68611111111111112</v>
      </c>
      <c r="M547" s="1">
        <v>41015</v>
      </c>
      <c r="N547" s="3">
        <v>0.68611111111111112</v>
      </c>
      <c r="O547">
        <v>7</v>
      </c>
      <c r="P547">
        <v>14</v>
      </c>
      <c r="Q547">
        <v>14</v>
      </c>
      <c r="R547">
        <v>16</v>
      </c>
      <c r="S547">
        <v>16</v>
      </c>
      <c r="T547" s="2">
        <f>ED_DATA[[#This Row],[REG DATE]] + ED_DATA[[#This Row],[REG TIME]]</f>
        <v>41015.620138888888</v>
      </c>
      <c r="U547" s="2">
        <f>ED_DATA[[#This Row],[TRIAGE DATE]] + ED_DATA[[#This Row],[TRIAGE TIME]]</f>
        <v>41015.613194444442</v>
      </c>
      <c r="V547" s="2">
        <f>ED_DATA[[#This Row],[DISP DATE]] + ED_DATA[[#This Row],[DISP TIME]]</f>
        <v>41015.686111111114</v>
      </c>
      <c r="W547" s="2">
        <f>ED_DATA[[#This Row],[DATE PT LEFT ED]] + ED_DATA[[#This Row],[TIME PT LEFT ED]]</f>
        <v>41015.686111111114</v>
      </c>
      <c r="X547" s="5">
        <f t="shared" si="80"/>
        <v>1.5833333334303461</v>
      </c>
      <c r="Y547" s="5">
        <f t="shared" si="81"/>
        <v>1.5833333334303461</v>
      </c>
      <c r="Z547" s="7">
        <f t="shared" si="82"/>
        <v>1</v>
      </c>
      <c r="AA547" s="7">
        <f t="shared" si="83"/>
        <v>1</v>
      </c>
      <c r="AB547" s="7">
        <f t="shared" si="86"/>
        <v>0</v>
      </c>
      <c r="AC547" s="7">
        <f t="shared" si="87"/>
        <v>0</v>
      </c>
      <c r="AD547" s="7">
        <f t="shared" si="88"/>
        <v>0</v>
      </c>
      <c r="AE547" s="7">
        <f t="shared" si="84"/>
        <v>0</v>
      </c>
      <c r="AF547" s="7">
        <f t="shared" si="85"/>
        <v>0</v>
      </c>
      <c r="AG547" s="7" t="str">
        <f t="shared" si="89"/>
        <v>Pediatric</v>
      </c>
    </row>
    <row r="548" spans="1:33">
      <c r="A548">
        <v>4414</v>
      </c>
      <c r="B548" t="s">
        <v>14</v>
      </c>
      <c r="C548" t="s">
        <v>15</v>
      </c>
      <c r="D548" t="s">
        <v>16</v>
      </c>
      <c r="E548" s="1">
        <v>41015</v>
      </c>
      <c r="F548" s="3">
        <v>0.78819444444444442</v>
      </c>
      <c r="G548" s="1">
        <v>41015</v>
      </c>
      <c r="H548" s="3">
        <v>0.78263888888888888</v>
      </c>
      <c r="I548">
        <v>2</v>
      </c>
      <c r="J548">
        <v>1999</v>
      </c>
      <c r="K548" s="1">
        <v>41015</v>
      </c>
      <c r="L548" s="3">
        <v>0.90972222222222221</v>
      </c>
      <c r="M548" s="1">
        <v>41015</v>
      </c>
      <c r="N548" s="3">
        <v>0.90972222222222221</v>
      </c>
      <c r="O548">
        <v>15</v>
      </c>
      <c r="P548">
        <v>18</v>
      </c>
      <c r="Q548">
        <v>18</v>
      </c>
      <c r="R548">
        <v>21</v>
      </c>
      <c r="S548">
        <v>21</v>
      </c>
      <c r="T548" s="2">
        <f>ED_DATA[[#This Row],[REG DATE]] + ED_DATA[[#This Row],[REG TIME]]</f>
        <v>41015.788194444445</v>
      </c>
      <c r="U548" s="2">
        <f>ED_DATA[[#This Row],[TRIAGE DATE]] + ED_DATA[[#This Row],[TRIAGE TIME]]</f>
        <v>41015.782638888886</v>
      </c>
      <c r="V548" s="2">
        <f>ED_DATA[[#This Row],[DISP DATE]] + ED_DATA[[#This Row],[DISP TIME]]</f>
        <v>41015.909722222219</v>
      </c>
      <c r="W548" s="2">
        <f>ED_DATA[[#This Row],[DATE PT LEFT ED]] + ED_DATA[[#This Row],[TIME PT LEFT ED]]</f>
        <v>41015.909722222219</v>
      </c>
      <c r="X548" s="5">
        <f t="shared" si="80"/>
        <v>2.9166666665696539</v>
      </c>
      <c r="Y548" s="5">
        <f t="shared" si="81"/>
        <v>2.9166666665696539</v>
      </c>
      <c r="Z548" s="7">
        <f t="shared" si="82"/>
        <v>1</v>
      </c>
      <c r="AA548" s="7">
        <f t="shared" si="83"/>
        <v>1</v>
      </c>
      <c r="AB548" s="7">
        <f t="shared" si="86"/>
        <v>0</v>
      </c>
      <c r="AC548" s="7">
        <f t="shared" si="87"/>
        <v>0</v>
      </c>
      <c r="AD548" s="7">
        <f t="shared" si="88"/>
        <v>0</v>
      </c>
      <c r="AE548" s="7">
        <f t="shared" si="84"/>
        <v>0</v>
      </c>
      <c r="AF548" s="7">
        <f t="shared" si="85"/>
        <v>0</v>
      </c>
      <c r="AG548" s="7" t="str">
        <f t="shared" si="89"/>
        <v>Pediatric</v>
      </c>
    </row>
    <row r="549" spans="1:33">
      <c r="A549">
        <v>4414</v>
      </c>
      <c r="B549" t="s">
        <v>14</v>
      </c>
      <c r="C549" t="s">
        <v>15</v>
      </c>
      <c r="D549" t="s">
        <v>16</v>
      </c>
      <c r="E549" s="1">
        <v>41016</v>
      </c>
      <c r="F549" s="3">
        <v>0.59652777777777777</v>
      </c>
      <c r="G549" s="1">
        <v>41016</v>
      </c>
      <c r="H549" s="3">
        <v>0.59097222222222223</v>
      </c>
      <c r="I549">
        <v>2</v>
      </c>
      <c r="J549">
        <v>2009</v>
      </c>
      <c r="K549" s="1">
        <v>41016</v>
      </c>
      <c r="L549" s="3">
        <v>0.77777777777777779</v>
      </c>
      <c r="M549" s="1">
        <v>41016</v>
      </c>
      <c r="N549" s="3">
        <v>0.77777777777777779</v>
      </c>
      <c r="O549">
        <v>3</v>
      </c>
      <c r="P549">
        <v>14</v>
      </c>
      <c r="Q549">
        <v>14</v>
      </c>
      <c r="R549">
        <v>18</v>
      </c>
      <c r="S549">
        <v>18</v>
      </c>
      <c r="T549" s="2">
        <f>ED_DATA[[#This Row],[REG DATE]] + ED_DATA[[#This Row],[REG TIME]]</f>
        <v>41016.59652777778</v>
      </c>
      <c r="U549" s="2">
        <f>ED_DATA[[#This Row],[TRIAGE DATE]] + ED_DATA[[#This Row],[TRIAGE TIME]]</f>
        <v>41016.59097222222</v>
      </c>
      <c r="V549" s="2">
        <f>ED_DATA[[#This Row],[DISP DATE]] + ED_DATA[[#This Row],[DISP TIME]]</f>
        <v>41016.777777777781</v>
      </c>
      <c r="W549" s="2">
        <f>ED_DATA[[#This Row],[DATE PT LEFT ED]] + ED_DATA[[#This Row],[TIME PT LEFT ED]]</f>
        <v>41016.777777777781</v>
      </c>
      <c r="X549" s="5">
        <f t="shared" si="80"/>
        <v>4.3500000000349246</v>
      </c>
      <c r="Y549" s="5">
        <f t="shared" si="81"/>
        <v>4.3500000000349246</v>
      </c>
      <c r="Z549" s="7">
        <f t="shared" si="82"/>
        <v>1</v>
      </c>
      <c r="AA549" s="7">
        <f t="shared" si="83"/>
        <v>0</v>
      </c>
      <c r="AB549" s="7">
        <f t="shared" si="86"/>
        <v>0</v>
      </c>
      <c r="AC549" s="7">
        <f t="shared" si="87"/>
        <v>0</v>
      </c>
      <c r="AD549" s="7">
        <f t="shared" si="88"/>
        <v>0</v>
      </c>
      <c r="AE549" s="7">
        <f t="shared" si="84"/>
        <v>0</v>
      </c>
      <c r="AF549" s="7">
        <f t="shared" si="85"/>
        <v>0</v>
      </c>
      <c r="AG549" s="7" t="str">
        <f t="shared" si="89"/>
        <v>Pediatric</v>
      </c>
    </row>
    <row r="550" spans="1:33">
      <c r="A550">
        <v>4414</v>
      </c>
      <c r="B550" t="s">
        <v>14</v>
      </c>
      <c r="C550" t="s">
        <v>15</v>
      </c>
      <c r="D550" t="s">
        <v>18</v>
      </c>
      <c r="E550" s="1">
        <v>41016</v>
      </c>
      <c r="F550" s="3">
        <v>0.68402777777777779</v>
      </c>
      <c r="G550" s="1">
        <v>41016</v>
      </c>
      <c r="H550" s="3">
        <v>0.68055555555555558</v>
      </c>
      <c r="I550">
        <v>2</v>
      </c>
      <c r="J550">
        <v>2003</v>
      </c>
      <c r="K550" s="1">
        <v>41016</v>
      </c>
      <c r="L550" s="3">
        <v>0.85416666666666663</v>
      </c>
      <c r="M550" s="1">
        <v>41016</v>
      </c>
      <c r="N550" s="3">
        <v>0.875</v>
      </c>
      <c r="O550">
        <v>9</v>
      </c>
      <c r="P550">
        <v>16</v>
      </c>
      <c r="Q550">
        <v>16</v>
      </c>
      <c r="R550">
        <v>20</v>
      </c>
      <c r="S550">
        <v>21</v>
      </c>
      <c r="T550" s="2">
        <f>ED_DATA[[#This Row],[REG DATE]] + ED_DATA[[#This Row],[REG TIME]]</f>
        <v>41016.684027777781</v>
      </c>
      <c r="U550" s="2">
        <f>ED_DATA[[#This Row],[TRIAGE DATE]] + ED_DATA[[#This Row],[TRIAGE TIME]]</f>
        <v>41016.680555555555</v>
      </c>
      <c r="V550" s="2">
        <f>ED_DATA[[#This Row],[DISP DATE]] + ED_DATA[[#This Row],[DISP TIME]]</f>
        <v>41016.854166666664</v>
      </c>
      <c r="W550" s="2">
        <f>ED_DATA[[#This Row],[DATE PT LEFT ED]] + ED_DATA[[#This Row],[TIME PT LEFT ED]]</f>
        <v>41016.875</v>
      </c>
      <c r="X550" s="5">
        <f t="shared" si="80"/>
        <v>4.5833333332557231</v>
      </c>
      <c r="Y550" s="5">
        <f t="shared" si="81"/>
        <v>4.0833333331975155</v>
      </c>
      <c r="Z550" s="7">
        <f t="shared" si="82"/>
        <v>1</v>
      </c>
      <c r="AA550" s="7">
        <f t="shared" si="83"/>
        <v>0</v>
      </c>
      <c r="AB550" s="7">
        <f t="shared" si="86"/>
        <v>0</v>
      </c>
      <c r="AC550" s="7">
        <f t="shared" si="87"/>
        <v>0</v>
      </c>
      <c r="AD550" s="7">
        <f t="shared" si="88"/>
        <v>0</v>
      </c>
      <c r="AE550" s="7">
        <f t="shared" si="84"/>
        <v>0</v>
      </c>
      <c r="AF550" s="7">
        <f t="shared" si="85"/>
        <v>0</v>
      </c>
      <c r="AG550" s="7" t="str">
        <f t="shared" si="89"/>
        <v>Pediatric</v>
      </c>
    </row>
    <row r="551" spans="1:33">
      <c r="A551">
        <v>4414</v>
      </c>
      <c r="B551" t="s">
        <v>14</v>
      </c>
      <c r="C551" t="s">
        <v>15</v>
      </c>
      <c r="D551" t="s">
        <v>16</v>
      </c>
      <c r="E551" s="1">
        <v>41016</v>
      </c>
      <c r="F551" s="3">
        <v>0.83263888888888893</v>
      </c>
      <c r="G551" s="1">
        <v>41016</v>
      </c>
      <c r="H551" s="3">
        <v>0.82430555555555551</v>
      </c>
      <c r="I551">
        <v>2</v>
      </c>
      <c r="J551">
        <v>2008</v>
      </c>
      <c r="K551" s="1">
        <v>41016</v>
      </c>
      <c r="L551" s="3">
        <v>0.95972222222222225</v>
      </c>
      <c r="M551" s="1">
        <v>41017</v>
      </c>
      <c r="N551" s="3">
        <v>1.0416666666666666E-2</v>
      </c>
      <c r="O551">
        <v>3</v>
      </c>
      <c r="P551">
        <v>19</v>
      </c>
      <c r="Q551">
        <v>19</v>
      </c>
      <c r="R551">
        <v>23</v>
      </c>
      <c r="S551">
        <v>0</v>
      </c>
      <c r="T551" s="2">
        <f>ED_DATA[[#This Row],[REG DATE]] + ED_DATA[[#This Row],[REG TIME]]</f>
        <v>41016.832638888889</v>
      </c>
      <c r="U551" s="2">
        <f>ED_DATA[[#This Row],[TRIAGE DATE]] + ED_DATA[[#This Row],[TRIAGE TIME]]</f>
        <v>41016.824305555558</v>
      </c>
      <c r="V551" s="2">
        <f>ED_DATA[[#This Row],[DISP DATE]] + ED_DATA[[#This Row],[DISP TIME]]</f>
        <v>41016.959722222222</v>
      </c>
      <c r="W551" s="2">
        <f>ED_DATA[[#This Row],[DATE PT LEFT ED]] + ED_DATA[[#This Row],[TIME PT LEFT ED]]</f>
        <v>41017.010416666664</v>
      </c>
      <c r="X551" s="5">
        <f t="shared" si="80"/>
        <v>4.2666666666045785</v>
      </c>
      <c r="Y551" s="5">
        <f t="shared" si="81"/>
        <v>3.0499999999883585</v>
      </c>
      <c r="Z551" s="7">
        <f t="shared" si="82"/>
        <v>1</v>
      </c>
      <c r="AA551" s="7">
        <f t="shared" si="83"/>
        <v>1</v>
      </c>
      <c r="AB551" s="7">
        <f t="shared" si="86"/>
        <v>0</v>
      </c>
      <c r="AC551" s="7">
        <f t="shared" si="87"/>
        <v>0</v>
      </c>
      <c r="AD551" s="7">
        <f t="shared" si="88"/>
        <v>0</v>
      </c>
      <c r="AE551" s="7">
        <f t="shared" si="84"/>
        <v>0</v>
      </c>
      <c r="AF551" s="7">
        <f t="shared" si="85"/>
        <v>0</v>
      </c>
      <c r="AG551" s="7" t="str">
        <f t="shared" si="89"/>
        <v>Pediatric</v>
      </c>
    </row>
    <row r="552" spans="1:33">
      <c r="A552">
        <v>4414</v>
      </c>
      <c r="B552" t="s">
        <v>14</v>
      </c>
      <c r="C552" t="s">
        <v>15</v>
      </c>
      <c r="D552" t="s">
        <v>18</v>
      </c>
      <c r="E552" s="1">
        <v>41010</v>
      </c>
      <c r="F552" s="3">
        <v>2.7083333333333334E-2</v>
      </c>
      <c r="G552" s="1">
        <v>41010</v>
      </c>
      <c r="H552" s="3">
        <v>2.2916666666666665E-2</v>
      </c>
      <c r="I552">
        <v>2</v>
      </c>
      <c r="J552">
        <v>2007</v>
      </c>
      <c r="K552" s="1">
        <v>41010</v>
      </c>
      <c r="L552" s="3">
        <v>0.13541666666666666</v>
      </c>
      <c r="M552" s="1">
        <v>41010</v>
      </c>
      <c r="N552" s="3">
        <v>0.13541666666666666</v>
      </c>
      <c r="O552">
        <v>6</v>
      </c>
      <c r="P552">
        <v>0</v>
      </c>
      <c r="Q552">
        <v>0</v>
      </c>
      <c r="R552">
        <v>3</v>
      </c>
      <c r="S552">
        <v>3</v>
      </c>
      <c r="T552" s="2">
        <f>ED_DATA[[#This Row],[REG DATE]] + ED_DATA[[#This Row],[REG TIME]]</f>
        <v>41010.027083333334</v>
      </c>
      <c r="U552" s="2">
        <f>ED_DATA[[#This Row],[TRIAGE DATE]] + ED_DATA[[#This Row],[TRIAGE TIME]]</f>
        <v>41010.022916666669</v>
      </c>
      <c r="V552" s="2">
        <f>ED_DATA[[#This Row],[DISP DATE]] + ED_DATA[[#This Row],[DISP TIME]]</f>
        <v>41010.135416666664</v>
      </c>
      <c r="W552" s="2">
        <f>ED_DATA[[#This Row],[DATE PT LEFT ED]] + ED_DATA[[#This Row],[TIME PT LEFT ED]]</f>
        <v>41010.135416666664</v>
      </c>
      <c r="X552" s="5">
        <f t="shared" si="80"/>
        <v>2.5999999999185093</v>
      </c>
      <c r="Y552" s="5">
        <f t="shared" si="81"/>
        <v>2.5999999999185093</v>
      </c>
      <c r="Z552" s="7">
        <f t="shared" si="82"/>
        <v>1</v>
      </c>
      <c r="AA552" s="7">
        <f t="shared" si="83"/>
        <v>1</v>
      </c>
      <c r="AB552" s="7">
        <f t="shared" si="86"/>
        <v>0</v>
      </c>
      <c r="AC552" s="7">
        <f t="shared" si="87"/>
        <v>0</v>
      </c>
      <c r="AD552" s="7">
        <f t="shared" si="88"/>
        <v>0</v>
      </c>
      <c r="AE552" s="7">
        <f t="shared" si="84"/>
        <v>0</v>
      </c>
      <c r="AF552" s="7">
        <f t="shared" si="85"/>
        <v>0</v>
      </c>
      <c r="AG552" s="7" t="str">
        <f t="shared" si="89"/>
        <v>Pediatric</v>
      </c>
    </row>
    <row r="553" spans="1:33">
      <c r="A553">
        <v>4414</v>
      </c>
      <c r="B553" t="s">
        <v>14</v>
      </c>
      <c r="C553" t="s">
        <v>15</v>
      </c>
      <c r="D553" t="s">
        <v>18</v>
      </c>
      <c r="E553" s="1">
        <v>41010</v>
      </c>
      <c r="F553" s="3">
        <v>9.583333333333334E-2</v>
      </c>
      <c r="G553" s="1">
        <v>41010</v>
      </c>
      <c r="H553" s="3">
        <v>8.9583333333333334E-2</v>
      </c>
      <c r="I553">
        <v>2</v>
      </c>
      <c r="J553">
        <v>2009</v>
      </c>
      <c r="K553" s="1">
        <v>41010</v>
      </c>
      <c r="L553" s="3">
        <v>0.3263888888888889</v>
      </c>
      <c r="M553" s="1">
        <v>41010</v>
      </c>
      <c r="N553" s="3">
        <v>0.3263888888888889</v>
      </c>
      <c r="O553">
        <v>6</v>
      </c>
      <c r="P553">
        <v>2</v>
      </c>
      <c r="Q553">
        <v>2</v>
      </c>
      <c r="R553">
        <v>7</v>
      </c>
      <c r="S553">
        <v>7</v>
      </c>
      <c r="T553" s="2">
        <f>ED_DATA[[#This Row],[REG DATE]] + ED_DATA[[#This Row],[REG TIME]]</f>
        <v>41010.095833333333</v>
      </c>
      <c r="U553" s="2">
        <f>ED_DATA[[#This Row],[TRIAGE DATE]] + ED_DATA[[#This Row],[TRIAGE TIME]]</f>
        <v>41010.089583333334</v>
      </c>
      <c r="V553" s="2">
        <f>ED_DATA[[#This Row],[DISP DATE]] + ED_DATA[[#This Row],[DISP TIME]]</f>
        <v>41010.326388888891</v>
      </c>
      <c r="W553" s="2">
        <f>ED_DATA[[#This Row],[DATE PT LEFT ED]] + ED_DATA[[#This Row],[TIME PT LEFT ED]]</f>
        <v>41010.326388888891</v>
      </c>
      <c r="X553" s="5">
        <f t="shared" si="80"/>
        <v>5.53333333338378</v>
      </c>
      <c r="Y553" s="5">
        <f t="shared" si="81"/>
        <v>5.53333333338378</v>
      </c>
      <c r="Z553" s="7">
        <f t="shared" si="82"/>
        <v>1</v>
      </c>
      <c r="AA553" s="7">
        <f t="shared" si="83"/>
        <v>0</v>
      </c>
      <c r="AB553" s="7">
        <f t="shared" si="86"/>
        <v>0</v>
      </c>
      <c r="AC553" s="7">
        <f t="shared" si="87"/>
        <v>0</v>
      </c>
      <c r="AD553" s="7">
        <f t="shared" si="88"/>
        <v>0</v>
      </c>
      <c r="AE553" s="7">
        <f t="shared" si="84"/>
        <v>0</v>
      </c>
      <c r="AF553" s="7">
        <f t="shared" si="85"/>
        <v>0</v>
      </c>
      <c r="AG553" s="7" t="str">
        <f t="shared" si="89"/>
        <v>Pediatric</v>
      </c>
    </row>
    <row r="554" spans="1:33">
      <c r="A554">
        <v>4414</v>
      </c>
      <c r="B554" t="s">
        <v>14</v>
      </c>
      <c r="C554" t="s">
        <v>15</v>
      </c>
      <c r="D554" t="s">
        <v>16</v>
      </c>
      <c r="E554" s="1">
        <v>41013</v>
      </c>
      <c r="F554" s="3">
        <v>0.74305555555555558</v>
      </c>
      <c r="G554" s="1">
        <v>41013</v>
      </c>
      <c r="H554" s="3">
        <v>0.73611111111111116</v>
      </c>
      <c r="I554">
        <v>2</v>
      </c>
      <c r="J554">
        <v>2009</v>
      </c>
      <c r="K554" s="1">
        <v>41013</v>
      </c>
      <c r="L554" s="3">
        <v>0.90277777777777779</v>
      </c>
      <c r="M554" s="1">
        <v>41014</v>
      </c>
      <c r="N554" s="3">
        <v>1.0416666666666666E-2</v>
      </c>
      <c r="O554">
        <v>4</v>
      </c>
      <c r="P554">
        <v>17</v>
      </c>
      <c r="Q554">
        <v>17</v>
      </c>
      <c r="R554">
        <v>21</v>
      </c>
      <c r="S554">
        <v>0</v>
      </c>
      <c r="T554" s="2">
        <f>ED_DATA[[#This Row],[REG DATE]] + ED_DATA[[#This Row],[REG TIME]]</f>
        <v>41013.743055555555</v>
      </c>
      <c r="U554" s="2">
        <f>ED_DATA[[#This Row],[TRIAGE DATE]] + ED_DATA[[#This Row],[TRIAGE TIME]]</f>
        <v>41013.736111111109</v>
      </c>
      <c r="V554" s="2">
        <f>ED_DATA[[#This Row],[DISP DATE]] + ED_DATA[[#This Row],[DISP TIME]]</f>
        <v>41013.902777777781</v>
      </c>
      <c r="W554" s="2">
        <f>ED_DATA[[#This Row],[DATE PT LEFT ED]] + ED_DATA[[#This Row],[TIME PT LEFT ED]]</f>
        <v>41014.010416666664</v>
      </c>
      <c r="X554" s="5">
        <f t="shared" si="80"/>
        <v>6.4166666666278616</v>
      </c>
      <c r="Y554" s="5">
        <f t="shared" si="81"/>
        <v>3.8333333334303461</v>
      </c>
      <c r="Z554" s="7">
        <f t="shared" si="82"/>
        <v>1</v>
      </c>
      <c r="AA554" s="7">
        <f t="shared" si="83"/>
        <v>1</v>
      </c>
      <c r="AB554" s="7">
        <f t="shared" si="86"/>
        <v>0</v>
      </c>
      <c r="AC554" s="7">
        <f t="shared" si="87"/>
        <v>0</v>
      </c>
      <c r="AD554" s="7">
        <f t="shared" si="88"/>
        <v>0</v>
      </c>
      <c r="AE554" s="7">
        <f t="shared" si="84"/>
        <v>0</v>
      </c>
      <c r="AF554" s="7">
        <f t="shared" si="85"/>
        <v>0</v>
      </c>
      <c r="AG554" s="7" t="str">
        <f t="shared" si="89"/>
        <v>Pediatric</v>
      </c>
    </row>
    <row r="555" spans="1:33">
      <c r="A555">
        <v>4414</v>
      </c>
      <c r="B555" t="s">
        <v>14</v>
      </c>
      <c r="C555" t="s">
        <v>15</v>
      </c>
      <c r="D555" t="s">
        <v>16</v>
      </c>
      <c r="E555" s="1">
        <v>41013</v>
      </c>
      <c r="F555" s="3">
        <v>0.92361111111111116</v>
      </c>
      <c r="G555" s="1">
        <v>41013</v>
      </c>
      <c r="H555" s="3">
        <v>0.91597222222222219</v>
      </c>
      <c r="I555">
        <v>2</v>
      </c>
      <c r="J555">
        <v>2007</v>
      </c>
      <c r="K555" s="1">
        <v>41014</v>
      </c>
      <c r="L555" s="3">
        <v>6.5972222222222224E-2</v>
      </c>
      <c r="M555" s="1">
        <v>41014</v>
      </c>
      <c r="N555" s="3">
        <v>6.5972222222222224E-2</v>
      </c>
      <c r="O555">
        <v>6</v>
      </c>
      <c r="P555">
        <v>22</v>
      </c>
      <c r="Q555">
        <v>21</v>
      </c>
      <c r="R555">
        <v>1</v>
      </c>
      <c r="S555">
        <v>1</v>
      </c>
      <c r="T555" s="2">
        <f>ED_DATA[[#This Row],[REG DATE]] + ED_DATA[[#This Row],[REG TIME]]</f>
        <v>41013.923611111109</v>
      </c>
      <c r="U555" s="2">
        <f>ED_DATA[[#This Row],[TRIAGE DATE]] + ED_DATA[[#This Row],[TRIAGE TIME]]</f>
        <v>41013.915972222225</v>
      </c>
      <c r="V555" s="2">
        <f>ED_DATA[[#This Row],[DISP DATE]] + ED_DATA[[#This Row],[DISP TIME]]</f>
        <v>41014.065972222219</v>
      </c>
      <c r="W555" s="2">
        <f>ED_DATA[[#This Row],[DATE PT LEFT ED]] + ED_DATA[[#This Row],[TIME PT LEFT ED]]</f>
        <v>41014.065972222219</v>
      </c>
      <c r="X555" s="5">
        <f t="shared" si="80"/>
        <v>3.4166666666278616</v>
      </c>
      <c r="Y555" s="5">
        <f t="shared" si="81"/>
        <v>3.4166666666278616</v>
      </c>
      <c r="Z555" s="7">
        <f t="shared" si="82"/>
        <v>1</v>
      </c>
      <c r="AA555" s="7">
        <f t="shared" si="83"/>
        <v>1</v>
      </c>
      <c r="AB555" s="7">
        <f t="shared" si="86"/>
        <v>0</v>
      </c>
      <c r="AC555" s="7">
        <f t="shared" si="87"/>
        <v>0</v>
      </c>
      <c r="AD555" s="7">
        <f t="shared" si="88"/>
        <v>0</v>
      </c>
      <c r="AE555" s="7">
        <f t="shared" si="84"/>
        <v>0</v>
      </c>
      <c r="AF555" s="7">
        <f t="shared" si="85"/>
        <v>0</v>
      </c>
      <c r="AG555" s="7" t="str">
        <f t="shared" si="89"/>
        <v>Pediatric</v>
      </c>
    </row>
    <row r="556" spans="1:33">
      <c r="A556">
        <v>4414</v>
      </c>
      <c r="B556" t="s">
        <v>14</v>
      </c>
      <c r="C556" t="s">
        <v>15</v>
      </c>
      <c r="D556" t="s">
        <v>18</v>
      </c>
      <c r="E556" s="1">
        <v>41015</v>
      </c>
      <c r="F556" s="3">
        <v>0.62708333333333333</v>
      </c>
      <c r="G556" s="1">
        <v>41015</v>
      </c>
      <c r="H556" s="3">
        <v>0.62152777777777779</v>
      </c>
      <c r="I556">
        <v>2</v>
      </c>
      <c r="J556">
        <v>1997</v>
      </c>
      <c r="K556" s="1">
        <v>41015</v>
      </c>
      <c r="L556" s="3">
        <v>0.75</v>
      </c>
      <c r="M556" s="1">
        <v>41015</v>
      </c>
      <c r="N556" s="3">
        <v>0.75</v>
      </c>
      <c r="O556">
        <v>17</v>
      </c>
      <c r="P556">
        <v>15</v>
      </c>
      <c r="Q556">
        <v>14</v>
      </c>
      <c r="R556">
        <v>18</v>
      </c>
      <c r="S556">
        <v>18</v>
      </c>
      <c r="T556" s="2">
        <f>ED_DATA[[#This Row],[REG DATE]] + ED_DATA[[#This Row],[REG TIME]]</f>
        <v>41015.627083333333</v>
      </c>
      <c r="U556" s="2">
        <f>ED_DATA[[#This Row],[TRIAGE DATE]] + ED_DATA[[#This Row],[TRIAGE TIME]]</f>
        <v>41015.621527777781</v>
      </c>
      <c r="V556" s="2">
        <f>ED_DATA[[#This Row],[DISP DATE]] + ED_DATA[[#This Row],[DISP TIME]]</f>
        <v>41015.75</v>
      </c>
      <c r="W556" s="2">
        <f>ED_DATA[[#This Row],[DATE PT LEFT ED]] + ED_DATA[[#This Row],[TIME PT LEFT ED]]</f>
        <v>41015.75</v>
      </c>
      <c r="X556" s="5">
        <f t="shared" si="80"/>
        <v>2.9500000000116415</v>
      </c>
      <c r="Y556" s="5">
        <f t="shared" si="81"/>
        <v>2.9500000000116415</v>
      </c>
      <c r="Z556" s="7">
        <f t="shared" si="82"/>
        <v>1</v>
      </c>
      <c r="AA556" s="7">
        <f t="shared" si="83"/>
        <v>1</v>
      </c>
      <c r="AB556" s="7">
        <f t="shared" si="86"/>
        <v>0</v>
      </c>
      <c r="AC556" s="7">
        <f t="shared" si="87"/>
        <v>0</v>
      </c>
      <c r="AD556" s="7">
        <f t="shared" si="88"/>
        <v>0</v>
      </c>
      <c r="AE556" s="7">
        <f t="shared" si="84"/>
        <v>0</v>
      </c>
      <c r="AF556" s="7">
        <f t="shared" si="85"/>
        <v>0</v>
      </c>
      <c r="AG556" s="7" t="str">
        <f t="shared" si="89"/>
        <v>Pediatric</v>
      </c>
    </row>
    <row r="557" spans="1:33">
      <c r="A557">
        <v>4414</v>
      </c>
      <c r="B557" t="s">
        <v>14</v>
      </c>
      <c r="C557" t="s">
        <v>15</v>
      </c>
      <c r="D557" t="s">
        <v>16</v>
      </c>
      <c r="E557" s="1">
        <v>41010</v>
      </c>
      <c r="F557" s="3">
        <v>0.87083333333333335</v>
      </c>
      <c r="G557" s="1">
        <v>41010</v>
      </c>
      <c r="H557" s="3">
        <v>0.86388888888888893</v>
      </c>
      <c r="I557">
        <v>2</v>
      </c>
      <c r="J557">
        <v>2007</v>
      </c>
      <c r="K557" s="1">
        <v>41010</v>
      </c>
      <c r="L557" s="3">
        <v>0.99791666666666667</v>
      </c>
      <c r="M557" s="1">
        <v>41011</v>
      </c>
      <c r="N557" s="3">
        <v>6.25E-2</v>
      </c>
      <c r="O557">
        <v>7</v>
      </c>
      <c r="P557">
        <v>20</v>
      </c>
      <c r="Q557">
        <v>20</v>
      </c>
      <c r="R557">
        <v>23</v>
      </c>
      <c r="S557">
        <v>1</v>
      </c>
      <c r="T557" s="2">
        <f>ED_DATA[[#This Row],[REG DATE]] + ED_DATA[[#This Row],[REG TIME]]</f>
        <v>41010.870833333334</v>
      </c>
      <c r="U557" s="2">
        <f>ED_DATA[[#This Row],[TRIAGE DATE]] + ED_DATA[[#This Row],[TRIAGE TIME]]</f>
        <v>41010.863888888889</v>
      </c>
      <c r="V557" s="2">
        <f>ED_DATA[[#This Row],[DISP DATE]] + ED_DATA[[#This Row],[DISP TIME]]</f>
        <v>41010.997916666667</v>
      </c>
      <c r="W557" s="2">
        <f>ED_DATA[[#This Row],[DATE PT LEFT ED]] + ED_DATA[[#This Row],[TIME PT LEFT ED]]</f>
        <v>41011.0625</v>
      </c>
      <c r="X557" s="5">
        <f t="shared" si="80"/>
        <v>4.5999999999767169</v>
      </c>
      <c r="Y557" s="5">
        <f t="shared" si="81"/>
        <v>3.0499999999883585</v>
      </c>
      <c r="Z557" s="7">
        <f t="shared" si="82"/>
        <v>1</v>
      </c>
      <c r="AA557" s="7">
        <f t="shared" si="83"/>
        <v>1</v>
      </c>
      <c r="AB557" s="7">
        <f t="shared" si="86"/>
        <v>0</v>
      </c>
      <c r="AC557" s="7">
        <f t="shared" si="87"/>
        <v>0</v>
      </c>
      <c r="AD557" s="7">
        <f t="shared" si="88"/>
        <v>0</v>
      </c>
      <c r="AE557" s="7">
        <f t="shared" si="84"/>
        <v>0</v>
      </c>
      <c r="AF557" s="7">
        <f t="shared" si="85"/>
        <v>0</v>
      </c>
      <c r="AG557" s="7" t="str">
        <f t="shared" si="89"/>
        <v>Pediatric</v>
      </c>
    </row>
    <row r="558" spans="1:33">
      <c r="A558">
        <v>4414</v>
      </c>
      <c r="B558" t="s">
        <v>14</v>
      </c>
      <c r="C558" t="s">
        <v>15</v>
      </c>
      <c r="D558" t="s">
        <v>16</v>
      </c>
      <c r="E558" s="1">
        <v>41010</v>
      </c>
      <c r="F558" s="3">
        <v>0.95416666666666672</v>
      </c>
      <c r="G558" s="1">
        <v>41010</v>
      </c>
      <c r="H558" s="3">
        <v>0.95</v>
      </c>
      <c r="I558">
        <v>2</v>
      </c>
      <c r="J558">
        <v>2004</v>
      </c>
      <c r="K558" s="1">
        <v>41011</v>
      </c>
      <c r="L558" s="3">
        <v>6.5972222222222224E-2</v>
      </c>
      <c r="M558" s="1">
        <v>41011</v>
      </c>
      <c r="N558" s="3">
        <v>6.5972222222222224E-2</v>
      </c>
      <c r="O558">
        <v>7</v>
      </c>
      <c r="P558">
        <v>22</v>
      </c>
      <c r="Q558">
        <v>22</v>
      </c>
      <c r="R558">
        <v>1</v>
      </c>
      <c r="S558">
        <v>1</v>
      </c>
      <c r="T558" s="2">
        <f>ED_DATA[[#This Row],[REG DATE]] + ED_DATA[[#This Row],[REG TIME]]</f>
        <v>41010.95416666667</v>
      </c>
      <c r="U558" s="2">
        <f>ED_DATA[[#This Row],[TRIAGE DATE]] + ED_DATA[[#This Row],[TRIAGE TIME]]</f>
        <v>41010.949999999997</v>
      </c>
      <c r="V558" s="2">
        <f>ED_DATA[[#This Row],[DISP DATE]] + ED_DATA[[#This Row],[DISP TIME]]</f>
        <v>41011.065972222219</v>
      </c>
      <c r="W558" s="2">
        <f>ED_DATA[[#This Row],[DATE PT LEFT ED]] + ED_DATA[[#This Row],[TIME PT LEFT ED]]</f>
        <v>41011.065972222219</v>
      </c>
      <c r="X558" s="5">
        <f t="shared" si="80"/>
        <v>2.6833333331742324</v>
      </c>
      <c r="Y558" s="5">
        <f t="shared" si="81"/>
        <v>2.6833333331742324</v>
      </c>
      <c r="Z558" s="7">
        <f t="shared" si="82"/>
        <v>1</v>
      </c>
      <c r="AA558" s="7">
        <f t="shared" si="83"/>
        <v>1</v>
      </c>
      <c r="AB558" s="7">
        <f t="shared" si="86"/>
        <v>0</v>
      </c>
      <c r="AC558" s="7">
        <f t="shared" si="87"/>
        <v>0</v>
      </c>
      <c r="AD558" s="7">
        <f t="shared" si="88"/>
        <v>0</v>
      </c>
      <c r="AE558" s="7">
        <f t="shared" si="84"/>
        <v>0</v>
      </c>
      <c r="AF558" s="7">
        <f t="shared" si="85"/>
        <v>0</v>
      </c>
      <c r="AG558" s="7" t="str">
        <f t="shared" si="89"/>
        <v>Pediatric</v>
      </c>
    </row>
    <row r="559" spans="1:33">
      <c r="A559">
        <v>4414</v>
      </c>
      <c r="B559" t="s">
        <v>14</v>
      </c>
      <c r="C559" t="s">
        <v>15</v>
      </c>
      <c r="D559" t="s">
        <v>16</v>
      </c>
      <c r="E559" s="1">
        <v>41013</v>
      </c>
      <c r="F559" s="3">
        <v>0.64583333333333337</v>
      </c>
      <c r="G559" s="1">
        <v>41013</v>
      </c>
      <c r="H559" s="3">
        <v>0.64444444444444449</v>
      </c>
      <c r="I559">
        <v>2</v>
      </c>
      <c r="J559">
        <v>1997</v>
      </c>
      <c r="K559" s="1">
        <v>41013</v>
      </c>
      <c r="L559" s="3">
        <v>0.875</v>
      </c>
      <c r="M559" s="1">
        <v>41013</v>
      </c>
      <c r="N559" s="3">
        <v>0.875</v>
      </c>
      <c r="O559">
        <v>16</v>
      </c>
      <c r="P559">
        <v>15</v>
      </c>
      <c r="Q559">
        <v>15</v>
      </c>
      <c r="R559">
        <v>21</v>
      </c>
      <c r="S559">
        <v>21</v>
      </c>
      <c r="T559" s="2">
        <f>ED_DATA[[#This Row],[REG DATE]] + ED_DATA[[#This Row],[REG TIME]]</f>
        <v>41013.645833333336</v>
      </c>
      <c r="U559" s="2">
        <f>ED_DATA[[#This Row],[TRIAGE DATE]] + ED_DATA[[#This Row],[TRIAGE TIME]]</f>
        <v>41013.644444444442</v>
      </c>
      <c r="V559" s="2">
        <f>ED_DATA[[#This Row],[DISP DATE]] + ED_DATA[[#This Row],[DISP TIME]]</f>
        <v>41013.875</v>
      </c>
      <c r="W559" s="2">
        <f>ED_DATA[[#This Row],[DATE PT LEFT ED]] + ED_DATA[[#This Row],[TIME PT LEFT ED]]</f>
        <v>41013.875</v>
      </c>
      <c r="X559" s="5">
        <f t="shared" si="80"/>
        <v>5.4999999999417923</v>
      </c>
      <c r="Y559" s="5">
        <f t="shared" si="81"/>
        <v>5.4999999999417923</v>
      </c>
      <c r="Z559" s="7">
        <f t="shared" si="82"/>
        <v>1</v>
      </c>
      <c r="AA559" s="7">
        <f t="shared" si="83"/>
        <v>0</v>
      </c>
      <c r="AB559" s="7">
        <f t="shared" si="86"/>
        <v>0</v>
      </c>
      <c r="AC559" s="7">
        <f t="shared" si="87"/>
        <v>0</v>
      </c>
      <c r="AD559" s="7">
        <f t="shared" si="88"/>
        <v>0</v>
      </c>
      <c r="AE559" s="7">
        <f t="shared" si="84"/>
        <v>0</v>
      </c>
      <c r="AF559" s="7">
        <f t="shared" si="85"/>
        <v>0</v>
      </c>
      <c r="AG559" s="7" t="str">
        <f t="shared" si="89"/>
        <v>Pediatric</v>
      </c>
    </row>
    <row r="560" spans="1:33">
      <c r="A560">
        <v>4414</v>
      </c>
      <c r="B560" t="s">
        <v>14</v>
      </c>
      <c r="C560" t="s">
        <v>15</v>
      </c>
      <c r="D560" t="s">
        <v>16</v>
      </c>
      <c r="E560" s="1">
        <v>41011</v>
      </c>
      <c r="F560" s="3">
        <v>0.47222222222222221</v>
      </c>
      <c r="G560" s="1">
        <v>41011</v>
      </c>
      <c r="H560" s="3">
        <v>0.45902777777777776</v>
      </c>
      <c r="I560">
        <v>2</v>
      </c>
      <c r="J560">
        <v>2001</v>
      </c>
      <c r="K560" s="1">
        <v>41011</v>
      </c>
      <c r="L560" s="3">
        <v>0.69444444444444442</v>
      </c>
      <c r="M560" s="1">
        <v>41011</v>
      </c>
      <c r="N560" s="3">
        <v>0.69444444444444442</v>
      </c>
      <c r="O560">
        <v>14</v>
      </c>
      <c r="P560">
        <v>11</v>
      </c>
      <c r="Q560">
        <v>11</v>
      </c>
      <c r="R560">
        <v>16</v>
      </c>
      <c r="S560">
        <v>16</v>
      </c>
      <c r="T560" s="2">
        <f>ED_DATA[[#This Row],[REG DATE]] + ED_DATA[[#This Row],[REG TIME]]</f>
        <v>41011.472222222219</v>
      </c>
      <c r="U560" s="2">
        <f>ED_DATA[[#This Row],[TRIAGE DATE]] + ED_DATA[[#This Row],[TRIAGE TIME]]</f>
        <v>41011.459027777775</v>
      </c>
      <c r="V560" s="2">
        <f>ED_DATA[[#This Row],[DISP DATE]] + ED_DATA[[#This Row],[DISP TIME]]</f>
        <v>41011.694444444445</v>
      </c>
      <c r="W560" s="2">
        <f>ED_DATA[[#This Row],[DATE PT LEFT ED]] + ED_DATA[[#This Row],[TIME PT LEFT ED]]</f>
        <v>41011.694444444445</v>
      </c>
      <c r="X560" s="5">
        <f t="shared" si="80"/>
        <v>5.3333333334303461</v>
      </c>
      <c r="Y560" s="5">
        <f t="shared" si="81"/>
        <v>5.3333333334303461</v>
      </c>
      <c r="Z560" s="7">
        <f t="shared" si="82"/>
        <v>1</v>
      </c>
      <c r="AA560" s="7">
        <f t="shared" si="83"/>
        <v>0</v>
      </c>
      <c r="AB560" s="7">
        <f t="shared" si="86"/>
        <v>0</v>
      </c>
      <c r="AC560" s="7">
        <f t="shared" si="87"/>
        <v>0</v>
      </c>
      <c r="AD560" s="7">
        <f t="shared" si="88"/>
        <v>0</v>
      </c>
      <c r="AE560" s="7">
        <f t="shared" si="84"/>
        <v>0</v>
      </c>
      <c r="AF560" s="7">
        <f t="shared" si="85"/>
        <v>0</v>
      </c>
      <c r="AG560" s="7" t="str">
        <f t="shared" si="89"/>
        <v>Pediatric</v>
      </c>
    </row>
    <row r="561" spans="1:33">
      <c r="A561">
        <v>4414</v>
      </c>
      <c r="B561" t="s">
        <v>14</v>
      </c>
      <c r="C561" t="s">
        <v>15</v>
      </c>
      <c r="D561" t="s">
        <v>16</v>
      </c>
      <c r="E561" s="1">
        <v>41012</v>
      </c>
      <c r="F561" s="3">
        <v>0.45902777777777776</v>
      </c>
      <c r="G561" s="1">
        <v>41012</v>
      </c>
      <c r="H561" s="3">
        <v>0.4548611111111111</v>
      </c>
      <c r="I561">
        <v>2</v>
      </c>
      <c r="J561">
        <v>2009</v>
      </c>
      <c r="K561" s="1">
        <v>41012</v>
      </c>
      <c r="L561" s="3">
        <v>0.85555555555555551</v>
      </c>
      <c r="M561" s="1">
        <v>41012</v>
      </c>
      <c r="N561" s="3">
        <v>0.85555555555555551</v>
      </c>
      <c r="O561">
        <v>5</v>
      </c>
      <c r="P561">
        <v>11</v>
      </c>
      <c r="Q561">
        <v>10</v>
      </c>
      <c r="R561">
        <v>20</v>
      </c>
      <c r="S561">
        <v>20</v>
      </c>
      <c r="T561" s="2">
        <f>ED_DATA[[#This Row],[REG DATE]] + ED_DATA[[#This Row],[REG TIME]]</f>
        <v>41012.459027777775</v>
      </c>
      <c r="U561" s="2">
        <f>ED_DATA[[#This Row],[TRIAGE DATE]] + ED_DATA[[#This Row],[TRIAGE TIME]]</f>
        <v>41012.454861111109</v>
      </c>
      <c r="V561" s="2">
        <f>ED_DATA[[#This Row],[DISP DATE]] + ED_DATA[[#This Row],[DISP TIME]]</f>
        <v>41012.855555555558</v>
      </c>
      <c r="W561" s="2">
        <f>ED_DATA[[#This Row],[DATE PT LEFT ED]] + ED_DATA[[#This Row],[TIME PT LEFT ED]]</f>
        <v>41012.855555555558</v>
      </c>
      <c r="X561" s="5">
        <f t="shared" si="80"/>
        <v>9.5166666667792015</v>
      </c>
      <c r="Y561" s="5">
        <f t="shared" si="81"/>
        <v>9.5166666667792015</v>
      </c>
      <c r="Z561" s="7">
        <f t="shared" si="82"/>
        <v>0</v>
      </c>
      <c r="AA561" s="7">
        <f t="shared" si="83"/>
        <v>0</v>
      </c>
      <c r="AB561" s="7">
        <f t="shared" si="86"/>
        <v>0</v>
      </c>
      <c r="AC561" s="7">
        <f t="shared" si="87"/>
        <v>0</v>
      </c>
      <c r="AD561" s="7">
        <f t="shared" si="88"/>
        <v>0</v>
      </c>
      <c r="AE561" s="7">
        <f t="shared" si="84"/>
        <v>0</v>
      </c>
      <c r="AF561" s="7">
        <f t="shared" si="85"/>
        <v>0</v>
      </c>
      <c r="AG561" s="7" t="str">
        <f t="shared" si="89"/>
        <v>Pediatric</v>
      </c>
    </row>
    <row r="562" spans="1:33">
      <c r="A562">
        <v>4414</v>
      </c>
      <c r="B562" t="s">
        <v>14</v>
      </c>
      <c r="C562" t="s">
        <v>15</v>
      </c>
      <c r="D562" t="s">
        <v>18</v>
      </c>
      <c r="E562" s="1">
        <v>41011</v>
      </c>
      <c r="F562" s="3">
        <v>5.9027777777777776E-2</v>
      </c>
      <c r="G562" s="1">
        <v>41011</v>
      </c>
      <c r="H562" s="3">
        <v>4.9305555555555554E-2</v>
      </c>
      <c r="I562">
        <v>2</v>
      </c>
      <c r="J562">
        <v>1926</v>
      </c>
      <c r="K562" s="1">
        <v>41011</v>
      </c>
      <c r="L562" s="3">
        <v>0.52083333333333337</v>
      </c>
      <c r="M562" s="1">
        <v>41011</v>
      </c>
      <c r="N562" s="3">
        <v>0.54305555555555551</v>
      </c>
      <c r="O562">
        <v>87</v>
      </c>
      <c r="P562">
        <v>1</v>
      </c>
      <c r="Q562">
        <v>1</v>
      </c>
      <c r="R562">
        <v>12</v>
      </c>
      <c r="S562">
        <v>13</v>
      </c>
      <c r="T562" s="2">
        <f>ED_DATA[[#This Row],[REG DATE]] + ED_DATA[[#This Row],[REG TIME]]</f>
        <v>41011.059027777781</v>
      </c>
      <c r="U562" s="2">
        <f>ED_DATA[[#This Row],[TRIAGE DATE]] + ED_DATA[[#This Row],[TRIAGE TIME]]</f>
        <v>41011.049305555556</v>
      </c>
      <c r="V562" s="2">
        <f>ED_DATA[[#This Row],[DISP DATE]] + ED_DATA[[#This Row],[DISP TIME]]</f>
        <v>41011.520833333336</v>
      </c>
      <c r="W562" s="2">
        <f>ED_DATA[[#This Row],[DATE PT LEFT ED]] + ED_DATA[[#This Row],[TIME PT LEFT ED]]</f>
        <v>41011.543055555558</v>
      </c>
      <c r="X562" s="5">
        <f t="shared" si="80"/>
        <v>11.616666666639503</v>
      </c>
      <c r="Y562" s="5">
        <f t="shared" si="81"/>
        <v>11.083333333313931</v>
      </c>
      <c r="Z562" s="7">
        <f t="shared" si="82"/>
        <v>0</v>
      </c>
      <c r="AA562" s="7">
        <f t="shared" si="83"/>
        <v>0</v>
      </c>
      <c r="AB562" s="7">
        <f t="shared" si="86"/>
        <v>0</v>
      </c>
      <c r="AC562" s="7">
        <f t="shared" si="87"/>
        <v>0</v>
      </c>
      <c r="AD562" s="7">
        <f t="shared" si="88"/>
        <v>0</v>
      </c>
      <c r="AE562" s="7">
        <f t="shared" si="84"/>
        <v>0</v>
      </c>
      <c r="AF562" s="7">
        <f t="shared" si="85"/>
        <v>0</v>
      </c>
      <c r="AG562" s="7" t="str">
        <f t="shared" si="89"/>
        <v>Senior</v>
      </c>
    </row>
    <row r="563" spans="1:33">
      <c r="A563">
        <v>4414</v>
      </c>
      <c r="B563" t="s">
        <v>14</v>
      </c>
      <c r="C563" t="s">
        <v>15</v>
      </c>
      <c r="D563" t="s">
        <v>18</v>
      </c>
      <c r="E563" s="1">
        <v>41011</v>
      </c>
      <c r="F563" s="3">
        <v>0.50902777777777775</v>
      </c>
      <c r="G563" s="1">
        <v>41011</v>
      </c>
      <c r="H563" s="3">
        <v>0.5</v>
      </c>
      <c r="I563">
        <v>2</v>
      </c>
      <c r="J563">
        <v>1942</v>
      </c>
      <c r="K563" s="1">
        <v>41011</v>
      </c>
      <c r="L563" s="3">
        <v>0.59027777777777779</v>
      </c>
      <c r="M563" s="1">
        <v>41011</v>
      </c>
      <c r="N563" s="3">
        <v>0.64583333333333337</v>
      </c>
      <c r="O563">
        <v>73</v>
      </c>
      <c r="P563">
        <v>12</v>
      </c>
      <c r="Q563">
        <v>12</v>
      </c>
      <c r="R563">
        <v>14</v>
      </c>
      <c r="S563">
        <v>15</v>
      </c>
      <c r="T563" s="2">
        <f>ED_DATA[[#This Row],[REG DATE]] + ED_DATA[[#This Row],[REG TIME]]</f>
        <v>41011.509027777778</v>
      </c>
      <c r="U563" s="2">
        <f>ED_DATA[[#This Row],[TRIAGE DATE]] + ED_DATA[[#This Row],[TRIAGE TIME]]</f>
        <v>41011.5</v>
      </c>
      <c r="V563" s="2">
        <f>ED_DATA[[#This Row],[DISP DATE]] + ED_DATA[[#This Row],[DISP TIME]]</f>
        <v>41011.590277777781</v>
      </c>
      <c r="W563" s="2">
        <f>ED_DATA[[#This Row],[DATE PT LEFT ED]] + ED_DATA[[#This Row],[TIME PT LEFT ED]]</f>
        <v>41011.645833333336</v>
      </c>
      <c r="X563" s="5">
        <f t="shared" si="80"/>
        <v>3.28333333338378</v>
      </c>
      <c r="Y563" s="5">
        <f t="shared" si="81"/>
        <v>1.9500000000698492</v>
      </c>
      <c r="Z563" s="7">
        <f t="shared" si="82"/>
        <v>1</v>
      </c>
      <c r="AA563" s="7">
        <f t="shared" si="83"/>
        <v>1</v>
      </c>
      <c r="AB563" s="7">
        <f t="shared" si="86"/>
        <v>0</v>
      </c>
      <c r="AC563" s="7">
        <f t="shared" si="87"/>
        <v>0</v>
      </c>
      <c r="AD563" s="7">
        <f t="shared" si="88"/>
        <v>0</v>
      </c>
      <c r="AE563" s="7">
        <f t="shared" si="84"/>
        <v>0</v>
      </c>
      <c r="AF563" s="7">
        <f t="shared" si="85"/>
        <v>0</v>
      </c>
      <c r="AG563" s="7" t="str">
        <f t="shared" si="89"/>
        <v>Senior</v>
      </c>
    </row>
    <row r="564" spans="1:33">
      <c r="A564">
        <v>4414</v>
      </c>
      <c r="B564" t="s">
        <v>14</v>
      </c>
      <c r="C564" t="s">
        <v>15</v>
      </c>
      <c r="D564" t="s">
        <v>18</v>
      </c>
      <c r="E564" s="1">
        <v>41011</v>
      </c>
      <c r="F564" s="3">
        <v>0.52083333333333337</v>
      </c>
      <c r="G564" s="1">
        <v>41011</v>
      </c>
      <c r="H564" s="3">
        <v>0.51388888888888884</v>
      </c>
      <c r="I564">
        <v>2</v>
      </c>
      <c r="J564">
        <v>1923</v>
      </c>
      <c r="K564" s="1">
        <v>41011</v>
      </c>
      <c r="L564" s="3">
        <v>0.88472222222222219</v>
      </c>
      <c r="M564" s="1">
        <v>41011</v>
      </c>
      <c r="N564" s="3">
        <v>0.88472222222222219</v>
      </c>
      <c r="O564">
        <v>88</v>
      </c>
      <c r="P564">
        <v>12</v>
      </c>
      <c r="Q564">
        <v>12</v>
      </c>
      <c r="R564">
        <v>21</v>
      </c>
      <c r="S564">
        <v>21</v>
      </c>
      <c r="T564" s="2">
        <f>ED_DATA[[#This Row],[REG DATE]] + ED_DATA[[#This Row],[REG TIME]]</f>
        <v>41011.520833333336</v>
      </c>
      <c r="U564" s="2">
        <f>ED_DATA[[#This Row],[TRIAGE DATE]] + ED_DATA[[#This Row],[TRIAGE TIME]]</f>
        <v>41011.513888888891</v>
      </c>
      <c r="V564" s="2">
        <f>ED_DATA[[#This Row],[DISP DATE]] + ED_DATA[[#This Row],[DISP TIME]]</f>
        <v>41011.884722222225</v>
      </c>
      <c r="W564" s="2">
        <f>ED_DATA[[#This Row],[DATE PT LEFT ED]] + ED_DATA[[#This Row],[TIME PT LEFT ED]]</f>
        <v>41011.884722222225</v>
      </c>
      <c r="X564" s="5">
        <f t="shared" si="80"/>
        <v>8.7333333333372138</v>
      </c>
      <c r="Y564" s="5">
        <f t="shared" si="81"/>
        <v>8.7333333333372138</v>
      </c>
      <c r="Z564" s="7">
        <f t="shared" si="82"/>
        <v>0</v>
      </c>
      <c r="AA564" s="7">
        <f t="shared" si="83"/>
        <v>0</v>
      </c>
      <c r="AB564" s="7">
        <f t="shared" si="86"/>
        <v>0</v>
      </c>
      <c r="AC564" s="7">
        <f t="shared" si="87"/>
        <v>0</v>
      </c>
      <c r="AD564" s="7">
        <f t="shared" si="88"/>
        <v>0</v>
      </c>
      <c r="AE564" s="7">
        <f t="shared" si="84"/>
        <v>0</v>
      </c>
      <c r="AF564" s="7">
        <f t="shared" si="85"/>
        <v>0</v>
      </c>
      <c r="AG564" s="7" t="str">
        <f t="shared" si="89"/>
        <v>Senior</v>
      </c>
    </row>
    <row r="565" spans="1:33">
      <c r="A565">
        <v>4414</v>
      </c>
      <c r="B565" t="s">
        <v>14</v>
      </c>
      <c r="C565" t="s">
        <v>15</v>
      </c>
      <c r="D565" t="s">
        <v>18</v>
      </c>
      <c r="E565" s="1">
        <v>41011</v>
      </c>
      <c r="F565" s="3">
        <v>0.54722222222222228</v>
      </c>
      <c r="G565" s="1">
        <v>41011</v>
      </c>
      <c r="H565" s="3">
        <v>0.54166666666666663</v>
      </c>
      <c r="I565">
        <v>2</v>
      </c>
      <c r="J565">
        <v>1922</v>
      </c>
      <c r="K565" s="1">
        <v>41011</v>
      </c>
      <c r="L565" s="3">
        <v>0.63194444444444442</v>
      </c>
      <c r="M565" s="1">
        <v>41011</v>
      </c>
      <c r="N565" s="3">
        <v>0.67500000000000004</v>
      </c>
      <c r="O565">
        <v>89</v>
      </c>
      <c r="P565">
        <v>13</v>
      </c>
      <c r="Q565">
        <v>13</v>
      </c>
      <c r="R565">
        <v>15</v>
      </c>
      <c r="S565">
        <v>16</v>
      </c>
      <c r="T565" s="2">
        <f>ED_DATA[[#This Row],[REG DATE]] + ED_DATA[[#This Row],[REG TIME]]</f>
        <v>41011.547222222223</v>
      </c>
      <c r="U565" s="2">
        <f>ED_DATA[[#This Row],[TRIAGE DATE]] + ED_DATA[[#This Row],[TRIAGE TIME]]</f>
        <v>41011.541666666664</v>
      </c>
      <c r="V565" s="2">
        <f>ED_DATA[[#This Row],[DISP DATE]] + ED_DATA[[#This Row],[DISP TIME]]</f>
        <v>41011.631944444445</v>
      </c>
      <c r="W565" s="2">
        <f>ED_DATA[[#This Row],[DATE PT LEFT ED]] + ED_DATA[[#This Row],[TIME PT LEFT ED]]</f>
        <v>41011.675000000003</v>
      </c>
      <c r="X565" s="5">
        <f t="shared" si="80"/>
        <v>3.0666666667093523</v>
      </c>
      <c r="Y565" s="5">
        <f t="shared" si="81"/>
        <v>2.0333333333255723</v>
      </c>
      <c r="Z565" s="7">
        <f t="shared" si="82"/>
        <v>1</v>
      </c>
      <c r="AA565" s="7">
        <f t="shared" si="83"/>
        <v>1</v>
      </c>
      <c r="AB565" s="7">
        <f t="shared" si="86"/>
        <v>0</v>
      </c>
      <c r="AC565" s="7">
        <f t="shared" si="87"/>
        <v>0</v>
      </c>
      <c r="AD565" s="7">
        <f t="shared" si="88"/>
        <v>0</v>
      </c>
      <c r="AE565" s="7">
        <f t="shared" si="84"/>
        <v>0</v>
      </c>
      <c r="AF565" s="7">
        <f t="shared" si="85"/>
        <v>0</v>
      </c>
      <c r="AG565" s="7" t="str">
        <f t="shared" si="89"/>
        <v>Senior</v>
      </c>
    </row>
    <row r="566" spans="1:33">
      <c r="A566">
        <v>4414</v>
      </c>
      <c r="B566" t="s">
        <v>14</v>
      </c>
      <c r="C566" t="s">
        <v>15</v>
      </c>
      <c r="D566" t="s">
        <v>16</v>
      </c>
      <c r="E566" s="1">
        <v>41010</v>
      </c>
      <c r="F566" s="3">
        <v>6.3194444444444442E-2</v>
      </c>
      <c r="G566" s="1">
        <v>41010</v>
      </c>
      <c r="H566" s="3">
        <v>5.7638888888888892E-2</v>
      </c>
      <c r="I566">
        <v>2</v>
      </c>
      <c r="J566">
        <v>1933</v>
      </c>
      <c r="K566" s="1">
        <v>41010</v>
      </c>
      <c r="L566" s="3">
        <v>0.44097222222222221</v>
      </c>
      <c r="M566" s="1">
        <v>41010</v>
      </c>
      <c r="N566" s="3">
        <v>0.44097222222222221</v>
      </c>
      <c r="O566">
        <v>81</v>
      </c>
      <c r="P566">
        <v>1</v>
      </c>
      <c r="Q566">
        <v>1</v>
      </c>
      <c r="R566">
        <v>10</v>
      </c>
      <c r="S566">
        <v>10</v>
      </c>
      <c r="T566" s="2">
        <f>ED_DATA[[#This Row],[REG DATE]] + ED_DATA[[#This Row],[REG TIME]]</f>
        <v>41010.063194444447</v>
      </c>
      <c r="U566" s="2">
        <f>ED_DATA[[#This Row],[TRIAGE DATE]] + ED_DATA[[#This Row],[TRIAGE TIME]]</f>
        <v>41010.057638888888</v>
      </c>
      <c r="V566" s="2">
        <f>ED_DATA[[#This Row],[DISP DATE]] + ED_DATA[[#This Row],[DISP TIME]]</f>
        <v>41010.440972222219</v>
      </c>
      <c r="W566" s="2">
        <f>ED_DATA[[#This Row],[DATE PT LEFT ED]] + ED_DATA[[#This Row],[TIME PT LEFT ED]]</f>
        <v>41010.440972222219</v>
      </c>
      <c r="X566" s="5">
        <f t="shared" si="80"/>
        <v>9.0666666665347293</v>
      </c>
      <c r="Y566" s="5">
        <f t="shared" si="81"/>
        <v>9.0666666665347293</v>
      </c>
      <c r="Z566" s="7">
        <f t="shared" si="82"/>
        <v>0</v>
      </c>
      <c r="AA566" s="7">
        <f t="shared" si="83"/>
        <v>0</v>
      </c>
      <c r="AB566" s="7">
        <f t="shared" si="86"/>
        <v>0</v>
      </c>
      <c r="AC566" s="7">
        <f t="shared" si="87"/>
        <v>0</v>
      </c>
      <c r="AD566" s="7">
        <f t="shared" si="88"/>
        <v>0</v>
      </c>
      <c r="AE566" s="7">
        <f t="shared" si="84"/>
        <v>0</v>
      </c>
      <c r="AF566" s="7">
        <f t="shared" si="85"/>
        <v>0</v>
      </c>
      <c r="AG566" s="7" t="str">
        <f t="shared" si="89"/>
        <v>Senior</v>
      </c>
    </row>
    <row r="567" spans="1:33">
      <c r="A567">
        <v>4414</v>
      </c>
      <c r="B567" t="s">
        <v>14</v>
      </c>
      <c r="C567" t="s">
        <v>15</v>
      </c>
      <c r="D567" t="s">
        <v>16</v>
      </c>
      <c r="E567" s="1">
        <v>41010</v>
      </c>
      <c r="F567" s="3">
        <v>0.14444444444444443</v>
      </c>
      <c r="G567" s="1">
        <v>41010</v>
      </c>
      <c r="H567" s="3">
        <v>0.13680555555555557</v>
      </c>
      <c r="I567">
        <v>2</v>
      </c>
      <c r="J567">
        <v>1932</v>
      </c>
      <c r="K567" s="1">
        <v>41010</v>
      </c>
      <c r="L567" s="3">
        <v>0.51041666666666663</v>
      </c>
      <c r="M567" s="1">
        <v>41010</v>
      </c>
      <c r="N567" s="3">
        <v>0.875</v>
      </c>
      <c r="O567">
        <v>80</v>
      </c>
      <c r="P567">
        <v>3</v>
      </c>
      <c r="Q567">
        <v>3</v>
      </c>
      <c r="R567">
        <v>12</v>
      </c>
      <c r="S567">
        <v>21</v>
      </c>
      <c r="T567" s="2">
        <f>ED_DATA[[#This Row],[REG DATE]] + ED_DATA[[#This Row],[REG TIME]]</f>
        <v>41010.144444444442</v>
      </c>
      <c r="U567" s="2">
        <f>ED_DATA[[#This Row],[TRIAGE DATE]] + ED_DATA[[#This Row],[TRIAGE TIME]]</f>
        <v>41010.136805555558</v>
      </c>
      <c r="V567" s="2">
        <f>ED_DATA[[#This Row],[DISP DATE]] + ED_DATA[[#This Row],[DISP TIME]]</f>
        <v>41010.510416666664</v>
      </c>
      <c r="W567" s="2">
        <f>ED_DATA[[#This Row],[DATE PT LEFT ED]] + ED_DATA[[#This Row],[TIME PT LEFT ED]]</f>
        <v>41010.875</v>
      </c>
      <c r="X567" s="5">
        <f t="shared" si="80"/>
        <v>17.53333333338378</v>
      </c>
      <c r="Y567" s="5">
        <f t="shared" si="81"/>
        <v>8.7833333333255723</v>
      </c>
      <c r="Z567" s="7">
        <f t="shared" si="82"/>
        <v>0</v>
      </c>
      <c r="AA567" s="7">
        <f t="shared" si="83"/>
        <v>0</v>
      </c>
      <c r="AB567" s="7">
        <f t="shared" si="86"/>
        <v>0</v>
      </c>
      <c r="AC567" s="7">
        <f t="shared" si="87"/>
        <v>0</v>
      </c>
      <c r="AD567" s="7">
        <f t="shared" si="88"/>
        <v>0</v>
      </c>
      <c r="AE567" s="7">
        <f t="shared" si="84"/>
        <v>0</v>
      </c>
      <c r="AF567" s="7">
        <f t="shared" si="85"/>
        <v>0</v>
      </c>
      <c r="AG567" s="7" t="str">
        <f t="shared" si="89"/>
        <v>Senior</v>
      </c>
    </row>
    <row r="568" spans="1:33">
      <c r="A568">
        <v>4414</v>
      </c>
      <c r="B568" t="s">
        <v>14</v>
      </c>
      <c r="C568" t="s">
        <v>15</v>
      </c>
      <c r="D568" t="s">
        <v>16</v>
      </c>
      <c r="E568" s="1">
        <v>41010</v>
      </c>
      <c r="F568" s="3">
        <v>0.19305555555555556</v>
      </c>
      <c r="G568" s="1">
        <v>41010</v>
      </c>
      <c r="H568" s="3">
        <v>0.1875</v>
      </c>
      <c r="I568">
        <v>2</v>
      </c>
      <c r="J568">
        <v>1946</v>
      </c>
      <c r="K568" s="1">
        <v>41010</v>
      </c>
      <c r="L568" s="3">
        <v>0.48541666666666666</v>
      </c>
      <c r="M568" s="1">
        <v>41010</v>
      </c>
      <c r="N568" s="3">
        <v>0.48541666666666666</v>
      </c>
      <c r="O568">
        <v>66</v>
      </c>
      <c r="P568">
        <v>4</v>
      </c>
      <c r="Q568">
        <v>4</v>
      </c>
      <c r="R568">
        <v>11</v>
      </c>
      <c r="S568">
        <v>11</v>
      </c>
      <c r="T568" s="2">
        <f>ED_DATA[[#This Row],[REG DATE]] + ED_DATA[[#This Row],[REG TIME]]</f>
        <v>41010.193055555559</v>
      </c>
      <c r="U568" s="2">
        <f>ED_DATA[[#This Row],[TRIAGE DATE]] + ED_DATA[[#This Row],[TRIAGE TIME]]</f>
        <v>41010.1875</v>
      </c>
      <c r="V568" s="2">
        <f>ED_DATA[[#This Row],[DISP DATE]] + ED_DATA[[#This Row],[DISP TIME]]</f>
        <v>41010.48541666667</v>
      </c>
      <c r="W568" s="2">
        <f>ED_DATA[[#This Row],[DATE PT LEFT ED]] + ED_DATA[[#This Row],[TIME PT LEFT ED]]</f>
        <v>41010.48541666667</v>
      </c>
      <c r="X568" s="5">
        <f t="shared" si="80"/>
        <v>7.0166666666627862</v>
      </c>
      <c r="Y568" s="5">
        <f t="shared" si="81"/>
        <v>7.0166666666627862</v>
      </c>
      <c r="Z568" s="7">
        <f t="shared" si="82"/>
        <v>0</v>
      </c>
      <c r="AA568" s="7">
        <f t="shared" si="83"/>
        <v>0</v>
      </c>
      <c r="AB568" s="7">
        <f t="shared" si="86"/>
        <v>0</v>
      </c>
      <c r="AC568" s="7">
        <f t="shared" si="87"/>
        <v>0</v>
      </c>
      <c r="AD568" s="7">
        <f t="shared" si="88"/>
        <v>0</v>
      </c>
      <c r="AE568" s="7">
        <f t="shared" si="84"/>
        <v>0</v>
      </c>
      <c r="AF568" s="7">
        <f t="shared" si="85"/>
        <v>0</v>
      </c>
      <c r="AG568" s="7" t="str">
        <f t="shared" si="89"/>
        <v>Senior</v>
      </c>
    </row>
    <row r="569" spans="1:33">
      <c r="A569">
        <v>4414</v>
      </c>
      <c r="B569" t="s">
        <v>14</v>
      </c>
      <c r="C569" t="s">
        <v>15</v>
      </c>
      <c r="D569" t="s">
        <v>18</v>
      </c>
      <c r="E569" s="1">
        <v>41010</v>
      </c>
      <c r="F569" s="3">
        <v>0.39374999999999999</v>
      </c>
      <c r="G569" s="1">
        <v>41010</v>
      </c>
      <c r="H569" s="3">
        <v>0.38541666666666669</v>
      </c>
      <c r="I569">
        <v>2</v>
      </c>
      <c r="J569">
        <v>1944</v>
      </c>
      <c r="K569" s="1">
        <v>41010</v>
      </c>
      <c r="L569" s="3">
        <v>0.45833333333333331</v>
      </c>
      <c r="M569" s="1">
        <v>41010</v>
      </c>
      <c r="N569" s="3">
        <v>0.57361111111111107</v>
      </c>
      <c r="O569">
        <v>70</v>
      </c>
      <c r="P569">
        <v>9</v>
      </c>
      <c r="Q569">
        <v>9</v>
      </c>
      <c r="R569">
        <v>11</v>
      </c>
      <c r="S569">
        <v>13</v>
      </c>
      <c r="T569" s="2">
        <f>ED_DATA[[#This Row],[REG DATE]] + ED_DATA[[#This Row],[REG TIME]]</f>
        <v>41010.393750000003</v>
      </c>
      <c r="U569" s="2">
        <f>ED_DATA[[#This Row],[TRIAGE DATE]] + ED_DATA[[#This Row],[TRIAGE TIME]]</f>
        <v>41010.385416666664</v>
      </c>
      <c r="V569" s="2">
        <f>ED_DATA[[#This Row],[DISP DATE]] + ED_DATA[[#This Row],[DISP TIME]]</f>
        <v>41010.458333333336</v>
      </c>
      <c r="W569" s="2">
        <f>ED_DATA[[#This Row],[DATE PT LEFT ED]] + ED_DATA[[#This Row],[TIME PT LEFT ED]]</f>
        <v>41010.573611111111</v>
      </c>
      <c r="X569" s="5">
        <f t="shared" si="80"/>
        <v>4.316666666592937</v>
      </c>
      <c r="Y569" s="5">
        <f t="shared" si="81"/>
        <v>1.5499999999883585</v>
      </c>
      <c r="Z569" s="7">
        <f t="shared" si="82"/>
        <v>1</v>
      </c>
      <c r="AA569" s="7">
        <f t="shared" si="83"/>
        <v>1</v>
      </c>
      <c r="AB569" s="7">
        <f t="shared" si="86"/>
        <v>0</v>
      </c>
      <c r="AC569" s="7">
        <f t="shared" si="87"/>
        <v>0</v>
      </c>
      <c r="AD569" s="7">
        <f t="shared" si="88"/>
        <v>0</v>
      </c>
      <c r="AE569" s="7">
        <f t="shared" si="84"/>
        <v>0</v>
      </c>
      <c r="AF569" s="7">
        <f t="shared" si="85"/>
        <v>0</v>
      </c>
      <c r="AG569" s="7" t="str">
        <f t="shared" si="89"/>
        <v>Senior</v>
      </c>
    </row>
    <row r="570" spans="1:33">
      <c r="A570">
        <v>4414</v>
      </c>
      <c r="B570" t="s">
        <v>14</v>
      </c>
      <c r="C570" t="s">
        <v>15</v>
      </c>
      <c r="D570" t="s">
        <v>18</v>
      </c>
      <c r="E570" s="1">
        <v>41010</v>
      </c>
      <c r="F570" s="3">
        <v>0.4201388888888889</v>
      </c>
      <c r="G570" s="1">
        <v>41010</v>
      </c>
      <c r="H570" s="3">
        <v>0.41319444444444442</v>
      </c>
      <c r="I570">
        <v>2</v>
      </c>
      <c r="J570">
        <v>1924</v>
      </c>
      <c r="K570" s="1">
        <v>41010</v>
      </c>
      <c r="L570" s="3">
        <v>0.6430555555555556</v>
      </c>
      <c r="M570" s="1">
        <v>41010</v>
      </c>
      <c r="N570" s="3">
        <v>0.68958333333333333</v>
      </c>
      <c r="O570">
        <v>87</v>
      </c>
      <c r="P570">
        <v>10</v>
      </c>
      <c r="Q570">
        <v>9</v>
      </c>
      <c r="R570">
        <v>15</v>
      </c>
      <c r="S570">
        <v>16</v>
      </c>
      <c r="T570" s="2">
        <f>ED_DATA[[#This Row],[REG DATE]] + ED_DATA[[#This Row],[REG TIME]]</f>
        <v>41010.420138888891</v>
      </c>
      <c r="U570" s="2">
        <f>ED_DATA[[#This Row],[TRIAGE DATE]] + ED_DATA[[#This Row],[TRIAGE TIME]]</f>
        <v>41010.413194444445</v>
      </c>
      <c r="V570" s="2">
        <f>ED_DATA[[#This Row],[DISP DATE]] + ED_DATA[[#This Row],[DISP TIME]]</f>
        <v>41010.643055555556</v>
      </c>
      <c r="W570" s="2">
        <f>ED_DATA[[#This Row],[DATE PT LEFT ED]] + ED_DATA[[#This Row],[TIME PT LEFT ED]]</f>
        <v>41010.689583333333</v>
      </c>
      <c r="X570" s="5">
        <f t="shared" si="80"/>
        <v>6.46666666661622</v>
      </c>
      <c r="Y570" s="5">
        <f t="shared" si="81"/>
        <v>5.3499999999767169</v>
      </c>
      <c r="Z570" s="7">
        <f t="shared" si="82"/>
        <v>1</v>
      </c>
      <c r="AA570" s="7">
        <f t="shared" si="83"/>
        <v>0</v>
      </c>
      <c r="AB570" s="7">
        <f t="shared" si="86"/>
        <v>0</v>
      </c>
      <c r="AC570" s="7">
        <f t="shared" si="87"/>
        <v>0</v>
      </c>
      <c r="AD570" s="7">
        <f t="shared" si="88"/>
        <v>0</v>
      </c>
      <c r="AE570" s="7">
        <f t="shared" si="84"/>
        <v>0</v>
      </c>
      <c r="AF570" s="7">
        <f t="shared" si="85"/>
        <v>0</v>
      </c>
      <c r="AG570" s="7" t="str">
        <f t="shared" si="89"/>
        <v>Senior</v>
      </c>
    </row>
    <row r="571" spans="1:33">
      <c r="A571">
        <v>4414</v>
      </c>
      <c r="B571" t="s">
        <v>14</v>
      </c>
      <c r="C571" t="s">
        <v>15</v>
      </c>
      <c r="D571" t="s">
        <v>18</v>
      </c>
      <c r="E571" s="1">
        <v>41010</v>
      </c>
      <c r="F571" s="3">
        <v>0.59027777777777779</v>
      </c>
      <c r="G571" s="1">
        <v>41010</v>
      </c>
      <c r="H571" s="3">
        <v>0.5805555555555556</v>
      </c>
      <c r="I571">
        <v>2</v>
      </c>
      <c r="J571">
        <v>1945</v>
      </c>
      <c r="K571" s="1">
        <v>41010</v>
      </c>
      <c r="L571" s="3">
        <v>0.71875</v>
      </c>
      <c r="M571" s="1">
        <v>41010</v>
      </c>
      <c r="N571" s="3">
        <v>0.71875</v>
      </c>
      <c r="O571">
        <v>70</v>
      </c>
      <c r="P571">
        <v>14</v>
      </c>
      <c r="Q571">
        <v>13</v>
      </c>
      <c r="R571">
        <v>17</v>
      </c>
      <c r="S571">
        <v>17</v>
      </c>
      <c r="T571" s="2">
        <f>ED_DATA[[#This Row],[REG DATE]] + ED_DATA[[#This Row],[REG TIME]]</f>
        <v>41010.590277777781</v>
      </c>
      <c r="U571" s="2">
        <f>ED_DATA[[#This Row],[TRIAGE DATE]] + ED_DATA[[#This Row],[TRIAGE TIME]]</f>
        <v>41010.580555555556</v>
      </c>
      <c r="V571" s="2">
        <f>ED_DATA[[#This Row],[DISP DATE]] + ED_DATA[[#This Row],[DISP TIME]]</f>
        <v>41010.71875</v>
      </c>
      <c r="W571" s="2">
        <f>ED_DATA[[#This Row],[DATE PT LEFT ED]] + ED_DATA[[#This Row],[TIME PT LEFT ED]]</f>
        <v>41010.71875</v>
      </c>
      <c r="X571" s="5">
        <f t="shared" si="80"/>
        <v>3.0833333332557231</v>
      </c>
      <c r="Y571" s="5">
        <f t="shared" si="81"/>
        <v>3.0833333332557231</v>
      </c>
      <c r="Z571" s="7">
        <f t="shared" si="82"/>
        <v>1</v>
      </c>
      <c r="AA571" s="7">
        <f t="shared" si="83"/>
        <v>1</v>
      </c>
      <c r="AB571" s="7">
        <f t="shared" si="86"/>
        <v>0</v>
      </c>
      <c r="AC571" s="7">
        <f t="shared" si="87"/>
        <v>0</v>
      </c>
      <c r="AD571" s="7">
        <f t="shared" si="88"/>
        <v>0</v>
      </c>
      <c r="AE571" s="7">
        <f t="shared" si="84"/>
        <v>0</v>
      </c>
      <c r="AF571" s="7">
        <f t="shared" si="85"/>
        <v>0</v>
      </c>
      <c r="AG571" s="7" t="str">
        <f t="shared" si="89"/>
        <v>Senior</v>
      </c>
    </row>
    <row r="572" spans="1:33">
      <c r="A572">
        <v>4414</v>
      </c>
      <c r="B572" t="s">
        <v>14</v>
      </c>
      <c r="C572" t="s">
        <v>15</v>
      </c>
      <c r="D572" t="s">
        <v>16</v>
      </c>
      <c r="E572" s="1">
        <v>41012</v>
      </c>
      <c r="F572" s="3">
        <v>0.43263888888888891</v>
      </c>
      <c r="G572" s="1">
        <v>41012</v>
      </c>
      <c r="H572" s="3">
        <v>0.43055555555555558</v>
      </c>
      <c r="I572">
        <v>2</v>
      </c>
      <c r="J572">
        <v>1927</v>
      </c>
      <c r="K572" s="1">
        <v>41012</v>
      </c>
      <c r="L572" s="3">
        <v>0.97569444444444442</v>
      </c>
      <c r="M572" s="1">
        <v>41012</v>
      </c>
      <c r="N572" s="3">
        <v>0.97569444444444442</v>
      </c>
      <c r="O572">
        <v>88</v>
      </c>
      <c r="P572">
        <v>10</v>
      </c>
      <c r="Q572">
        <v>10</v>
      </c>
      <c r="R572">
        <v>23</v>
      </c>
      <c r="S572">
        <v>23</v>
      </c>
      <c r="T572" s="2">
        <f>ED_DATA[[#This Row],[REG DATE]] + ED_DATA[[#This Row],[REG TIME]]</f>
        <v>41012.432638888888</v>
      </c>
      <c r="U572" s="2">
        <f>ED_DATA[[#This Row],[TRIAGE DATE]] + ED_DATA[[#This Row],[TRIAGE TIME]]</f>
        <v>41012.430555555555</v>
      </c>
      <c r="V572" s="2">
        <f>ED_DATA[[#This Row],[DISP DATE]] + ED_DATA[[#This Row],[DISP TIME]]</f>
        <v>41012.975694444445</v>
      </c>
      <c r="W572" s="2">
        <f>ED_DATA[[#This Row],[DATE PT LEFT ED]] + ED_DATA[[#This Row],[TIME PT LEFT ED]]</f>
        <v>41012.975694444445</v>
      </c>
      <c r="X572" s="5">
        <f t="shared" si="80"/>
        <v>13.03333333338378</v>
      </c>
      <c r="Y572" s="5">
        <f t="shared" si="81"/>
        <v>13.03333333338378</v>
      </c>
      <c r="Z572" s="7">
        <f t="shared" si="82"/>
        <v>0</v>
      </c>
      <c r="AA572" s="7">
        <f t="shared" si="83"/>
        <v>0</v>
      </c>
      <c r="AB572" s="7">
        <f t="shared" si="86"/>
        <v>0</v>
      </c>
      <c r="AC572" s="7">
        <f t="shared" si="87"/>
        <v>0</v>
      </c>
      <c r="AD572" s="7">
        <f t="shared" si="88"/>
        <v>0</v>
      </c>
      <c r="AE572" s="7">
        <f t="shared" si="84"/>
        <v>0</v>
      </c>
      <c r="AF572" s="7">
        <f t="shared" si="85"/>
        <v>0</v>
      </c>
      <c r="AG572" s="7" t="str">
        <f t="shared" si="89"/>
        <v>Senior</v>
      </c>
    </row>
    <row r="573" spans="1:33">
      <c r="A573">
        <v>4414</v>
      </c>
      <c r="B573" t="s">
        <v>14</v>
      </c>
      <c r="C573" t="s">
        <v>15</v>
      </c>
      <c r="D573" t="s">
        <v>18</v>
      </c>
      <c r="E573" s="1">
        <v>41012</v>
      </c>
      <c r="F573" s="3">
        <v>0.48680555555555555</v>
      </c>
      <c r="G573" s="1">
        <v>41012</v>
      </c>
      <c r="H573" s="3">
        <v>0.47916666666666669</v>
      </c>
      <c r="I573">
        <v>2</v>
      </c>
      <c r="J573">
        <v>1936</v>
      </c>
      <c r="K573" s="1">
        <v>41012</v>
      </c>
      <c r="L573" s="3">
        <v>0.8125</v>
      </c>
      <c r="M573" s="1">
        <v>41012</v>
      </c>
      <c r="N573" s="3">
        <v>0.90694444444444444</v>
      </c>
      <c r="O573">
        <v>77</v>
      </c>
      <c r="P573">
        <v>11</v>
      </c>
      <c r="Q573">
        <v>11</v>
      </c>
      <c r="R573">
        <v>19</v>
      </c>
      <c r="S573">
        <v>21</v>
      </c>
      <c r="T573" s="2">
        <f>ED_DATA[[#This Row],[REG DATE]] + ED_DATA[[#This Row],[REG TIME]]</f>
        <v>41012.486805555556</v>
      </c>
      <c r="U573" s="2">
        <f>ED_DATA[[#This Row],[TRIAGE DATE]] + ED_DATA[[#This Row],[TRIAGE TIME]]</f>
        <v>41012.479166666664</v>
      </c>
      <c r="V573" s="2">
        <f>ED_DATA[[#This Row],[DISP DATE]] + ED_DATA[[#This Row],[DISP TIME]]</f>
        <v>41012.8125</v>
      </c>
      <c r="W573" s="2">
        <f>ED_DATA[[#This Row],[DATE PT LEFT ED]] + ED_DATA[[#This Row],[TIME PT LEFT ED]]</f>
        <v>41012.906944444447</v>
      </c>
      <c r="X573" s="5">
        <f t="shared" si="80"/>
        <v>10.083333333372138</v>
      </c>
      <c r="Y573" s="5">
        <f t="shared" si="81"/>
        <v>7.8166666666511446</v>
      </c>
      <c r="Z573" s="7">
        <f t="shared" si="82"/>
        <v>0</v>
      </c>
      <c r="AA573" s="7">
        <f t="shared" si="83"/>
        <v>0</v>
      </c>
      <c r="AB573" s="7">
        <f t="shared" si="86"/>
        <v>0</v>
      </c>
      <c r="AC573" s="7">
        <f t="shared" si="87"/>
        <v>0</v>
      </c>
      <c r="AD573" s="7">
        <f t="shared" si="88"/>
        <v>0</v>
      </c>
      <c r="AE573" s="7">
        <f t="shared" si="84"/>
        <v>0</v>
      </c>
      <c r="AF573" s="7">
        <f t="shared" si="85"/>
        <v>0</v>
      </c>
      <c r="AG573" s="7" t="str">
        <f t="shared" si="89"/>
        <v>Senior</v>
      </c>
    </row>
    <row r="574" spans="1:33">
      <c r="A574">
        <v>4414</v>
      </c>
      <c r="B574" t="s">
        <v>14</v>
      </c>
      <c r="C574" t="s">
        <v>15</v>
      </c>
      <c r="D574" t="s">
        <v>16</v>
      </c>
      <c r="E574" s="1">
        <v>41012</v>
      </c>
      <c r="F574" s="3">
        <v>0.65763888888888888</v>
      </c>
      <c r="G574" s="1">
        <v>41012</v>
      </c>
      <c r="H574" s="3">
        <v>0.65347222222222223</v>
      </c>
      <c r="I574">
        <v>2</v>
      </c>
      <c r="J574">
        <v>1948</v>
      </c>
      <c r="K574" s="1">
        <v>41012</v>
      </c>
      <c r="L574" s="3">
        <v>0.79861111111111116</v>
      </c>
      <c r="M574" s="1">
        <v>41012</v>
      </c>
      <c r="N574" s="3">
        <v>0.84305555555555556</v>
      </c>
      <c r="O574">
        <v>67</v>
      </c>
      <c r="P574">
        <v>15</v>
      </c>
      <c r="Q574">
        <v>15</v>
      </c>
      <c r="R574">
        <v>19</v>
      </c>
      <c r="S574">
        <v>20</v>
      </c>
      <c r="T574" s="2">
        <f>ED_DATA[[#This Row],[REG DATE]] + ED_DATA[[#This Row],[REG TIME]]</f>
        <v>41012.657638888886</v>
      </c>
      <c r="U574" s="2">
        <f>ED_DATA[[#This Row],[TRIAGE DATE]] + ED_DATA[[#This Row],[TRIAGE TIME]]</f>
        <v>41012.65347222222</v>
      </c>
      <c r="V574" s="2">
        <f>ED_DATA[[#This Row],[DISP DATE]] + ED_DATA[[#This Row],[DISP TIME]]</f>
        <v>41012.798611111109</v>
      </c>
      <c r="W574" s="2">
        <f>ED_DATA[[#This Row],[DATE PT LEFT ED]] + ED_DATA[[#This Row],[TIME PT LEFT ED]]</f>
        <v>41012.843055555553</v>
      </c>
      <c r="X574" s="5">
        <f t="shared" si="80"/>
        <v>4.4500000000116415</v>
      </c>
      <c r="Y574" s="5">
        <f t="shared" si="81"/>
        <v>3.3833333333604969</v>
      </c>
      <c r="Z574" s="7">
        <f t="shared" si="82"/>
        <v>1</v>
      </c>
      <c r="AA574" s="7">
        <f t="shared" si="83"/>
        <v>1</v>
      </c>
      <c r="AB574" s="7">
        <f t="shared" si="86"/>
        <v>0</v>
      </c>
      <c r="AC574" s="7">
        <f t="shared" si="87"/>
        <v>0</v>
      </c>
      <c r="AD574" s="7">
        <f t="shared" si="88"/>
        <v>0</v>
      </c>
      <c r="AE574" s="7">
        <f t="shared" si="84"/>
        <v>0</v>
      </c>
      <c r="AF574" s="7">
        <f t="shared" si="85"/>
        <v>0</v>
      </c>
      <c r="AG574" s="7" t="str">
        <f t="shared" si="89"/>
        <v>Senior</v>
      </c>
    </row>
    <row r="575" spans="1:33">
      <c r="A575">
        <v>4414</v>
      </c>
      <c r="B575" t="s">
        <v>14</v>
      </c>
      <c r="C575" t="s">
        <v>15</v>
      </c>
      <c r="D575" t="s">
        <v>16</v>
      </c>
      <c r="E575" s="1">
        <v>41012</v>
      </c>
      <c r="F575" s="3">
        <v>0.67777777777777781</v>
      </c>
      <c r="G575" s="1">
        <v>41012</v>
      </c>
      <c r="H575" s="3">
        <v>0.67291666666666672</v>
      </c>
      <c r="I575">
        <v>2</v>
      </c>
      <c r="J575">
        <v>1927</v>
      </c>
      <c r="K575" s="1">
        <v>41012</v>
      </c>
      <c r="L575" s="3">
        <v>0.99305555555555558</v>
      </c>
      <c r="M575" s="1">
        <v>41012</v>
      </c>
      <c r="N575" s="3">
        <v>0.99305555555555558</v>
      </c>
      <c r="O575">
        <v>88</v>
      </c>
      <c r="P575">
        <v>16</v>
      </c>
      <c r="Q575">
        <v>16</v>
      </c>
      <c r="R575">
        <v>23</v>
      </c>
      <c r="S575">
        <v>23</v>
      </c>
      <c r="T575" s="2">
        <f>ED_DATA[[#This Row],[REG DATE]] + ED_DATA[[#This Row],[REG TIME]]</f>
        <v>41012.677777777775</v>
      </c>
      <c r="U575" s="2">
        <f>ED_DATA[[#This Row],[TRIAGE DATE]] + ED_DATA[[#This Row],[TRIAGE TIME]]</f>
        <v>41012.67291666667</v>
      </c>
      <c r="V575" s="2">
        <f>ED_DATA[[#This Row],[DISP DATE]] + ED_DATA[[#This Row],[DISP TIME]]</f>
        <v>41012.993055555555</v>
      </c>
      <c r="W575" s="2">
        <f>ED_DATA[[#This Row],[DATE PT LEFT ED]] + ED_DATA[[#This Row],[TIME PT LEFT ED]]</f>
        <v>41012.993055555555</v>
      </c>
      <c r="X575" s="5">
        <f t="shared" si="80"/>
        <v>7.5666666667093523</v>
      </c>
      <c r="Y575" s="5">
        <f t="shared" si="81"/>
        <v>7.5666666667093523</v>
      </c>
      <c r="Z575" s="7">
        <f t="shared" si="82"/>
        <v>0</v>
      </c>
      <c r="AA575" s="7">
        <f t="shared" si="83"/>
        <v>0</v>
      </c>
      <c r="AB575" s="7">
        <f t="shared" si="86"/>
        <v>0</v>
      </c>
      <c r="AC575" s="7">
        <f t="shared" si="87"/>
        <v>0</v>
      </c>
      <c r="AD575" s="7">
        <f t="shared" si="88"/>
        <v>0</v>
      </c>
      <c r="AE575" s="7">
        <f t="shared" si="84"/>
        <v>0</v>
      </c>
      <c r="AF575" s="7">
        <f t="shared" si="85"/>
        <v>0</v>
      </c>
      <c r="AG575" s="7" t="str">
        <f t="shared" si="89"/>
        <v>Senior</v>
      </c>
    </row>
    <row r="576" spans="1:33">
      <c r="A576">
        <v>4414</v>
      </c>
      <c r="B576" t="s">
        <v>14</v>
      </c>
      <c r="C576" t="s">
        <v>15</v>
      </c>
      <c r="D576" t="s">
        <v>18</v>
      </c>
      <c r="E576" s="1">
        <v>41012</v>
      </c>
      <c r="F576" s="3">
        <v>0.84305555555555556</v>
      </c>
      <c r="G576" s="1">
        <v>41012</v>
      </c>
      <c r="H576" s="3">
        <v>0.83680555555555558</v>
      </c>
      <c r="I576">
        <v>2</v>
      </c>
      <c r="J576">
        <v>1935</v>
      </c>
      <c r="K576" s="1">
        <v>41013</v>
      </c>
      <c r="L576" s="3">
        <v>8.3333333333333329E-2</v>
      </c>
      <c r="M576" s="1">
        <v>41013</v>
      </c>
      <c r="N576" s="3">
        <v>8.3333333333333329E-2</v>
      </c>
      <c r="O576">
        <v>77</v>
      </c>
      <c r="P576">
        <v>20</v>
      </c>
      <c r="Q576">
        <v>20</v>
      </c>
      <c r="R576">
        <v>2</v>
      </c>
      <c r="S576">
        <v>2</v>
      </c>
      <c r="T576" s="2">
        <f>ED_DATA[[#This Row],[REG DATE]] + ED_DATA[[#This Row],[REG TIME]]</f>
        <v>41012.843055555553</v>
      </c>
      <c r="U576" s="2">
        <f>ED_DATA[[#This Row],[TRIAGE DATE]] + ED_DATA[[#This Row],[TRIAGE TIME]]</f>
        <v>41012.836805555555</v>
      </c>
      <c r="V576" s="2">
        <f>ED_DATA[[#This Row],[DISP DATE]] + ED_DATA[[#This Row],[DISP TIME]]</f>
        <v>41013.083333333336</v>
      </c>
      <c r="W576" s="2">
        <f>ED_DATA[[#This Row],[DATE PT LEFT ED]] + ED_DATA[[#This Row],[TIME PT LEFT ED]]</f>
        <v>41013.083333333336</v>
      </c>
      <c r="X576" s="5">
        <f t="shared" ref="X576:X639" si="90">(W576-T576)*24</f>
        <v>5.7666666667792015</v>
      </c>
      <c r="Y576" s="5">
        <f t="shared" ref="Y576:Y639" si="91">(V576-T576)*24</f>
        <v>5.7666666667792015</v>
      </c>
      <c r="Z576" s="7">
        <f t="shared" ref="Z576:Z639" si="92">IF(Y576&lt;7,1,0)</f>
        <v>1</v>
      </c>
      <c r="AA576" s="7">
        <f t="shared" ref="AA576:AA639" si="93">IF(Y576&lt;4,1,0)</f>
        <v>0</v>
      </c>
      <c r="AB576" s="7">
        <f t="shared" si="86"/>
        <v>0</v>
      </c>
      <c r="AC576" s="7">
        <f t="shared" si="87"/>
        <v>0</v>
      </c>
      <c r="AD576" s="7">
        <f t="shared" si="88"/>
        <v>0</v>
      </c>
      <c r="AE576" s="7">
        <f t="shared" ref="AE576:AE639" si="94">IF(AND(AC576=1,Z576=1),1,0)</f>
        <v>0</v>
      </c>
      <c r="AF576" s="7">
        <f t="shared" ref="AF576:AF639" si="95">IF(AND(AD576=1,AA576=1),1,0)</f>
        <v>0</v>
      </c>
      <c r="AG576" s="7" t="str">
        <f t="shared" si="89"/>
        <v>Senior</v>
      </c>
    </row>
    <row r="577" spans="1:33">
      <c r="A577">
        <v>4414</v>
      </c>
      <c r="B577" t="s">
        <v>14</v>
      </c>
      <c r="C577" t="s">
        <v>15</v>
      </c>
      <c r="D577" t="s">
        <v>16</v>
      </c>
      <c r="E577" s="1">
        <v>41015</v>
      </c>
      <c r="F577" s="3">
        <v>0.45763888888888887</v>
      </c>
      <c r="G577" s="1">
        <v>41015</v>
      </c>
      <c r="H577" s="3">
        <v>0.45208333333333334</v>
      </c>
      <c r="I577">
        <v>2</v>
      </c>
      <c r="J577">
        <v>1941</v>
      </c>
      <c r="K577" s="1">
        <v>41015</v>
      </c>
      <c r="L577" s="3">
        <v>0.68819444444444444</v>
      </c>
      <c r="M577" s="1">
        <v>41015</v>
      </c>
      <c r="N577" s="3">
        <v>0.72222222222222221</v>
      </c>
      <c r="O577">
        <v>70</v>
      </c>
      <c r="P577">
        <v>10</v>
      </c>
      <c r="Q577">
        <v>10</v>
      </c>
      <c r="R577">
        <v>16</v>
      </c>
      <c r="S577">
        <v>17</v>
      </c>
      <c r="T577" s="2">
        <f>ED_DATA[[#This Row],[REG DATE]] + ED_DATA[[#This Row],[REG TIME]]</f>
        <v>41015.457638888889</v>
      </c>
      <c r="U577" s="2">
        <f>ED_DATA[[#This Row],[TRIAGE DATE]] + ED_DATA[[#This Row],[TRIAGE TIME]]</f>
        <v>41015.45208333333</v>
      </c>
      <c r="V577" s="2">
        <f>ED_DATA[[#This Row],[DISP DATE]] + ED_DATA[[#This Row],[DISP TIME]]</f>
        <v>41015.688194444447</v>
      </c>
      <c r="W577" s="2">
        <f>ED_DATA[[#This Row],[DATE PT LEFT ED]] + ED_DATA[[#This Row],[TIME PT LEFT ED]]</f>
        <v>41015.722222222219</v>
      </c>
      <c r="X577" s="5">
        <f t="shared" si="90"/>
        <v>6.3499999999185093</v>
      </c>
      <c r="Y577" s="5">
        <f t="shared" si="91"/>
        <v>5.53333333338378</v>
      </c>
      <c r="Z577" s="7">
        <f t="shared" si="92"/>
        <v>1</v>
      </c>
      <c r="AA577" s="7">
        <f t="shared" si="93"/>
        <v>0</v>
      </c>
      <c r="AB577" s="7">
        <f t="shared" si="86"/>
        <v>0</v>
      </c>
      <c r="AC577" s="7">
        <f t="shared" si="87"/>
        <v>0</v>
      </c>
      <c r="AD577" s="7">
        <f t="shared" si="88"/>
        <v>0</v>
      </c>
      <c r="AE577" s="7">
        <f t="shared" si="94"/>
        <v>0</v>
      </c>
      <c r="AF577" s="7">
        <f t="shared" si="95"/>
        <v>0</v>
      </c>
      <c r="AG577" s="7" t="str">
        <f t="shared" si="89"/>
        <v>Senior</v>
      </c>
    </row>
    <row r="578" spans="1:33">
      <c r="A578">
        <v>4414</v>
      </c>
      <c r="B578" t="s">
        <v>14</v>
      </c>
      <c r="C578" t="s">
        <v>15</v>
      </c>
      <c r="D578" t="s">
        <v>16</v>
      </c>
      <c r="E578" s="1">
        <v>41015</v>
      </c>
      <c r="F578" s="3">
        <v>0.46666666666666667</v>
      </c>
      <c r="G578" s="1">
        <v>41015</v>
      </c>
      <c r="H578" s="3">
        <v>0.46041666666666664</v>
      </c>
      <c r="I578">
        <v>2</v>
      </c>
      <c r="J578">
        <v>1934</v>
      </c>
      <c r="K578" s="1">
        <v>41015</v>
      </c>
      <c r="L578" s="3">
        <v>0.56736111111111109</v>
      </c>
      <c r="M578" s="1">
        <v>41015</v>
      </c>
      <c r="N578" s="3">
        <v>0.61597222222222225</v>
      </c>
      <c r="O578">
        <v>80</v>
      </c>
      <c r="P578">
        <v>11</v>
      </c>
      <c r="Q578">
        <v>11</v>
      </c>
      <c r="R578">
        <v>13</v>
      </c>
      <c r="S578">
        <v>14</v>
      </c>
      <c r="T578" s="2">
        <f>ED_DATA[[#This Row],[REG DATE]] + ED_DATA[[#This Row],[REG TIME]]</f>
        <v>41015.466666666667</v>
      </c>
      <c r="U578" s="2">
        <f>ED_DATA[[#This Row],[TRIAGE DATE]] + ED_DATA[[#This Row],[TRIAGE TIME]]</f>
        <v>41015.460416666669</v>
      </c>
      <c r="V578" s="2">
        <f>ED_DATA[[#This Row],[DISP DATE]] + ED_DATA[[#This Row],[DISP TIME]]</f>
        <v>41015.567361111112</v>
      </c>
      <c r="W578" s="2">
        <f>ED_DATA[[#This Row],[DATE PT LEFT ED]] + ED_DATA[[#This Row],[TIME PT LEFT ED]]</f>
        <v>41015.615972222222</v>
      </c>
      <c r="X578" s="5">
        <f t="shared" si="90"/>
        <v>3.5833333333139308</v>
      </c>
      <c r="Y578" s="5">
        <f t="shared" si="91"/>
        <v>2.4166666666860692</v>
      </c>
      <c r="Z578" s="7">
        <f t="shared" si="92"/>
        <v>1</v>
      </c>
      <c r="AA578" s="7">
        <f t="shared" si="93"/>
        <v>1</v>
      </c>
      <c r="AB578" s="7">
        <f t="shared" ref="AB578:AB641" si="96">IF(C578="Nurse Practitioner",1,0)</f>
        <v>0</v>
      </c>
      <c r="AC578" s="7">
        <f t="shared" ref="AC578:AC641" si="97">IF(AND(I578&lt;4,AB578=1),1,0)</f>
        <v>0</v>
      </c>
      <c r="AD578" s="7">
        <f t="shared" ref="AD578:AD641" si="98">IF(AND(I578&gt;3,AB578=1),1,0)</f>
        <v>0</v>
      </c>
      <c r="AE578" s="7">
        <f t="shared" si="94"/>
        <v>0</v>
      </c>
      <c r="AF578" s="7">
        <f t="shared" si="95"/>
        <v>0</v>
      </c>
      <c r="AG578" s="7" t="str">
        <f t="shared" ref="AG578:AG641" si="99">IF(O578&lt;=17, "Pediatric", IF(O578&lt;=64, "Adult", "Senior"))</f>
        <v>Senior</v>
      </c>
    </row>
    <row r="579" spans="1:33">
      <c r="A579">
        <v>4414</v>
      </c>
      <c r="B579" t="s">
        <v>14</v>
      </c>
      <c r="C579" t="s">
        <v>15</v>
      </c>
      <c r="D579" t="s">
        <v>18</v>
      </c>
      <c r="E579" s="1">
        <v>41015</v>
      </c>
      <c r="F579" s="3">
        <v>0.50624999999999998</v>
      </c>
      <c r="G579" s="1">
        <v>41015</v>
      </c>
      <c r="H579" s="3">
        <v>0.5</v>
      </c>
      <c r="I579">
        <v>2</v>
      </c>
      <c r="J579">
        <v>1926</v>
      </c>
      <c r="K579" s="1">
        <v>41015</v>
      </c>
      <c r="L579" s="3">
        <v>0.78125</v>
      </c>
      <c r="M579" s="1">
        <v>41015</v>
      </c>
      <c r="N579" s="3">
        <v>0.78125</v>
      </c>
      <c r="O579">
        <v>87</v>
      </c>
      <c r="P579">
        <v>12</v>
      </c>
      <c r="Q579">
        <v>12</v>
      </c>
      <c r="R579">
        <v>18</v>
      </c>
      <c r="S579">
        <v>18</v>
      </c>
      <c r="T579" s="2">
        <f>ED_DATA[[#This Row],[REG DATE]] + ED_DATA[[#This Row],[REG TIME]]</f>
        <v>41015.506249999999</v>
      </c>
      <c r="U579" s="2">
        <f>ED_DATA[[#This Row],[TRIAGE DATE]] + ED_DATA[[#This Row],[TRIAGE TIME]]</f>
        <v>41015.5</v>
      </c>
      <c r="V579" s="2">
        <f>ED_DATA[[#This Row],[DISP DATE]] + ED_DATA[[#This Row],[DISP TIME]]</f>
        <v>41015.78125</v>
      </c>
      <c r="W579" s="2">
        <f>ED_DATA[[#This Row],[DATE PT LEFT ED]] + ED_DATA[[#This Row],[TIME PT LEFT ED]]</f>
        <v>41015.78125</v>
      </c>
      <c r="X579" s="5">
        <f t="shared" si="90"/>
        <v>6.6000000000349246</v>
      </c>
      <c r="Y579" s="5">
        <f t="shared" si="91"/>
        <v>6.6000000000349246</v>
      </c>
      <c r="Z579" s="7">
        <f t="shared" si="92"/>
        <v>1</v>
      </c>
      <c r="AA579" s="7">
        <f t="shared" si="93"/>
        <v>0</v>
      </c>
      <c r="AB579" s="7">
        <f t="shared" si="96"/>
        <v>0</v>
      </c>
      <c r="AC579" s="7">
        <f t="shared" si="97"/>
        <v>0</v>
      </c>
      <c r="AD579" s="7">
        <f t="shared" si="98"/>
        <v>0</v>
      </c>
      <c r="AE579" s="7">
        <f t="shared" si="94"/>
        <v>0</v>
      </c>
      <c r="AF579" s="7">
        <f t="shared" si="95"/>
        <v>0</v>
      </c>
      <c r="AG579" s="7" t="str">
        <f t="shared" si="99"/>
        <v>Senior</v>
      </c>
    </row>
    <row r="580" spans="1:33">
      <c r="A580">
        <v>4414</v>
      </c>
      <c r="B580" t="s">
        <v>14</v>
      </c>
      <c r="C580" t="s">
        <v>15</v>
      </c>
      <c r="D580" t="s">
        <v>18</v>
      </c>
      <c r="E580" s="1">
        <v>41016</v>
      </c>
      <c r="F580" s="3">
        <v>0.4513888888888889</v>
      </c>
      <c r="G580" s="1">
        <v>41016</v>
      </c>
      <c r="H580" s="3">
        <v>0.44791666666666669</v>
      </c>
      <c r="I580">
        <v>2</v>
      </c>
      <c r="J580">
        <v>1936</v>
      </c>
      <c r="K580" s="1">
        <v>41016</v>
      </c>
      <c r="L580" s="3">
        <v>0.54513888888888884</v>
      </c>
      <c r="M580" s="1">
        <v>41017</v>
      </c>
      <c r="N580" s="3">
        <v>8.3333333333333329E-2</v>
      </c>
      <c r="O580">
        <v>76</v>
      </c>
      <c r="P580">
        <v>10</v>
      </c>
      <c r="Q580">
        <v>10</v>
      </c>
      <c r="R580">
        <v>13</v>
      </c>
      <c r="S580">
        <v>2</v>
      </c>
      <c r="T580" s="2">
        <f>ED_DATA[[#This Row],[REG DATE]] + ED_DATA[[#This Row],[REG TIME]]</f>
        <v>41016.451388888891</v>
      </c>
      <c r="U580" s="2">
        <f>ED_DATA[[#This Row],[TRIAGE DATE]] + ED_DATA[[#This Row],[TRIAGE TIME]]</f>
        <v>41016.447916666664</v>
      </c>
      <c r="V580" s="2">
        <f>ED_DATA[[#This Row],[DISP DATE]] + ED_DATA[[#This Row],[DISP TIME]]</f>
        <v>41016.545138888891</v>
      </c>
      <c r="W580" s="2">
        <f>ED_DATA[[#This Row],[DATE PT LEFT ED]] + ED_DATA[[#This Row],[TIME PT LEFT ED]]</f>
        <v>41017.083333333336</v>
      </c>
      <c r="X580" s="5">
        <f t="shared" si="90"/>
        <v>15.166666666686069</v>
      </c>
      <c r="Y580" s="5">
        <f t="shared" si="91"/>
        <v>2.25</v>
      </c>
      <c r="Z580" s="7">
        <f t="shared" si="92"/>
        <v>1</v>
      </c>
      <c r="AA580" s="7">
        <f t="shared" si="93"/>
        <v>1</v>
      </c>
      <c r="AB580" s="7">
        <f t="shared" si="96"/>
        <v>0</v>
      </c>
      <c r="AC580" s="7">
        <f t="shared" si="97"/>
        <v>0</v>
      </c>
      <c r="AD580" s="7">
        <f t="shared" si="98"/>
        <v>0</v>
      </c>
      <c r="AE580" s="7">
        <f t="shared" si="94"/>
        <v>0</v>
      </c>
      <c r="AF580" s="7">
        <f t="shared" si="95"/>
        <v>0</v>
      </c>
      <c r="AG580" s="7" t="str">
        <f t="shared" si="99"/>
        <v>Senior</v>
      </c>
    </row>
    <row r="581" spans="1:33">
      <c r="A581">
        <v>4414</v>
      </c>
      <c r="B581" t="s">
        <v>14</v>
      </c>
      <c r="C581" t="s">
        <v>15</v>
      </c>
      <c r="D581" t="s">
        <v>18</v>
      </c>
      <c r="E581" s="1">
        <v>41016</v>
      </c>
      <c r="F581" s="3">
        <v>0.49305555555555558</v>
      </c>
      <c r="G581" s="1">
        <v>41016</v>
      </c>
      <c r="H581" s="3">
        <v>0.4861111111111111</v>
      </c>
      <c r="I581">
        <v>2</v>
      </c>
      <c r="J581">
        <v>1940</v>
      </c>
      <c r="K581" s="1">
        <v>41016</v>
      </c>
      <c r="L581" s="3">
        <v>0.66319444444444442</v>
      </c>
      <c r="M581" s="1">
        <v>41016</v>
      </c>
      <c r="N581" s="3">
        <v>0.66666666666666663</v>
      </c>
      <c r="O581">
        <v>75</v>
      </c>
      <c r="P581">
        <v>11</v>
      </c>
      <c r="Q581">
        <v>11</v>
      </c>
      <c r="R581">
        <v>15</v>
      </c>
      <c r="S581">
        <v>16</v>
      </c>
      <c r="T581" s="2">
        <f>ED_DATA[[#This Row],[REG DATE]] + ED_DATA[[#This Row],[REG TIME]]</f>
        <v>41016.493055555555</v>
      </c>
      <c r="U581" s="2">
        <f>ED_DATA[[#This Row],[TRIAGE DATE]] + ED_DATA[[#This Row],[TRIAGE TIME]]</f>
        <v>41016.486111111109</v>
      </c>
      <c r="V581" s="2">
        <f>ED_DATA[[#This Row],[DISP DATE]] + ED_DATA[[#This Row],[DISP TIME]]</f>
        <v>41016.663194444445</v>
      </c>
      <c r="W581" s="2">
        <f>ED_DATA[[#This Row],[DATE PT LEFT ED]] + ED_DATA[[#This Row],[TIME PT LEFT ED]]</f>
        <v>41016.666666666664</v>
      </c>
      <c r="X581" s="5">
        <f t="shared" si="90"/>
        <v>4.1666666666278616</v>
      </c>
      <c r="Y581" s="5">
        <f t="shared" si="91"/>
        <v>4.0833333333721384</v>
      </c>
      <c r="Z581" s="7">
        <f t="shared" si="92"/>
        <v>1</v>
      </c>
      <c r="AA581" s="7">
        <f t="shared" si="93"/>
        <v>0</v>
      </c>
      <c r="AB581" s="7">
        <f t="shared" si="96"/>
        <v>0</v>
      </c>
      <c r="AC581" s="7">
        <f t="shared" si="97"/>
        <v>0</v>
      </c>
      <c r="AD581" s="7">
        <f t="shared" si="98"/>
        <v>0</v>
      </c>
      <c r="AE581" s="7">
        <f t="shared" si="94"/>
        <v>0</v>
      </c>
      <c r="AF581" s="7">
        <f t="shared" si="95"/>
        <v>0</v>
      </c>
      <c r="AG581" s="7" t="str">
        <f t="shared" si="99"/>
        <v>Senior</v>
      </c>
    </row>
    <row r="582" spans="1:33">
      <c r="A582">
        <v>4414</v>
      </c>
      <c r="B582" t="s">
        <v>14</v>
      </c>
      <c r="C582" t="s">
        <v>15</v>
      </c>
      <c r="D582" t="s">
        <v>18</v>
      </c>
      <c r="E582" s="1">
        <v>41016</v>
      </c>
      <c r="F582" s="3">
        <v>0.49722222222222223</v>
      </c>
      <c r="G582" s="1">
        <v>41016</v>
      </c>
      <c r="H582" s="3">
        <v>0.48958333333333331</v>
      </c>
      <c r="I582">
        <v>2</v>
      </c>
      <c r="J582">
        <v>1931</v>
      </c>
      <c r="K582" s="1">
        <v>41016</v>
      </c>
      <c r="L582" s="3">
        <v>0.65</v>
      </c>
      <c r="M582" s="1">
        <v>41016</v>
      </c>
      <c r="N582" s="3">
        <v>0.69027777777777777</v>
      </c>
      <c r="O582">
        <v>83</v>
      </c>
      <c r="P582">
        <v>11</v>
      </c>
      <c r="Q582">
        <v>11</v>
      </c>
      <c r="R582">
        <v>15</v>
      </c>
      <c r="S582">
        <v>16</v>
      </c>
      <c r="T582" s="2">
        <f>ED_DATA[[#This Row],[REG DATE]] + ED_DATA[[#This Row],[REG TIME]]</f>
        <v>41016.49722222222</v>
      </c>
      <c r="U582" s="2">
        <f>ED_DATA[[#This Row],[TRIAGE DATE]] + ED_DATA[[#This Row],[TRIAGE TIME]]</f>
        <v>41016.489583333336</v>
      </c>
      <c r="V582" s="2">
        <f>ED_DATA[[#This Row],[DISP DATE]] + ED_DATA[[#This Row],[DISP TIME]]</f>
        <v>41016.65</v>
      </c>
      <c r="W582" s="2">
        <f>ED_DATA[[#This Row],[DATE PT LEFT ED]] + ED_DATA[[#This Row],[TIME PT LEFT ED]]</f>
        <v>41016.69027777778</v>
      </c>
      <c r="X582" s="5">
        <f t="shared" si="90"/>
        <v>4.6333333334187046</v>
      </c>
      <c r="Y582" s="5">
        <f t="shared" si="91"/>
        <v>3.6666666667442769</v>
      </c>
      <c r="Z582" s="7">
        <f t="shared" si="92"/>
        <v>1</v>
      </c>
      <c r="AA582" s="7">
        <f t="shared" si="93"/>
        <v>1</v>
      </c>
      <c r="AB582" s="7">
        <f t="shared" si="96"/>
        <v>0</v>
      </c>
      <c r="AC582" s="7">
        <f t="shared" si="97"/>
        <v>0</v>
      </c>
      <c r="AD582" s="7">
        <f t="shared" si="98"/>
        <v>0</v>
      </c>
      <c r="AE582" s="7">
        <f t="shared" si="94"/>
        <v>0</v>
      </c>
      <c r="AF582" s="7">
        <f t="shared" si="95"/>
        <v>0</v>
      </c>
      <c r="AG582" s="7" t="str">
        <f t="shared" si="99"/>
        <v>Senior</v>
      </c>
    </row>
    <row r="583" spans="1:33">
      <c r="A583">
        <v>4414</v>
      </c>
      <c r="B583" t="s">
        <v>14</v>
      </c>
      <c r="C583" t="s">
        <v>15</v>
      </c>
      <c r="D583" t="s">
        <v>18</v>
      </c>
      <c r="E583" s="1">
        <v>41012</v>
      </c>
      <c r="F583" s="3">
        <v>0.25138888888888888</v>
      </c>
      <c r="G583" s="1">
        <v>41012</v>
      </c>
      <c r="H583" s="3">
        <v>0.24722222222222223</v>
      </c>
      <c r="I583">
        <v>2</v>
      </c>
      <c r="J583">
        <v>1926</v>
      </c>
      <c r="K583" s="1">
        <v>41012</v>
      </c>
      <c r="L583" s="3">
        <v>0.49652777777777779</v>
      </c>
      <c r="M583" s="1">
        <v>41012</v>
      </c>
      <c r="N583" s="3">
        <v>0.57291666666666663</v>
      </c>
      <c r="O583">
        <v>89</v>
      </c>
      <c r="P583">
        <v>6</v>
      </c>
      <c r="Q583">
        <v>5</v>
      </c>
      <c r="R583">
        <v>11</v>
      </c>
      <c r="S583">
        <v>13</v>
      </c>
      <c r="T583" s="2">
        <f>ED_DATA[[#This Row],[REG DATE]] + ED_DATA[[#This Row],[REG TIME]]</f>
        <v>41012.251388888886</v>
      </c>
      <c r="U583" s="2">
        <f>ED_DATA[[#This Row],[TRIAGE DATE]] + ED_DATA[[#This Row],[TRIAGE TIME]]</f>
        <v>41012.24722222222</v>
      </c>
      <c r="V583" s="2">
        <f>ED_DATA[[#This Row],[DISP DATE]] + ED_DATA[[#This Row],[DISP TIME]]</f>
        <v>41012.496527777781</v>
      </c>
      <c r="W583" s="2">
        <f>ED_DATA[[#This Row],[DATE PT LEFT ED]] + ED_DATA[[#This Row],[TIME PT LEFT ED]]</f>
        <v>41012.572916666664</v>
      </c>
      <c r="X583" s="5">
        <f t="shared" si="90"/>
        <v>7.7166666666744277</v>
      </c>
      <c r="Y583" s="5">
        <f t="shared" si="91"/>
        <v>5.8833333334769122</v>
      </c>
      <c r="Z583" s="7">
        <f t="shared" si="92"/>
        <v>1</v>
      </c>
      <c r="AA583" s="7">
        <f t="shared" si="93"/>
        <v>0</v>
      </c>
      <c r="AB583" s="7">
        <f t="shared" si="96"/>
        <v>0</v>
      </c>
      <c r="AC583" s="7">
        <f t="shared" si="97"/>
        <v>0</v>
      </c>
      <c r="AD583" s="7">
        <f t="shared" si="98"/>
        <v>0</v>
      </c>
      <c r="AE583" s="7">
        <f t="shared" si="94"/>
        <v>0</v>
      </c>
      <c r="AF583" s="7">
        <f t="shared" si="95"/>
        <v>0</v>
      </c>
      <c r="AG583" s="7" t="str">
        <f t="shared" si="99"/>
        <v>Senior</v>
      </c>
    </row>
    <row r="584" spans="1:33">
      <c r="A584">
        <v>4414</v>
      </c>
      <c r="B584" t="s">
        <v>14</v>
      </c>
      <c r="C584" t="s">
        <v>15</v>
      </c>
      <c r="D584" t="s">
        <v>16</v>
      </c>
      <c r="E584" s="1">
        <v>41016</v>
      </c>
      <c r="F584" s="3">
        <v>0.45694444444444443</v>
      </c>
      <c r="G584" s="1">
        <v>41016</v>
      </c>
      <c r="H584" s="3">
        <v>0.4548611111111111</v>
      </c>
      <c r="I584">
        <v>2</v>
      </c>
      <c r="J584">
        <v>1927</v>
      </c>
      <c r="K584" s="1">
        <v>41016</v>
      </c>
      <c r="L584" s="3">
        <v>0.65069444444444446</v>
      </c>
      <c r="M584" s="1">
        <v>41016</v>
      </c>
      <c r="N584" s="3">
        <v>0.71319444444444446</v>
      </c>
      <c r="O584">
        <v>85</v>
      </c>
      <c r="P584">
        <v>10</v>
      </c>
      <c r="Q584">
        <v>10</v>
      </c>
      <c r="R584">
        <v>15</v>
      </c>
      <c r="S584">
        <v>17</v>
      </c>
      <c r="T584" s="2">
        <f>ED_DATA[[#This Row],[REG DATE]] + ED_DATA[[#This Row],[REG TIME]]</f>
        <v>41016.456944444442</v>
      </c>
      <c r="U584" s="2">
        <f>ED_DATA[[#This Row],[TRIAGE DATE]] + ED_DATA[[#This Row],[TRIAGE TIME]]</f>
        <v>41016.454861111109</v>
      </c>
      <c r="V584" s="2">
        <f>ED_DATA[[#This Row],[DISP DATE]] + ED_DATA[[#This Row],[DISP TIME]]</f>
        <v>41016.650694444441</v>
      </c>
      <c r="W584" s="2">
        <f>ED_DATA[[#This Row],[DATE PT LEFT ED]] + ED_DATA[[#This Row],[TIME PT LEFT ED]]</f>
        <v>41016.713194444441</v>
      </c>
      <c r="X584" s="5">
        <f t="shared" si="90"/>
        <v>6.1499999999650754</v>
      </c>
      <c r="Y584" s="5">
        <f t="shared" si="91"/>
        <v>4.6499999999650754</v>
      </c>
      <c r="Z584" s="7">
        <f t="shared" si="92"/>
        <v>1</v>
      </c>
      <c r="AA584" s="7">
        <f t="shared" si="93"/>
        <v>0</v>
      </c>
      <c r="AB584" s="7">
        <f t="shared" si="96"/>
        <v>0</v>
      </c>
      <c r="AC584" s="7">
        <f t="shared" si="97"/>
        <v>0</v>
      </c>
      <c r="AD584" s="7">
        <f t="shared" si="98"/>
        <v>0</v>
      </c>
      <c r="AE584" s="7">
        <f t="shared" si="94"/>
        <v>0</v>
      </c>
      <c r="AF584" s="7">
        <f t="shared" si="95"/>
        <v>0</v>
      </c>
      <c r="AG584" s="7" t="str">
        <f t="shared" si="99"/>
        <v>Senior</v>
      </c>
    </row>
    <row r="585" spans="1:33">
      <c r="A585">
        <v>4414</v>
      </c>
      <c r="B585" t="s">
        <v>14</v>
      </c>
      <c r="C585" t="s">
        <v>15</v>
      </c>
      <c r="D585" t="s">
        <v>16</v>
      </c>
      <c r="E585" s="1">
        <v>41016</v>
      </c>
      <c r="F585" s="3">
        <v>0.46319444444444446</v>
      </c>
      <c r="G585" s="1">
        <v>41016</v>
      </c>
      <c r="H585" s="3">
        <v>0.4597222222222222</v>
      </c>
      <c r="I585">
        <v>2</v>
      </c>
      <c r="J585">
        <v>1939</v>
      </c>
      <c r="K585" s="1">
        <v>41016</v>
      </c>
      <c r="L585" s="3">
        <v>0.59305555555555556</v>
      </c>
      <c r="M585" s="1">
        <v>41016</v>
      </c>
      <c r="N585" s="3">
        <v>0.82361111111111107</v>
      </c>
      <c r="O585">
        <v>76</v>
      </c>
      <c r="P585">
        <v>11</v>
      </c>
      <c r="Q585">
        <v>11</v>
      </c>
      <c r="R585">
        <v>14</v>
      </c>
      <c r="S585">
        <v>19</v>
      </c>
      <c r="T585" s="2">
        <f>ED_DATA[[#This Row],[REG DATE]] + ED_DATA[[#This Row],[REG TIME]]</f>
        <v>41016.463194444441</v>
      </c>
      <c r="U585" s="2">
        <f>ED_DATA[[#This Row],[TRIAGE DATE]] + ED_DATA[[#This Row],[TRIAGE TIME]]</f>
        <v>41016.459722222222</v>
      </c>
      <c r="V585" s="2">
        <f>ED_DATA[[#This Row],[DISP DATE]] + ED_DATA[[#This Row],[DISP TIME]]</f>
        <v>41016.593055555553</v>
      </c>
      <c r="W585" s="2">
        <f>ED_DATA[[#This Row],[DATE PT LEFT ED]] + ED_DATA[[#This Row],[TIME PT LEFT ED]]</f>
        <v>41016.823611111111</v>
      </c>
      <c r="X585" s="5">
        <f t="shared" si="90"/>
        <v>8.6500000000814907</v>
      </c>
      <c r="Y585" s="5">
        <f t="shared" si="91"/>
        <v>3.1166666666977108</v>
      </c>
      <c r="Z585" s="7">
        <f t="shared" si="92"/>
        <v>1</v>
      </c>
      <c r="AA585" s="7">
        <f t="shared" si="93"/>
        <v>1</v>
      </c>
      <c r="AB585" s="7">
        <f t="shared" si="96"/>
        <v>0</v>
      </c>
      <c r="AC585" s="7">
        <f t="shared" si="97"/>
        <v>0</v>
      </c>
      <c r="AD585" s="7">
        <f t="shared" si="98"/>
        <v>0</v>
      </c>
      <c r="AE585" s="7">
        <f t="shared" si="94"/>
        <v>0</v>
      </c>
      <c r="AF585" s="7">
        <f t="shared" si="95"/>
        <v>0</v>
      </c>
      <c r="AG585" s="7" t="str">
        <f t="shared" si="99"/>
        <v>Senior</v>
      </c>
    </row>
    <row r="586" spans="1:33">
      <c r="A586">
        <v>4414</v>
      </c>
      <c r="B586" t="s">
        <v>14</v>
      </c>
      <c r="C586" t="s">
        <v>15</v>
      </c>
      <c r="D586" t="s">
        <v>18</v>
      </c>
      <c r="E586" s="1">
        <v>41013</v>
      </c>
      <c r="F586" s="3">
        <v>0.20694444444444443</v>
      </c>
      <c r="G586" s="1">
        <v>41013</v>
      </c>
      <c r="H586" s="3">
        <v>0.20208333333333334</v>
      </c>
      <c r="I586">
        <v>2</v>
      </c>
      <c r="J586">
        <v>1922</v>
      </c>
      <c r="K586" s="1">
        <v>41013</v>
      </c>
      <c r="L586" s="3">
        <v>0.5131944444444444</v>
      </c>
      <c r="M586" s="1">
        <v>41013</v>
      </c>
      <c r="N586" s="3">
        <v>0.5131944444444444</v>
      </c>
      <c r="O586">
        <v>90</v>
      </c>
      <c r="P586">
        <v>4</v>
      </c>
      <c r="Q586">
        <v>4</v>
      </c>
      <c r="R586">
        <v>12</v>
      </c>
      <c r="S586">
        <v>12</v>
      </c>
      <c r="T586" s="2">
        <f>ED_DATA[[#This Row],[REG DATE]] + ED_DATA[[#This Row],[REG TIME]]</f>
        <v>41013.206944444442</v>
      </c>
      <c r="U586" s="2">
        <f>ED_DATA[[#This Row],[TRIAGE DATE]] + ED_DATA[[#This Row],[TRIAGE TIME]]</f>
        <v>41013.20208333333</v>
      </c>
      <c r="V586" s="2">
        <f>ED_DATA[[#This Row],[DISP DATE]] + ED_DATA[[#This Row],[DISP TIME]]</f>
        <v>41013.513194444444</v>
      </c>
      <c r="W586" s="2">
        <f>ED_DATA[[#This Row],[DATE PT LEFT ED]] + ED_DATA[[#This Row],[TIME PT LEFT ED]]</f>
        <v>41013.513194444444</v>
      </c>
      <c r="X586" s="5">
        <f t="shared" si="90"/>
        <v>7.3500000000349246</v>
      </c>
      <c r="Y586" s="5">
        <f t="shared" si="91"/>
        <v>7.3500000000349246</v>
      </c>
      <c r="Z586" s="7">
        <f t="shared" si="92"/>
        <v>0</v>
      </c>
      <c r="AA586" s="7">
        <f t="shared" si="93"/>
        <v>0</v>
      </c>
      <c r="AB586" s="7">
        <f t="shared" si="96"/>
        <v>0</v>
      </c>
      <c r="AC586" s="7">
        <f t="shared" si="97"/>
        <v>0</v>
      </c>
      <c r="AD586" s="7">
        <f t="shared" si="98"/>
        <v>0</v>
      </c>
      <c r="AE586" s="7">
        <f t="shared" si="94"/>
        <v>0</v>
      </c>
      <c r="AF586" s="7">
        <f t="shared" si="95"/>
        <v>0</v>
      </c>
      <c r="AG586" s="7" t="str">
        <f t="shared" si="99"/>
        <v>Senior</v>
      </c>
    </row>
    <row r="587" spans="1:33">
      <c r="A587">
        <v>4414</v>
      </c>
      <c r="B587" t="s">
        <v>14</v>
      </c>
      <c r="C587" t="s">
        <v>15</v>
      </c>
      <c r="D587" t="s">
        <v>18</v>
      </c>
      <c r="E587" s="1">
        <v>41010</v>
      </c>
      <c r="F587" s="3">
        <v>0.38541666666666669</v>
      </c>
      <c r="G587" s="1">
        <v>41010</v>
      </c>
      <c r="H587" s="3">
        <v>0.38194444444444442</v>
      </c>
      <c r="I587">
        <v>2</v>
      </c>
      <c r="J587">
        <v>1936</v>
      </c>
      <c r="K587" s="1">
        <v>41010</v>
      </c>
      <c r="L587" s="3">
        <v>0.65138888888888891</v>
      </c>
      <c r="M587" s="1">
        <v>41011</v>
      </c>
      <c r="N587" s="3">
        <v>0.86805555555555558</v>
      </c>
      <c r="O587">
        <v>79</v>
      </c>
      <c r="P587">
        <v>9</v>
      </c>
      <c r="Q587">
        <v>9</v>
      </c>
      <c r="R587">
        <v>15</v>
      </c>
      <c r="S587">
        <v>20</v>
      </c>
      <c r="T587" s="2">
        <f>ED_DATA[[#This Row],[REG DATE]] + ED_DATA[[#This Row],[REG TIME]]</f>
        <v>41010.385416666664</v>
      </c>
      <c r="U587" s="2">
        <f>ED_DATA[[#This Row],[TRIAGE DATE]] + ED_DATA[[#This Row],[TRIAGE TIME]]</f>
        <v>41010.381944444445</v>
      </c>
      <c r="V587" s="2">
        <f>ED_DATA[[#This Row],[DISP DATE]] + ED_DATA[[#This Row],[DISP TIME]]</f>
        <v>41010.651388888888</v>
      </c>
      <c r="W587" s="2">
        <f>ED_DATA[[#This Row],[DATE PT LEFT ED]] + ED_DATA[[#This Row],[TIME PT LEFT ED]]</f>
        <v>41011.868055555555</v>
      </c>
      <c r="X587" s="5">
        <f t="shared" si="90"/>
        <v>35.583333333372138</v>
      </c>
      <c r="Y587" s="5">
        <f t="shared" si="91"/>
        <v>6.3833333333604969</v>
      </c>
      <c r="Z587" s="7">
        <f t="shared" si="92"/>
        <v>1</v>
      </c>
      <c r="AA587" s="7">
        <f t="shared" si="93"/>
        <v>0</v>
      </c>
      <c r="AB587" s="7">
        <f t="shared" si="96"/>
        <v>0</v>
      </c>
      <c r="AC587" s="7">
        <f t="shared" si="97"/>
        <v>0</v>
      </c>
      <c r="AD587" s="7">
        <f t="shared" si="98"/>
        <v>0</v>
      </c>
      <c r="AE587" s="7">
        <f t="shared" si="94"/>
        <v>0</v>
      </c>
      <c r="AF587" s="7">
        <f t="shared" si="95"/>
        <v>0</v>
      </c>
      <c r="AG587" s="7" t="str">
        <f t="shared" si="99"/>
        <v>Senior</v>
      </c>
    </row>
    <row r="588" spans="1:33">
      <c r="A588">
        <v>4414</v>
      </c>
      <c r="B588" t="s">
        <v>14</v>
      </c>
      <c r="C588" t="s">
        <v>15</v>
      </c>
      <c r="D588" t="s">
        <v>18</v>
      </c>
      <c r="E588" s="1">
        <v>41014</v>
      </c>
      <c r="F588" s="3">
        <v>0.59722222222222221</v>
      </c>
      <c r="G588" s="1">
        <v>41014</v>
      </c>
      <c r="H588" s="3">
        <v>0.59444444444444444</v>
      </c>
      <c r="I588">
        <v>2</v>
      </c>
      <c r="J588">
        <v>1942</v>
      </c>
      <c r="K588" s="1">
        <v>41014</v>
      </c>
      <c r="L588" s="3">
        <v>0.84375</v>
      </c>
      <c r="M588" s="1">
        <v>41014</v>
      </c>
      <c r="N588" s="3">
        <v>0.84375</v>
      </c>
      <c r="O588">
        <v>72</v>
      </c>
      <c r="P588">
        <v>14</v>
      </c>
      <c r="Q588">
        <v>14</v>
      </c>
      <c r="R588">
        <v>20</v>
      </c>
      <c r="S588">
        <v>20</v>
      </c>
      <c r="T588" s="2">
        <f>ED_DATA[[#This Row],[REG DATE]] + ED_DATA[[#This Row],[REG TIME]]</f>
        <v>41014.597222222219</v>
      </c>
      <c r="U588" s="2">
        <f>ED_DATA[[#This Row],[TRIAGE DATE]] + ED_DATA[[#This Row],[TRIAGE TIME]]</f>
        <v>41014.594444444447</v>
      </c>
      <c r="V588" s="2">
        <f>ED_DATA[[#This Row],[DISP DATE]] + ED_DATA[[#This Row],[DISP TIME]]</f>
        <v>41014.84375</v>
      </c>
      <c r="W588" s="2">
        <f>ED_DATA[[#This Row],[DATE PT LEFT ED]] + ED_DATA[[#This Row],[TIME PT LEFT ED]]</f>
        <v>41014.84375</v>
      </c>
      <c r="X588" s="5">
        <f t="shared" si="90"/>
        <v>5.9166666667442769</v>
      </c>
      <c r="Y588" s="5">
        <f t="shared" si="91"/>
        <v>5.9166666667442769</v>
      </c>
      <c r="Z588" s="7">
        <f t="shared" si="92"/>
        <v>1</v>
      </c>
      <c r="AA588" s="7">
        <f t="shared" si="93"/>
        <v>0</v>
      </c>
      <c r="AB588" s="7">
        <f t="shared" si="96"/>
        <v>0</v>
      </c>
      <c r="AC588" s="7">
        <f t="shared" si="97"/>
        <v>0</v>
      </c>
      <c r="AD588" s="7">
        <f t="shared" si="98"/>
        <v>0</v>
      </c>
      <c r="AE588" s="7">
        <f t="shared" si="94"/>
        <v>0</v>
      </c>
      <c r="AF588" s="7">
        <f t="shared" si="95"/>
        <v>0</v>
      </c>
      <c r="AG588" s="7" t="str">
        <f t="shared" si="99"/>
        <v>Senior</v>
      </c>
    </row>
    <row r="589" spans="1:33">
      <c r="A589">
        <v>4414</v>
      </c>
      <c r="B589" t="s">
        <v>14</v>
      </c>
      <c r="C589" t="s">
        <v>15</v>
      </c>
      <c r="D589" t="s">
        <v>18</v>
      </c>
      <c r="E589" s="1">
        <v>41014</v>
      </c>
      <c r="F589" s="3">
        <v>0.6479166666666667</v>
      </c>
      <c r="G589" s="1">
        <v>41014</v>
      </c>
      <c r="H589" s="3">
        <v>0.64027777777777772</v>
      </c>
      <c r="I589">
        <v>2</v>
      </c>
      <c r="J589">
        <v>1932</v>
      </c>
      <c r="K589" s="1">
        <v>41014</v>
      </c>
      <c r="L589" s="3">
        <v>0.91319444444444442</v>
      </c>
      <c r="M589" s="1">
        <v>41014</v>
      </c>
      <c r="N589" s="3">
        <v>0.96180555555555558</v>
      </c>
      <c r="O589">
        <v>82</v>
      </c>
      <c r="P589">
        <v>15</v>
      </c>
      <c r="Q589">
        <v>15</v>
      </c>
      <c r="R589">
        <v>21</v>
      </c>
      <c r="S589">
        <v>23</v>
      </c>
      <c r="T589" s="2">
        <f>ED_DATA[[#This Row],[REG DATE]] + ED_DATA[[#This Row],[REG TIME]]</f>
        <v>41014.647916666669</v>
      </c>
      <c r="U589" s="2">
        <f>ED_DATA[[#This Row],[TRIAGE DATE]] + ED_DATA[[#This Row],[TRIAGE TIME]]</f>
        <v>41014.640277777777</v>
      </c>
      <c r="V589" s="2">
        <f>ED_DATA[[#This Row],[DISP DATE]] + ED_DATA[[#This Row],[DISP TIME]]</f>
        <v>41014.913194444445</v>
      </c>
      <c r="W589" s="2">
        <f>ED_DATA[[#This Row],[DATE PT LEFT ED]] + ED_DATA[[#This Row],[TIME PT LEFT ED]]</f>
        <v>41014.961805555555</v>
      </c>
      <c r="X589" s="5">
        <f t="shared" si="90"/>
        <v>7.5333333332673647</v>
      </c>
      <c r="Y589" s="5">
        <f t="shared" si="91"/>
        <v>6.3666666666395031</v>
      </c>
      <c r="Z589" s="7">
        <f t="shared" si="92"/>
        <v>1</v>
      </c>
      <c r="AA589" s="7">
        <f t="shared" si="93"/>
        <v>0</v>
      </c>
      <c r="AB589" s="7">
        <f t="shared" si="96"/>
        <v>0</v>
      </c>
      <c r="AC589" s="7">
        <f t="shared" si="97"/>
        <v>0</v>
      </c>
      <c r="AD589" s="7">
        <f t="shared" si="98"/>
        <v>0</v>
      </c>
      <c r="AE589" s="7">
        <f t="shared" si="94"/>
        <v>0</v>
      </c>
      <c r="AF589" s="7">
        <f t="shared" si="95"/>
        <v>0</v>
      </c>
      <c r="AG589" s="7" t="str">
        <f t="shared" si="99"/>
        <v>Senior</v>
      </c>
    </row>
    <row r="590" spans="1:33">
      <c r="A590">
        <v>4414</v>
      </c>
      <c r="B590" t="s">
        <v>14</v>
      </c>
      <c r="C590" t="s">
        <v>15</v>
      </c>
      <c r="D590" t="s">
        <v>18</v>
      </c>
      <c r="E590" s="1">
        <v>41014</v>
      </c>
      <c r="F590" s="3">
        <v>0.79791666666666672</v>
      </c>
      <c r="G590" s="1">
        <v>41014</v>
      </c>
      <c r="H590" s="3">
        <v>0.79097222222222219</v>
      </c>
      <c r="I590">
        <v>2</v>
      </c>
      <c r="J590">
        <v>1929</v>
      </c>
      <c r="K590" s="1">
        <v>41014</v>
      </c>
      <c r="L590" s="3">
        <v>0.96527777777777779</v>
      </c>
      <c r="M590" s="1">
        <v>41015</v>
      </c>
      <c r="N590" s="3">
        <v>0.56944444444444442</v>
      </c>
      <c r="O590">
        <v>84</v>
      </c>
      <c r="P590">
        <v>19</v>
      </c>
      <c r="Q590">
        <v>18</v>
      </c>
      <c r="R590">
        <v>23</v>
      </c>
      <c r="S590">
        <v>13</v>
      </c>
      <c r="T590" s="2">
        <f>ED_DATA[[#This Row],[REG DATE]] + ED_DATA[[#This Row],[REG TIME]]</f>
        <v>41014.79791666667</v>
      </c>
      <c r="U590" s="2">
        <f>ED_DATA[[#This Row],[TRIAGE DATE]] + ED_DATA[[#This Row],[TRIAGE TIME]]</f>
        <v>41014.790972222225</v>
      </c>
      <c r="V590" s="2">
        <f>ED_DATA[[#This Row],[DISP DATE]] + ED_DATA[[#This Row],[DISP TIME]]</f>
        <v>41014.965277777781</v>
      </c>
      <c r="W590" s="2">
        <f>ED_DATA[[#This Row],[DATE PT LEFT ED]] + ED_DATA[[#This Row],[TIME PT LEFT ED]]</f>
        <v>41015.569444444445</v>
      </c>
      <c r="X590" s="5">
        <f t="shared" si="90"/>
        <v>18.516666666604578</v>
      </c>
      <c r="Y590" s="5">
        <f t="shared" si="91"/>
        <v>4.0166666666627862</v>
      </c>
      <c r="Z590" s="7">
        <f t="shared" si="92"/>
        <v>1</v>
      </c>
      <c r="AA590" s="7">
        <f t="shared" si="93"/>
        <v>0</v>
      </c>
      <c r="AB590" s="7">
        <f t="shared" si="96"/>
        <v>0</v>
      </c>
      <c r="AC590" s="7">
        <f t="shared" si="97"/>
        <v>0</v>
      </c>
      <c r="AD590" s="7">
        <f t="shared" si="98"/>
        <v>0</v>
      </c>
      <c r="AE590" s="7">
        <f t="shared" si="94"/>
        <v>0</v>
      </c>
      <c r="AF590" s="7">
        <f t="shared" si="95"/>
        <v>0</v>
      </c>
      <c r="AG590" s="7" t="str">
        <f t="shared" si="99"/>
        <v>Senior</v>
      </c>
    </row>
    <row r="591" spans="1:33">
      <c r="A591">
        <v>4414</v>
      </c>
      <c r="B591" t="s">
        <v>14</v>
      </c>
      <c r="C591" t="s">
        <v>15</v>
      </c>
      <c r="D591" t="s">
        <v>18</v>
      </c>
      <c r="E591" s="1">
        <v>41014</v>
      </c>
      <c r="F591" s="3">
        <v>0.83958333333333335</v>
      </c>
      <c r="G591" s="1">
        <v>41014</v>
      </c>
      <c r="H591" s="3">
        <v>0.8208333333333333</v>
      </c>
      <c r="I591">
        <v>2</v>
      </c>
      <c r="J591">
        <v>1924</v>
      </c>
      <c r="K591" s="1">
        <v>41014</v>
      </c>
      <c r="L591" s="3">
        <v>0.90277777777777779</v>
      </c>
      <c r="M591" s="1">
        <v>41014</v>
      </c>
      <c r="N591" s="3">
        <v>0.90277777777777779</v>
      </c>
      <c r="O591">
        <v>88</v>
      </c>
      <c r="P591">
        <v>20</v>
      </c>
      <c r="Q591">
        <v>19</v>
      </c>
      <c r="R591">
        <v>21</v>
      </c>
      <c r="S591">
        <v>21</v>
      </c>
      <c r="T591" s="2">
        <f>ED_DATA[[#This Row],[REG DATE]] + ED_DATA[[#This Row],[REG TIME]]</f>
        <v>41014.839583333334</v>
      </c>
      <c r="U591" s="2">
        <f>ED_DATA[[#This Row],[TRIAGE DATE]] + ED_DATA[[#This Row],[TRIAGE TIME]]</f>
        <v>41014.820833333331</v>
      </c>
      <c r="V591" s="2">
        <f>ED_DATA[[#This Row],[DISP DATE]] + ED_DATA[[#This Row],[DISP TIME]]</f>
        <v>41014.902777777781</v>
      </c>
      <c r="W591" s="2">
        <f>ED_DATA[[#This Row],[DATE PT LEFT ED]] + ED_DATA[[#This Row],[TIME PT LEFT ED]]</f>
        <v>41014.902777777781</v>
      </c>
      <c r="X591" s="5">
        <f t="shared" si="90"/>
        <v>1.5166666667209938</v>
      </c>
      <c r="Y591" s="5">
        <f t="shared" si="91"/>
        <v>1.5166666667209938</v>
      </c>
      <c r="Z591" s="7">
        <f t="shared" si="92"/>
        <v>1</v>
      </c>
      <c r="AA591" s="7">
        <f t="shared" si="93"/>
        <v>1</v>
      </c>
      <c r="AB591" s="7">
        <f t="shared" si="96"/>
        <v>0</v>
      </c>
      <c r="AC591" s="7">
        <f t="shared" si="97"/>
        <v>0</v>
      </c>
      <c r="AD591" s="7">
        <f t="shared" si="98"/>
        <v>0</v>
      </c>
      <c r="AE591" s="7">
        <f t="shared" si="94"/>
        <v>0</v>
      </c>
      <c r="AF591" s="7">
        <f t="shared" si="95"/>
        <v>0</v>
      </c>
      <c r="AG591" s="7" t="str">
        <f t="shared" si="99"/>
        <v>Senior</v>
      </c>
    </row>
    <row r="592" spans="1:33">
      <c r="A592">
        <v>4414</v>
      </c>
      <c r="B592" t="s">
        <v>14</v>
      </c>
      <c r="C592" t="s">
        <v>15</v>
      </c>
      <c r="D592" t="s">
        <v>18</v>
      </c>
      <c r="E592" s="1">
        <v>41013</v>
      </c>
      <c r="F592" s="3">
        <v>0.8125</v>
      </c>
      <c r="G592" s="1">
        <v>41013</v>
      </c>
      <c r="H592" s="3">
        <v>0.80208333333333337</v>
      </c>
      <c r="I592">
        <v>2</v>
      </c>
      <c r="J592">
        <v>1925</v>
      </c>
      <c r="K592" s="1">
        <v>41014</v>
      </c>
      <c r="L592" s="3">
        <v>0.2638888888888889</v>
      </c>
      <c r="M592" s="1">
        <v>41014</v>
      </c>
      <c r="N592" s="3">
        <v>0.26597222222222222</v>
      </c>
      <c r="O592">
        <v>86</v>
      </c>
      <c r="P592">
        <v>19</v>
      </c>
      <c r="Q592">
        <v>19</v>
      </c>
      <c r="R592">
        <v>6</v>
      </c>
      <c r="S592">
        <v>6</v>
      </c>
      <c r="T592" s="2">
        <f>ED_DATA[[#This Row],[REG DATE]] + ED_DATA[[#This Row],[REG TIME]]</f>
        <v>41013.8125</v>
      </c>
      <c r="U592" s="2">
        <f>ED_DATA[[#This Row],[TRIAGE DATE]] + ED_DATA[[#This Row],[TRIAGE TIME]]</f>
        <v>41013.802083333336</v>
      </c>
      <c r="V592" s="2">
        <f>ED_DATA[[#This Row],[DISP DATE]] + ED_DATA[[#This Row],[DISP TIME]]</f>
        <v>41014.263888888891</v>
      </c>
      <c r="W592" s="2">
        <f>ED_DATA[[#This Row],[DATE PT LEFT ED]] + ED_DATA[[#This Row],[TIME PT LEFT ED]]</f>
        <v>41014.265972222223</v>
      </c>
      <c r="X592" s="5">
        <f t="shared" si="90"/>
        <v>10.883333333360497</v>
      </c>
      <c r="Y592" s="5">
        <f t="shared" si="91"/>
        <v>10.833333333372138</v>
      </c>
      <c r="Z592" s="7">
        <f t="shared" si="92"/>
        <v>0</v>
      </c>
      <c r="AA592" s="7">
        <f t="shared" si="93"/>
        <v>0</v>
      </c>
      <c r="AB592" s="7">
        <f t="shared" si="96"/>
        <v>0</v>
      </c>
      <c r="AC592" s="7">
        <f t="shared" si="97"/>
        <v>0</v>
      </c>
      <c r="AD592" s="7">
        <f t="shared" si="98"/>
        <v>0</v>
      </c>
      <c r="AE592" s="7">
        <f t="shared" si="94"/>
        <v>0</v>
      </c>
      <c r="AF592" s="7">
        <f t="shared" si="95"/>
        <v>0</v>
      </c>
      <c r="AG592" s="7" t="str">
        <f t="shared" si="99"/>
        <v>Senior</v>
      </c>
    </row>
    <row r="593" spans="1:33">
      <c r="A593">
        <v>4414</v>
      </c>
      <c r="B593" t="s">
        <v>14</v>
      </c>
      <c r="C593" t="s">
        <v>15</v>
      </c>
      <c r="D593" t="s">
        <v>16</v>
      </c>
      <c r="E593" s="1">
        <v>41013</v>
      </c>
      <c r="F593" s="3">
        <v>0.88888888888888884</v>
      </c>
      <c r="G593" s="1">
        <v>41013</v>
      </c>
      <c r="H593" s="3">
        <v>0.8833333333333333</v>
      </c>
      <c r="I593">
        <v>2</v>
      </c>
      <c r="J593">
        <v>1947</v>
      </c>
      <c r="K593" s="1">
        <v>41014</v>
      </c>
      <c r="L593" s="3">
        <v>0.61805555555555558</v>
      </c>
      <c r="M593" s="1">
        <v>41014</v>
      </c>
      <c r="N593" s="3">
        <v>0.61805555555555558</v>
      </c>
      <c r="O593">
        <v>67</v>
      </c>
      <c r="P593">
        <v>21</v>
      </c>
      <c r="Q593">
        <v>21</v>
      </c>
      <c r="R593">
        <v>14</v>
      </c>
      <c r="S593">
        <v>14</v>
      </c>
      <c r="T593" s="2">
        <f>ED_DATA[[#This Row],[REG DATE]] + ED_DATA[[#This Row],[REG TIME]]</f>
        <v>41013.888888888891</v>
      </c>
      <c r="U593" s="2">
        <f>ED_DATA[[#This Row],[TRIAGE DATE]] + ED_DATA[[#This Row],[TRIAGE TIME]]</f>
        <v>41013.883333333331</v>
      </c>
      <c r="V593" s="2">
        <f>ED_DATA[[#This Row],[DISP DATE]] + ED_DATA[[#This Row],[DISP TIME]]</f>
        <v>41014.618055555555</v>
      </c>
      <c r="W593" s="2">
        <f>ED_DATA[[#This Row],[DATE PT LEFT ED]] + ED_DATA[[#This Row],[TIME PT LEFT ED]]</f>
        <v>41014.618055555555</v>
      </c>
      <c r="X593" s="5">
        <f t="shared" si="90"/>
        <v>17.499999999941792</v>
      </c>
      <c r="Y593" s="5">
        <f t="shared" si="91"/>
        <v>17.499999999941792</v>
      </c>
      <c r="Z593" s="7">
        <f t="shared" si="92"/>
        <v>0</v>
      </c>
      <c r="AA593" s="7">
        <f t="shared" si="93"/>
        <v>0</v>
      </c>
      <c r="AB593" s="7">
        <f t="shared" si="96"/>
        <v>0</v>
      </c>
      <c r="AC593" s="7">
        <f t="shared" si="97"/>
        <v>0</v>
      </c>
      <c r="AD593" s="7">
        <f t="shared" si="98"/>
        <v>0</v>
      </c>
      <c r="AE593" s="7">
        <f t="shared" si="94"/>
        <v>0</v>
      </c>
      <c r="AF593" s="7">
        <f t="shared" si="95"/>
        <v>0</v>
      </c>
      <c r="AG593" s="7" t="str">
        <f t="shared" si="99"/>
        <v>Senior</v>
      </c>
    </row>
    <row r="594" spans="1:33">
      <c r="A594">
        <v>4414</v>
      </c>
      <c r="B594" t="s">
        <v>14</v>
      </c>
      <c r="C594" t="s">
        <v>15</v>
      </c>
      <c r="D594" t="s">
        <v>16</v>
      </c>
      <c r="E594" s="1">
        <v>41014</v>
      </c>
      <c r="F594" s="3">
        <v>0.56458333333333333</v>
      </c>
      <c r="G594" s="1">
        <v>41014</v>
      </c>
      <c r="H594" s="3">
        <v>0.55972222222222223</v>
      </c>
      <c r="I594">
        <v>2</v>
      </c>
      <c r="J594">
        <v>1950</v>
      </c>
      <c r="K594" s="1">
        <v>41014</v>
      </c>
      <c r="L594" s="3">
        <v>0.88888888888888884</v>
      </c>
      <c r="M594" s="1">
        <v>41014</v>
      </c>
      <c r="N594" s="3">
        <v>0.88888888888888884</v>
      </c>
      <c r="O594">
        <v>66</v>
      </c>
      <c r="P594">
        <v>13</v>
      </c>
      <c r="Q594">
        <v>13</v>
      </c>
      <c r="R594">
        <v>21</v>
      </c>
      <c r="S594">
        <v>21</v>
      </c>
      <c r="T594" s="2">
        <f>ED_DATA[[#This Row],[REG DATE]] + ED_DATA[[#This Row],[REG TIME]]</f>
        <v>41014.564583333333</v>
      </c>
      <c r="U594" s="2">
        <f>ED_DATA[[#This Row],[TRIAGE DATE]] + ED_DATA[[#This Row],[TRIAGE TIME]]</f>
        <v>41014.55972222222</v>
      </c>
      <c r="V594" s="2">
        <f>ED_DATA[[#This Row],[DISP DATE]] + ED_DATA[[#This Row],[DISP TIME]]</f>
        <v>41014.888888888891</v>
      </c>
      <c r="W594" s="2">
        <f>ED_DATA[[#This Row],[DATE PT LEFT ED]] + ED_DATA[[#This Row],[TIME PT LEFT ED]]</f>
        <v>41014.888888888891</v>
      </c>
      <c r="X594" s="5">
        <f t="shared" si="90"/>
        <v>7.78333333338378</v>
      </c>
      <c r="Y594" s="5">
        <f t="shared" si="91"/>
        <v>7.78333333338378</v>
      </c>
      <c r="Z594" s="7">
        <f t="shared" si="92"/>
        <v>0</v>
      </c>
      <c r="AA594" s="7">
        <f t="shared" si="93"/>
        <v>0</v>
      </c>
      <c r="AB594" s="7">
        <f t="shared" si="96"/>
        <v>0</v>
      </c>
      <c r="AC594" s="7">
        <f t="shared" si="97"/>
        <v>0</v>
      </c>
      <c r="AD594" s="7">
        <f t="shared" si="98"/>
        <v>0</v>
      </c>
      <c r="AE594" s="7">
        <f t="shared" si="94"/>
        <v>0</v>
      </c>
      <c r="AF594" s="7">
        <f t="shared" si="95"/>
        <v>0</v>
      </c>
      <c r="AG594" s="7" t="str">
        <f t="shared" si="99"/>
        <v>Senior</v>
      </c>
    </row>
    <row r="595" spans="1:33">
      <c r="A595">
        <v>4414</v>
      </c>
      <c r="B595" t="s">
        <v>14</v>
      </c>
      <c r="C595" t="s">
        <v>15</v>
      </c>
      <c r="D595" t="s">
        <v>16</v>
      </c>
      <c r="E595" s="1">
        <v>41016</v>
      </c>
      <c r="F595" s="3">
        <v>0.89861111111111114</v>
      </c>
      <c r="G595" s="1">
        <v>41016</v>
      </c>
      <c r="H595" s="3">
        <v>0.8930555555555556</v>
      </c>
      <c r="I595">
        <v>2</v>
      </c>
      <c r="J595">
        <v>1947</v>
      </c>
      <c r="K595" s="1">
        <v>41017</v>
      </c>
      <c r="L595" s="3">
        <v>0.58333333333333337</v>
      </c>
      <c r="M595" s="1">
        <v>41017</v>
      </c>
      <c r="N595" s="3">
        <v>0.58333333333333337</v>
      </c>
      <c r="O595">
        <v>69</v>
      </c>
      <c r="P595">
        <v>21</v>
      </c>
      <c r="Q595">
        <v>21</v>
      </c>
      <c r="R595">
        <v>14</v>
      </c>
      <c r="S595">
        <v>14</v>
      </c>
      <c r="T595" s="2">
        <f>ED_DATA[[#This Row],[REG DATE]] + ED_DATA[[#This Row],[REG TIME]]</f>
        <v>41016.898611111108</v>
      </c>
      <c r="U595" s="2">
        <f>ED_DATA[[#This Row],[TRIAGE DATE]] + ED_DATA[[#This Row],[TRIAGE TIME]]</f>
        <v>41016.893055555556</v>
      </c>
      <c r="V595" s="2">
        <f>ED_DATA[[#This Row],[DISP DATE]] + ED_DATA[[#This Row],[DISP TIME]]</f>
        <v>41017.583333333336</v>
      </c>
      <c r="W595" s="2">
        <f>ED_DATA[[#This Row],[DATE PT LEFT ED]] + ED_DATA[[#This Row],[TIME PT LEFT ED]]</f>
        <v>41017.583333333336</v>
      </c>
      <c r="X595" s="5">
        <f t="shared" si="90"/>
        <v>16.433333333465271</v>
      </c>
      <c r="Y595" s="5">
        <f t="shared" si="91"/>
        <v>16.433333333465271</v>
      </c>
      <c r="Z595" s="7">
        <f t="shared" si="92"/>
        <v>0</v>
      </c>
      <c r="AA595" s="7">
        <f t="shared" si="93"/>
        <v>0</v>
      </c>
      <c r="AB595" s="7">
        <f t="shared" si="96"/>
        <v>0</v>
      </c>
      <c r="AC595" s="7">
        <f t="shared" si="97"/>
        <v>0</v>
      </c>
      <c r="AD595" s="7">
        <f t="shared" si="98"/>
        <v>0</v>
      </c>
      <c r="AE595" s="7">
        <f t="shared" si="94"/>
        <v>0</v>
      </c>
      <c r="AF595" s="7">
        <f t="shared" si="95"/>
        <v>0</v>
      </c>
      <c r="AG595" s="7" t="str">
        <f t="shared" si="99"/>
        <v>Senior</v>
      </c>
    </row>
    <row r="596" spans="1:33">
      <c r="A596">
        <v>4414</v>
      </c>
      <c r="B596" t="s">
        <v>14</v>
      </c>
      <c r="C596" t="s">
        <v>15</v>
      </c>
      <c r="D596" t="s">
        <v>16</v>
      </c>
      <c r="E596" s="1">
        <v>41010</v>
      </c>
      <c r="F596" s="3">
        <v>0.64861111111111114</v>
      </c>
      <c r="G596" s="1">
        <v>41010</v>
      </c>
      <c r="H596" s="3">
        <v>0.64513888888888893</v>
      </c>
      <c r="I596">
        <v>2</v>
      </c>
      <c r="J596">
        <v>1933</v>
      </c>
      <c r="K596" s="1">
        <v>41010</v>
      </c>
      <c r="L596" s="3">
        <v>0.81597222222222221</v>
      </c>
      <c r="M596" s="1">
        <v>41010</v>
      </c>
      <c r="N596" s="3">
        <v>0.82291666666666663</v>
      </c>
      <c r="O596">
        <v>79</v>
      </c>
      <c r="P596">
        <v>15</v>
      </c>
      <c r="Q596">
        <v>15</v>
      </c>
      <c r="R596">
        <v>19</v>
      </c>
      <c r="S596">
        <v>19</v>
      </c>
      <c r="T596" s="2">
        <f>ED_DATA[[#This Row],[REG DATE]] + ED_DATA[[#This Row],[REG TIME]]</f>
        <v>41010.648611111108</v>
      </c>
      <c r="U596" s="2">
        <f>ED_DATA[[#This Row],[TRIAGE DATE]] + ED_DATA[[#This Row],[TRIAGE TIME]]</f>
        <v>41010.645138888889</v>
      </c>
      <c r="V596" s="2">
        <f>ED_DATA[[#This Row],[DISP DATE]] + ED_DATA[[#This Row],[DISP TIME]]</f>
        <v>41010.815972222219</v>
      </c>
      <c r="W596" s="2">
        <f>ED_DATA[[#This Row],[DATE PT LEFT ED]] + ED_DATA[[#This Row],[TIME PT LEFT ED]]</f>
        <v>41010.822916666664</v>
      </c>
      <c r="X596" s="5">
        <f t="shared" si="90"/>
        <v>4.1833333333488554</v>
      </c>
      <c r="Y596" s="5">
        <f t="shared" si="91"/>
        <v>4.0166666666627862</v>
      </c>
      <c r="Z596" s="7">
        <f t="shared" si="92"/>
        <v>1</v>
      </c>
      <c r="AA596" s="7">
        <f t="shared" si="93"/>
        <v>0</v>
      </c>
      <c r="AB596" s="7">
        <f t="shared" si="96"/>
        <v>0</v>
      </c>
      <c r="AC596" s="7">
        <f t="shared" si="97"/>
        <v>0</v>
      </c>
      <c r="AD596" s="7">
        <f t="shared" si="98"/>
        <v>0</v>
      </c>
      <c r="AE596" s="7">
        <f t="shared" si="94"/>
        <v>0</v>
      </c>
      <c r="AF596" s="7">
        <f t="shared" si="95"/>
        <v>0</v>
      </c>
      <c r="AG596" s="7" t="str">
        <f t="shared" si="99"/>
        <v>Senior</v>
      </c>
    </row>
    <row r="597" spans="1:33">
      <c r="A597">
        <v>4414</v>
      </c>
      <c r="B597" t="s">
        <v>14</v>
      </c>
      <c r="C597" t="s">
        <v>15</v>
      </c>
      <c r="D597" t="s">
        <v>16</v>
      </c>
      <c r="E597" s="1">
        <v>41010</v>
      </c>
      <c r="F597" s="3">
        <v>0.68125000000000002</v>
      </c>
      <c r="G597" s="1">
        <v>41010</v>
      </c>
      <c r="H597" s="3">
        <v>0.67569444444444449</v>
      </c>
      <c r="I597">
        <v>2</v>
      </c>
      <c r="J597">
        <v>1926</v>
      </c>
      <c r="K597" s="1">
        <v>41010</v>
      </c>
      <c r="L597" s="3">
        <v>0.7993055555555556</v>
      </c>
      <c r="M597" s="1">
        <v>41010</v>
      </c>
      <c r="N597" s="3">
        <v>0.7993055555555556</v>
      </c>
      <c r="O597">
        <v>88</v>
      </c>
      <c r="P597">
        <v>16</v>
      </c>
      <c r="Q597">
        <v>16</v>
      </c>
      <c r="R597">
        <v>19</v>
      </c>
      <c r="S597">
        <v>19</v>
      </c>
      <c r="T597" s="2">
        <f>ED_DATA[[#This Row],[REG DATE]] + ED_DATA[[#This Row],[REG TIME]]</f>
        <v>41010.681250000001</v>
      </c>
      <c r="U597" s="2">
        <f>ED_DATA[[#This Row],[TRIAGE DATE]] + ED_DATA[[#This Row],[TRIAGE TIME]]</f>
        <v>41010.675694444442</v>
      </c>
      <c r="V597" s="2">
        <f>ED_DATA[[#This Row],[DISP DATE]] + ED_DATA[[#This Row],[DISP TIME]]</f>
        <v>41010.799305555556</v>
      </c>
      <c r="W597" s="2">
        <f>ED_DATA[[#This Row],[DATE PT LEFT ED]] + ED_DATA[[#This Row],[TIME PT LEFT ED]]</f>
        <v>41010.799305555556</v>
      </c>
      <c r="X597" s="5">
        <f t="shared" si="90"/>
        <v>2.8333333333139308</v>
      </c>
      <c r="Y597" s="5">
        <f t="shared" si="91"/>
        <v>2.8333333333139308</v>
      </c>
      <c r="Z597" s="7">
        <f t="shared" si="92"/>
        <v>1</v>
      </c>
      <c r="AA597" s="7">
        <f t="shared" si="93"/>
        <v>1</v>
      </c>
      <c r="AB597" s="7">
        <f t="shared" si="96"/>
        <v>0</v>
      </c>
      <c r="AC597" s="7">
        <f t="shared" si="97"/>
        <v>0</v>
      </c>
      <c r="AD597" s="7">
        <f t="shared" si="98"/>
        <v>0</v>
      </c>
      <c r="AE597" s="7">
        <f t="shared" si="94"/>
        <v>0</v>
      </c>
      <c r="AF597" s="7">
        <f t="shared" si="95"/>
        <v>0</v>
      </c>
      <c r="AG597" s="7" t="str">
        <f t="shared" si="99"/>
        <v>Senior</v>
      </c>
    </row>
    <row r="598" spans="1:33">
      <c r="A598">
        <v>4414</v>
      </c>
      <c r="B598" t="s">
        <v>14</v>
      </c>
      <c r="C598" t="s">
        <v>15</v>
      </c>
      <c r="D598" t="s">
        <v>18</v>
      </c>
      <c r="E598" s="1">
        <v>41010</v>
      </c>
      <c r="F598" s="3">
        <v>0.7631944444444444</v>
      </c>
      <c r="G598" s="1">
        <v>41010</v>
      </c>
      <c r="H598" s="3">
        <v>0.75486111111111109</v>
      </c>
      <c r="I598">
        <v>2</v>
      </c>
      <c r="J598">
        <v>1933</v>
      </c>
      <c r="K598" s="1">
        <v>41010</v>
      </c>
      <c r="L598" s="3">
        <v>0.92152777777777772</v>
      </c>
      <c r="M598" s="1">
        <v>41012</v>
      </c>
      <c r="N598" s="3">
        <v>0.57013888888888886</v>
      </c>
      <c r="O598">
        <v>81</v>
      </c>
      <c r="P598">
        <v>18</v>
      </c>
      <c r="Q598">
        <v>18</v>
      </c>
      <c r="R598">
        <v>22</v>
      </c>
      <c r="S598">
        <v>13</v>
      </c>
      <c r="T598" s="2">
        <f>ED_DATA[[#This Row],[REG DATE]] + ED_DATA[[#This Row],[REG TIME]]</f>
        <v>41010.763194444444</v>
      </c>
      <c r="U598" s="2">
        <f>ED_DATA[[#This Row],[TRIAGE DATE]] + ED_DATA[[#This Row],[TRIAGE TIME]]</f>
        <v>41010.754861111112</v>
      </c>
      <c r="V598" s="2">
        <f>ED_DATA[[#This Row],[DISP DATE]] + ED_DATA[[#This Row],[DISP TIME]]</f>
        <v>41010.921527777777</v>
      </c>
      <c r="W598" s="2">
        <f>ED_DATA[[#This Row],[DATE PT LEFT ED]] + ED_DATA[[#This Row],[TIME PT LEFT ED]]</f>
        <v>41012.570138888892</v>
      </c>
      <c r="X598" s="5">
        <f t="shared" si="90"/>
        <v>43.366666666755918</v>
      </c>
      <c r="Y598" s="5">
        <f t="shared" si="91"/>
        <v>3.7999999999883585</v>
      </c>
      <c r="Z598" s="7">
        <f t="shared" si="92"/>
        <v>1</v>
      </c>
      <c r="AA598" s="7">
        <f t="shared" si="93"/>
        <v>1</v>
      </c>
      <c r="AB598" s="7">
        <f t="shared" si="96"/>
        <v>0</v>
      </c>
      <c r="AC598" s="7">
        <f t="shared" si="97"/>
        <v>0</v>
      </c>
      <c r="AD598" s="7">
        <f t="shared" si="98"/>
        <v>0</v>
      </c>
      <c r="AE598" s="7">
        <f t="shared" si="94"/>
        <v>0</v>
      </c>
      <c r="AF598" s="7">
        <f t="shared" si="95"/>
        <v>0</v>
      </c>
      <c r="AG598" s="7" t="str">
        <f t="shared" si="99"/>
        <v>Senior</v>
      </c>
    </row>
    <row r="599" spans="1:33">
      <c r="A599">
        <v>4414</v>
      </c>
      <c r="B599" t="s">
        <v>14</v>
      </c>
      <c r="C599" t="s">
        <v>15</v>
      </c>
      <c r="D599" t="s">
        <v>16</v>
      </c>
      <c r="E599" s="1">
        <v>41011</v>
      </c>
      <c r="F599" s="3">
        <v>0.65486111111111112</v>
      </c>
      <c r="G599" s="1">
        <v>41011</v>
      </c>
      <c r="H599" s="3">
        <v>0.64930555555555558</v>
      </c>
      <c r="I599">
        <v>2</v>
      </c>
      <c r="J599">
        <v>1944</v>
      </c>
      <c r="K599" s="1">
        <v>41011</v>
      </c>
      <c r="L599" s="3">
        <v>0.84027777777777779</v>
      </c>
      <c r="M599" s="1">
        <v>41011</v>
      </c>
      <c r="N599" s="3">
        <v>0.84027777777777779</v>
      </c>
      <c r="O599">
        <v>70</v>
      </c>
      <c r="P599">
        <v>15</v>
      </c>
      <c r="Q599">
        <v>15</v>
      </c>
      <c r="R599">
        <v>20</v>
      </c>
      <c r="S599">
        <v>20</v>
      </c>
      <c r="T599" s="2">
        <f>ED_DATA[[#This Row],[REG DATE]] + ED_DATA[[#This Row],[REG TIME]]</f>
        <v>41011.654861111114</v>
      </c>
      <c r="U599" s="2">
        <f>ED_DATA[[#This Row],[TRIAGE DATE]] + ED_DATA[[#This Row],[TRIAGE TIME]]</f>
        <v>41011.649305555555</v>
      </c>
      <c r="V599" s="2">
        <f>ED_DATA[[#This Row],[DISP DATE]] + ED_DATA[[#This Row],[DISP TIME]]</f>
        <v>41011.840277777781</v>
      </c>
      <c r="W599" s="2">
        <f>ED_DATA[[#This Row],[DATE PT LEFT ED]] + ED_DATA[[#This Row],[TIME PT LEFT ED]]</f>
        <v>41011.840277777781</v>
      </c>
      <c r="X599" s="5">
        <f t="shared" si="90"/>
        <v>4.4500000000116415</v>
      </c>
      <c r="Y599" s="5">
        <f t="shared" si="91"/>
        <v>4.4500000000116415</v>
      </c>
      <c r="Z599" s="7">
        <f t="shared" si="92"/>
        <v>1</v>
      </c>
      <c r="AA599" s="7">
        <f t="shared" si="93"/>
        <v>0</v>
      </c>
      <c r="AB599" s="7">
        <f t="shared" si="96"/>
        <v>0</v>
      </c>
      <c r="AC599" s="7">
        <f t="shared" si="97"/>
        <v>0</v>
      </c>
      <c r="AD599" s="7">
        <f t="shared" si="98"/>
        <v>0</v>
      </c>
      <c r="AE599" s="7">
        <f t="shared" si="94"/>
        <v>0</v>
      </c>
      <c r="AF599" s="7">
        <f t="shared" si="95"/>
        <v>0</v>
      </c>
      <c r="AG599" s="7" t="str">
        <f t="shared" si="99"/>
        <v>Senior</v>
      </c>
    </row>
    <row r="600" spans="1:33">
      <c r="A600">
        <v>4414</v>
      </c>
      <c r="B600" t="s">
        <v>14</v>
      </c>
      <c r="C600" t="s">
        <v>15</v>
      </c>
      <c r="D600" t="s">
        <v>18</v>
      </c>
      <c r="E600" s="1">
        <v>41011</v>
      </c>
      <c r="F600" s="3">
        <v>0.65625</v>
      </c>
      <c r="G600" s="1">
        <v>41011</v>
      </c>
      <c r="H600" s="3">
        <v>0.65277777777777779</v>
      </c>
      <c r="I600">
        <v>2</v>
      </c>
      <c r="J600">
        <v>1919</v>
      </c>
      <c r="K600" s="1">
        <v>41012</v>
      </c>
      <c r="L600" s="3">
        <v>7.4305555555555555E-2</v>
      </c>
      <c r="M600" s="1">
        <v>41012</v>
      </c>
      <c r="N600" s="3">
        <v>7.4305555555555555E-2</v>
      </c>
      <c r="O600">
        <v>96</v>
      </c>
      <c r="P600">
        <v>15</v>
      </c>
      <c r="Q600">
        <v>15</v>
      </c>
      <c r="R600">
        <v>1</v>
      </c>
      <c r="S600">
        <v>1</v>
      </c>
      <c r="T600" s="2">
        <f>ED_DATA[[#This Row],[REG DATE]] + ED_DATA[[#This Row],[REG TIME]]</f>
        <v>41011.65625</v>
      </c>
      <c r="U600" s="2">
        <f>ED_DATA[[#This Row],[TRIAGE DATE]] + ED_DATA[[#This Row],[TRIAGE TIME]]</f>
        <v>41011.652777777781</v>
      </c>
      <c r="V600" s="2">
        <f>ED_DATA[[#This Row],[DISP DATE]] + ED_DATA[[#This Row],[DISP TIME]]</f>
        <v>41012.074305555558</v>
      </c>
      <c r="W600" s="2">
        <f>ED_DATA[[#This Row],[DATE PT LEFT ED]] + ED_DATA[[#This Row],[TIME PT LEFT ED]]</f>
        <v>41012.074305555558</v>
      </c>
      <c r="X600" s="5">
        <f t="shared" si="90"/>
        <v>10.03333333338378</v>
      </c>
      <c r="Y600" s="5">
        <f t="shared" si="91"/>
        <v>10.03333333338378</v>
      </c>
      <c r="Z600" s="7">
        <f t="shared" si="92"/>
        <v>0</v>
      </c>
      <c r="AA600" s="7">
        <f t="shared" si="93"/>
        <v>0</v>
      </c>
      <c r="AB600" s="7">
        <f t="shared" si="96"/>
        <v>0</v>
      </c>
      <c r="AC600" s="7">
        <f t="shared" si="97"/>
        <v>0</v>
      </c>
      <c r="AD600" s="7">
        <f t="shared" si="98"/>
        <v>0</v>
      </c>
      <c r="AE600" s="7">
        <f t="shared" si="94"/>
        <v>0</v>
      </c>
      <c r="AF600" s="7">
        <f t="shared" si="95"/>
        <v>0</v>
      </c>
      <c r="AG600" s="7" t="str">
        <f t="shared" si="99"/>
        <v>Senior</v>
      </c>
    </row>
    <row r="601" spans="1:33">
      <c r="A601">
        <v>4414</v>
      </c>
      <c r="B601" t="s">
        <v>14</v>
      </c>
      <c r="C601" t="s">
        <v>15</v>
      </c>
      <c r="D601" t="s">
        <v>16</v>
      </c>
      <c r="E601" s="1">
        <v>41011</v>
      </c>
      <c r="F601" s="3">
        <v>0.85069444444444442</v>
      </c>
      <c r="G601" s="1">
        <v>41011</v>
      </c>
      <c r="H601" s="3">
        <v>0.84444444444444444</v>
      </c>
      <c r="I601">
        <v>2</v>
      </c>
      <c r="J601">
        <v>1941</v>
      </c>
      <c r="K601" s="1">
        <v>41012</v>
      </c>
      <c r="L601" s="3">
        <v>2.0833333333333332E-2</v>
      </c>
      <c r="M601" s="1">
        <v>41012</v>
      </c>
      <c r="N601" s="3">
        <v>2.0833333333333332E-2</v>
      </c>
      <c r="O601">
        <v>75</v>
      </c>
      <c r="P601">
        <v>20</v>
      </c>
      <c r="Q601">
        <v>20</v>
      </c>
      <c r="R601">
        <v>0</v>
      </c>
      <c r="S601">
        <v>0</v>
      </c>
      <c r="T601" s="2">
        <f>ED_DATA[[#This Row],[REG DATE]] + ED_DATA[[#This Row],[REG TIME]]</f>
        <v>41011.850694444445</v>
      </c>
      <c r="U601" s="2">
        <f>ED_DATA[[#This Row],[TRIAGE DATE]] + ED_DATA[[#This Row],[TRIAGE TIME]]</f>
        <v>41011.844444444447</v>
      </c>
      <c r="V601" s="2">
        <f>ED_DATA[[#This Row],[DISP DATE]] + ED_DATA[[#This Row],[DISP TIME]]</f>
        <v>41012.020833333336</v>
      </c>
      <c r="W601" s="2">
        <f>ED_DATA[[#This Row],[DATE PT LEFT ED]] + ED_DATA[[#This Row],[TIME PT LEFT ED]]</f>
        <v>41012.020833333336</v>
      </c>
      <c r="X601" s="5">
        <f t="shared" si="90"/>
        <v>4.0833333333721384</v>
      </c>
      <c r="Y601" s="5">
        <f t="shared" si="91"/>
        <v>4.0833333333721384</v>
      </c>
      <c r="Z601" s="7">
        <f t="shared" si="92"/>
        <v>1</v>
      </c>
      <c r="AA601" s="7">
        <f t="shared" si="93"/>
        <v>0</v>
      </c>
      <c r="AB601" s="7">
        <f t="shared" si="96"/>
        <v>0</v>
      </c>
      <c r="AC601" s="7">
        <f t="shared" si="97"/>
        <v>0</v>
      </c>
      <c r="AD601" s="7">
        <f t="shared" si="98"/>
        <v>0</v>
      </c>
      <c r="AE601" s="7">
        <f t="shared" si="94"/>
        <v>0</v>
      </c>
      <c r="AF601" s="7">
        <f t="shared" si="95"/>
        <v>0</v>
      </c>
      <c r="AG601" s="7" t="str">
        <f t="shared" si="99"/>
        <v>Senior</v>
      </c>
    </row>
    <row r="602" spans="1:33">
      <c r="A602">
        <v>4414</v>
      </c>
      <c r="B602" t="s">
        <v>14</v>
      </c>
      <c r="C602" t="s">
        <v>15</v>
      </c>
      <c r="D602" t="s">
        <v>16</v>
      </c>
      <c r="E602" s="1">
        <v>41012</v>
      </c>
      <c r="F602" s="3">
        <v>0.71250000000000002</v>
      </c>
      <c r="G602" s="1">
        <v>41012</v>
      </c>
      <c r="H602" s="3">
        <v>0.7055555555555556</v>
      </c>
      <c r="I602">
        <v>2</v>
      </c>
      <c r="J602">
        <v>1923</v>
      </c>
      <c r="K602" s="1">
        <v>41012</v>
      </c>
      <c r="L602" s="3">
        <v>0.90277777777777779</v>
      </c>
      <c r="M602" s="1">
        <v>41013</v>
      </c>
      <c r="N602" s="3">
        <v>1.0416666666666666E-2</v>
      </c>
      <c r="O602">
        <v>89</v>
      </c>
      <c r="P602">
        <v>17</v>
      </c>
      <c r="Q602">
        <v>16</v>
      </c>
      <c r="R602">
        <v>21</v>
      </c>
      <c r="S602">
        <v>0</v>
      </c>
      <c r="T602" s="2">
        <f>ED_DATA[[#This Row],[REG DATE]] + ED_DATA[[#This Row],[REG TIME]]</f>
        <v>41012.712500000001</v>
      </c>
      <c r="U602" s="2">
        <f>ED_DATA[[#This Row],[TRIAGE DATE]] + ED_DATA[[#This Row],[TRIAGE TIME]]</f>
        <v>41012.705555555556</v>
      </c>
      <c r="V602" s="2">
        <f>ED_DATA[[#This Row],[DISP DATE]] + ED_DATA[[#This Row],[DISP TIME]]</f>
        <v>41012.902777777781</v>
      </c>
      <c r="W602" s="2">
        <f>ED_DATA[[#This Row],[DATE PT LEFT ED]] + ED_DATA[[#This Row],[TIME PT LEFT ED]]</f>
        <v>41013.010416666664</v>
      </c>
      <c r="X602" s="5">
        <f t="shared" si="90"/>
        <v>7.1499999999068677</v>
      </c>
      <c r="Y602" s="5">
        <f t="shared" si="91"/>
        <v>4.5666666667093523</v>
      </c>
      <c r="Z602" s="7">
        <f t="shared" si="92"/>
        <v>1</v>
      </c>
      <c r="AA602" s="7">
        <f t="shared" si="93"/>
        <v>0</v>
      </c>
      <c r="AB602" s="7">
        <f t="shared" si="96"/>
        <v>0</v>
      </c>
      <c r="AC602" s="7">
        <f t="shared" si="97"/>
        <v>0</v>
      </c>
      <c r="AD602" s="7">
        <f t="shared" si="98"/>
        <v>0</v>
      </c>
      <c r="AE602" s="7">
        <f t="shared" si="94"/>
        <v>0</v>
      </c>
      <c r="AF602" s="7">
        <f t="shared" si="95"/>
        <v>0</v>
      </c>
      <c r="AG602" s="7" t="str">
        <f t="shared" si="99"/>
        <v>Senior</v>
      </c>
    </row>
    <row r="603" spans="1:33">
      <c r="A603">
        <v>4414</v>
      </c>
      <c r="B603" t="s">
        <v>14</v>
      </c>
      <c r="C603" t="s">
        <v>15</v>
      </c>
      <c r="D603" t="s">
        <v>16</v>
      </c>
      <c r="E603" s="1">
        <v>41014</v>
      </c>
      <c r="F603" s="3">
        <v>0.92152777777777772</v>
      </c>
      <c r="G603" s="1">
        <v>41014</v>
      </c>
      <c r="H603" s="3">
        <v>0.91527777777777775</v>
      </c>
      <c r="I603">
        <v>2</v>
      </c>
      <c r="J603">
        <v>1933</v>
      </c>
      <c r="K603" s="1">
        <v>41015</v>
      </c>
      <c r="L603" s="3">
        <v>0.2361111111111111</v>
      </c>
      <c r="M603" s="1">
        <v>41015</v>
      </c>
      <c r="N603" s="3">
        <v>0.23958333333333334</v>
      </c>
      <c r="O603">
        <v>82</v>
      </c>
      <c r="P603">
        <v>22</v>
      </c>
      <c r="Q603">
        <v>21</v>
      </c>
      <c r="R603">
        <v>5</v>
      </c>
      <c r="S603">
        <v>5</v>
      </c>
      <c r="T603" s="2">
        <f>ED_DATA[[#This Row],[REG DATE]] + ED_DATA[[#This Row],[REG TIME]]</f>
        <v>41014.921527777777</v>
      </c>
      <c r="U603" s="2">
        <f>ED_DATA[[#This Row],[TRIAGE DATE]] + ED_DATA[[#This Row],[TRIAGE TIME]]</f>
        <v>41014.915277777778</v>
      </c>
      <c r="V603" s="2">
        <f>ED_DATA[[#This Row],[DISP DATE]] + ED_DATA[[#This Row],[DISP TIME]]</f>
        <v>41015.236111111109</v>
      </c>
      <c r="W603" s="2">
        <f>ED_DATA[[#This Row],[DATE PT LEFT ED]] + ED_DATA[[#This Row],[TIME PT LEFT ED]]</f>
        <v>41015.239583333336</v>
      </c>
      <c r="X603" s="5">
        <f t="shared" si="90"/>
        <v>7.6333333334187046</v>
      </c>
      <c r="Y603" s="5">
        <f t="shared" si="91"/>
        <v>7.5499999999883585</v>
      </c>
      <c r="Z603" s="7">
        <f t="shared" si="92"/>
        <v>0</v>
      </c>
      <c r="AA603" s="7">
        <f t="shared" si="93"/>
        <v>0</v>
      </c>
      <c r="AB603" s="7">
        <f t="shared" si="96"/>
        <v>0</v>
      </c>
      <c r="AC603" s="7">
        <f t="shared" si="97"/>
        <v>0</v>
      </c>
      <c r="AD603" s="7">
        <f t="shared" si="98"/>
        <v>0</v>
      </c>
      <c r="AE603" s="7">
        <f t="shared" si="94"/>
        <v>0</v>
      </c>
      <c r="AF603" s="7">
        <f t="shared" si="95"/>
        <v>0</v>
      </c>
      <c r="AG603" s="7" t="str">
        <f t="shared" si="99"/>
        <v>Senior</v>
      </c>
    </row>
    <row r="604" spans="1:33">
      <c r="A604">
        <v>4414</v>
      </c>
      <c r="B604" t="s">
        <v>14</v>
      </c>
      <c r="C604" t="s">
        <v>15</v>
      </c>
      <c r="D604" t="s">
        <v>16</v>
      </c>
      <c r="E604" s="1">
        <v>41014</v>
      </c>
      <c r="F604" s="3">
        <v>0.9291666666666667</v>
      </c>
      <c r="G604" s="1">
        <v>41014</v>
      </c>
      <c r="H604" s="3">
        <v>0.92291666666666672</v>
      </c>
      <c r="I604">
        <v>2</v>
      </c>
      <c r="J604">
        <v>1931</v>
      </c>
      <c r="K604" s="1">
        <v>41015</v>
      </c>
      <c r="L604" s="3">
        <v>0.34583333333333333</v>
      </c>
      <c r="M604" s="1">
        <v>41015</v>
      </c>
      <c r="N604" s="3">
        <v>0.4236111111111111</v>
      </c>
      <c r="O604">
        <v>83</v>
      </c>
      <c r="P604">
        <v>22</v>
      </c>
      <c r="Q604">
        <v>22</v>
      </c>
      <c r="R604">
        <v>8</v>
      </c>
      <c r="S604">
        <v>10</v>
      </c>
      <c r="T604" s="2">
        <f>ED_DATA[[#This Row],[REG DATE]] + ED_DATA[[#This Row],[REG TIME]]</f>
        <v>41014.929166666669</v>
      </c>
      <c r="U604" s="2">
        <f>ED_DATA[[#This Row],[TRIAGE DATE]] + ED_DATA[[#This Row],[TRIAGE TIME]]</f>
        <v>41014.92291666667</v>
      </c>
      <c r="V604" s="2">
        <f>ED_DATA[[#This Row],[DISP DATE]] + ED_DATA[[#This Row],[DISP TIME]]</f>
        <v>41015.345833333333</v>
      </c>
      <c r="W604" s="2">
        <f>ED_DATA[[#This Row],[DATE PT LEFT ED]] + ED_DATA[[#This Row],[TIME PT LEFT ED]]</f>
        <v>41015.423611111109</v>
      </c>
      <c r="X604" s="5">
        <f t="shared" si="90"/>
        <v>11.866666666581295</v>
      </c>
      <c r="Y604" s="5">
        <f t="shared" si="91"/>
        <v>9.9999999999417923</v>
      </c>
      <c r="Z604" s="7">
        <f t="shared" si="92"/>
        <v>0</v>
      </c>
      <c r="AA604" s="7">
        <f t="shared" si="93"/>
        <v>0</v>
      </c>
      <c r="AB604" s="7">
        <f t="shared" si="96"/>
        <v>0</v>
      </c>
      <c r="AC604" s="7">
        <f t="shared" si="97"/>
        <v>0</v>
      </c>
      <c r="AD604" s="7">
        <f t="shared" si="98"/>
        <v>0</v>
      </c>
      <c r="AE604" s="7">
        <f t="shared" si="94"/>
        <v>0</v>
      </c>
      <c r="AF604" s="7">
        <f t="shared" si="95"/>
        <v>0</v>
      </c>
      <c r="AG604" s="7" t="str">
        <f t="shared" si="99"/>
        <v>Senior</v>
      </c>
    </row>
    <row r="605" spans="1:33">
      <c r="A605">
        <v>4414</v>
      </c>
      <c r="B605" t="s">
        <v>14</v>
      </c>
      <c r="C605" t="s">
        <v>15</v>
      </c>
      <c r="D605" t="s">
        <v>16</v>
      </c>
      <c r="E605" s="1">
        <v>41014</v>
      </c>
      <c r="F605" s="3">
        <v>0.9458333333333333</v>
      </c>
      <c r="G605" s="1">
        <v>41014</v>
      </c>
      <c r="H605" s="3">
        <v>0.94027777777777777</v>
      </c>
      <c r="I605">
        <v>2</v>
      </c>
      <c r="J605">
        <v>1934</v>
      </c>
      <c r="K605" s="1">
        <v>41015</v>
      </c>
      <c r="L605" s="3">
        <v>0.26041666666666669</v>
      </c>
      <c r="M605" s="1">
        <v>41015</v>
      </c>
      <c r="N605" s="3">
        <v>0.26041666666666669</v>
      </c>
      <c r="O605">
        <v>77</v>
      </c>
      <c r="P605">
        <v>22</v>
      </c>
      <c r="Q605">
        <v>22</v>
      </c>
      <c r="R605">
        <v>6</v>
      </c>
      <c r="S605">
        <v>6</v>
      </c>
      <c r="T605" s="2">
        <f>ED_DATA[[#This Row],[REG DATE]] + ED_DATA[[#This Row],[REG TIME]]</f>
        <v>41014.945833333331</v>
      </c>
      <c r="U605" s="2">
        <f>ED_DATA[[#This Row],[TRIAGE DATE]] + ED_DATA[[#This Row],[TRIAGE TIME]]</f>
        <v>41014.94027777778</v>
      </c>
      <c r="V605" s="2">
        <f>ED_DATA[[#This Row],[DISP DATE]] + ED_DATA[[#This Row],[DISP TIME]]</f>
        <v>41015.260416666664</v>
      </c>
      <c r="W605" s="2">
        <f>ED_DATA[[#This Row],[DATE PT LEFT ED]] + ED_DATA[[#This Row],[TIME PT LEFT ED]]</f>
        <v>41015.260416666664</v>
      </c>
      <c r="X605" s="5">
        <f t="shared" si="90"/>
        <v>7.5499999999883585</v>
      </c>
      <c r="Y605" s="5">
        <f t="shared" si="91"/>
        <v>7.5499999999883585</v>
      </c>
      <c r="Z605" s="7">
        <f t="shared" si="92"/>
        <v>0</v>
      </c>
      <c r="AA605" s="7">
        <f t="shared" si="93"/>
        <v>0</v>
      </c>
      <c r="AB605" s="7">
        <f t="shared" si="96"/>
        <v>0</v>
      </c>
      <c r="AC605" s="7">
        <f t="shared" si="97"/>
        <v>0</v>
      </c>
      <c r="AD605" s="7">
        <f t="shared" si="98"/>
        <v>0</v>
      </c>
      <c r="AE605" s="7">
        <f t="shared" si="94"/>
        <v>0</v>
      </c>
      <c r="AF605" s="7">
        <f t="shared" si="95"/>
        <v>0</v>
      </c>
      <c r="AG605" s="7" t="str">
        <f t="shared" si="99"/>
        <v>Senior</v>
      </c>
    </row>
    <row r="606" spans="1:33">
      <c r="A606">
        <v>4414</v>
      </c>
      <c r="B606" t="s">
        <v>14</v>
      </c>
      <c r="C606" t="s">
        <v>15</v>
      </c>
      <c r="D606" t="s">
        <v>18</v>
      </c>
      <c r="E606" s="1">
        <v>41014</v>
      </c>
      <c r="F606" s="3">
        <v>0.96736111111111112</v>
      </c>
      <c r="G606" s="1">
        <v>41014</v>
      </c>
      <c r="H606" s="3">
        <v>0.96597222222222223</v>
      </c>
      <c r="I606">
        <v>2</v>
      </c>
      <c r="J606">
        <v>1940</v>
      </c>
      <c r="K606" s="1">
        <v>41015</v>
      </c>
      <c r="L606" s="3">
        <v>0.36180555555555555</v>
      </c>
      <c r="M606" s="1">
        <v>41015</v>
      </c>
      <c r="N606" s="3">
        <v>0.5395833333333333</v>
      </c>
      <c r="O606">
        <v>74</v>
      </c>
      <c r="P606">
        <v>23</v>
      </c>
      <c r="Q606">
        <v>23</v>
      </c>
      <c r="R606">
        <v>8</v>
      </c>
      <c r="S606">
        <v>12</v>
      </c>
      <c r="T606" s="2">
        <f>ED_DATA[[#This Row],[REG DATE]] + ED_DATA[[#This Row],[REG TIME]]</f>
        <v>41014.967361111114</v>
      </c>
      <c r="U606" s="2">
        <f>ED_DATA[[#This Row],[TRIAGE DATE]] + ED_DATA[[#This Row],[TRIAGE TIME]]</f>
        <v>41014.96597222222</v>
      </c>
      <c r="V606" s="2">
        <f>ED_DATA[[#This Row],[DISP DATE]] + ED_DATA[[#This Row],[DISP TIME]]</f>
        <v>41015.361805555556</v>
      </c>
      <c r="W606" s="2">
        <f>ED_DATA[[#This Row],[DATE PT LEFT ED]] + ED_DATA[[#This Row],[TIME PT LEFT ED]]</f>
        <v>41015.539583333331</v>
      </c>
      <c r="X606" s="5">
        <f t="shared" si="90"/>
        <v>13.733333333220799</v>
      </c>
      <c r="Y606" s="5">
        <f t="shared" si="91"/>
        <v>9.46666666661622</v>
      </c>
      <c r="Z606" s="7">
        <f t="shared" si="92"/>
        <v>0</v>
      </c>
      <c r="AA606" s="7">
        <f t="shared" si="93"/>
        <v>0</v>
      </c>
      <c r="AB606" s="7">
        <f t="shared" si="96"/>
        <v>0</v>
      </c>
      <c r="AC606" s="7">
        <f t="shared" si="97"/>
        <v>0</v>
      </c>
      <c r="AD606" s="7">
        <f t="shared" si="98"/>
        <v>0</v>
      </c>
      <c r="AE606" s="7">
        <f t="shared" si="94"/>
        <v>0</v>
      </c>
      <c r="AF606" s="7">
        <f t="shared" si="95"/>
        <v>0</v>
      </c>
      <c r="AG606" s="7" t="str">
        <f t="shared" si="99"/>
        <v>Senior</v>
      </c>
    </row>
    <row r="607" spans="1:33">
      <c r="A607">
        <v>4414</v>
      </c>
      <c r="B607" t="s">
        <v>14</v>
      </c>
      <c r="C607" t="s">
        <v>15</v>
      </c>
      <c r="D607" t="s">
        <v>18</v>
      </c>
      <c r="E607" s="1">
        <v>41015</v>
      </c>
      <c r="F607" s="3">
        <v>0.30277777777777776</v>
      </c>
      <c r="G607" s="1">
        <v>41015</v>
      </c>
      <c r="H607" s="3">
        <v>0.2986111111111111</v>
      </c>
      <c r="I607">
        <v>2</v>
      </c>
      <c r="J607">
        <v>1920</v>
      </c>
      <c r="K607" s="1">
        <v>41015</v>
      </c>
      <c r="L607" s="3">
        <v>0.39930555555555558</v>
      </c>
      <c r="M607" s="1">
        <v>41015</v>
      </c>
      <c r="N607" s="3">
        <v>0.39930555555555558</v>
      </c>
      <c r="O607">
        <v>96</v>
      </c>
      <c r="P607">
        <v>7</v>
      </c>
      <c r="Q607">
        <v>7</v>
      </c>
      <c r="R607">
        <v>9</v>
      </c>
      <c r="S607">
        <v>9</v>
      </c>
      <c r="T607" s="2">
        <f>ED_DATA[[#This Row],[REG DATE]] + ED_DATA[[#This Row],[REG TIME]]</f>
        <v>41015.302777777775</v>
      </c>
      <c r="U607" s="2">
        <f>ED_DATA[[#This Row],[TRIAGE DATE]] + ED_DATA[[#This Row],[TRIAGE TIME]]</f>
        <v>41015.298611111109</v>
      </c>
      <c r="V607" s="2">
        <f>ED_DATA[[#This Row],[DISP DATE]] + ED_DATA[[#This Row],[DISP TIME]]</f>
        <v>41015.399305555555</v>
      </c>
      <c r="W607" s="2">
        <f>ED_DATA[[#This Row],[DATE PT LEFT ED]] + ED_DATA[[#This Row],[TIME PT LEFT ED]]</f>
        <v>41015.399305555555</v>
      </c>
      <c r="X607" s="5">
        <f t="shared" si="90"/>
        <v>2.3166666667093523</v>
      </c>
      <c r="Y607" s="5">
        <f t="shared" si="91"/>
        <v>2.3166666667093523</v>
      </c>
      <c r="Z607" s="7">
        <f t="shared" si="92"/>
        <v>1</v>
      </c>
      <c r="AA607" s="7">
        <f t="shared" si="93"/>
        <v>1</v>
      </c>
      <c r="AB607" s="7">
        <f t="shared" si="96"/>
        <v>0</v>
      </c>
      <c r="AC607" s="7">
        <f t="shared" si="97"/>
        <v>0</v>
      </c>
      <c r="AD607" s="7">
        <f t="shared" si="98"/>
        <v>0</v>
      </c>
      <c r="AE607" s="7">
        <f t="shared" si="94"/>
        <v>0</v>
      </c>
      <c r="AF607" s="7">
        <f t="shared" si="95"/>
        <v>0</v>
      </c>
      <c r="AG607" s="7" t="str">
        <f t="shared" si="99"/>
        <v>Senior</v>
      </c>
    </row>
    <row r="608" spans="1:33">
      <c r="A608">
        <v>4414</v>
      </c>
      <c r="B608" t="s">
        <v>14</v>
      </c>
      <c r="C608" t="s">
        <v>15</v>
      </c>
      <c r="D608" t="s">
        <v>18</v>
      </c>
      <c r="E608" s="1">
        <v>41011</v>
      </c>
      <c r="F608" s="3">
        <v>0.72361111111111109</v>
      </c>
      <c r="G608" s="1">
        <v>41011</v>
      </c>
      <c r="H608" s="3">
        <v>0.71875</v>
      </c>
      <c r="I608">
        <v>2</v>
      </c>
      <c r="J608">
        <v>1919</v>
      </c>
      <c r="K608" s="1">
        <v>41012</v>
      </c>
      <c r="L608" s="3">
        <v>0.63541666666666663</v>
      </c>
      <c r="M608" s="1">
        <v>41012</v>
      </c>
      <c r="N608" s="3">
        <v>0.63541666666666663</v>
      </c>
      <c r="O608">
        <v>93</v>
      </c>
      <c r="P608">
        <v>17</v>
      </c>
      <c r="Q608">
        <v>17</v>
      </c>
      <c r="R608">
        <v>15</v>
      </c>
      <c r="S608">
        <v>15</v>
      </c>
      <c r="T608" s="2">
        <f>ED_DATA[[#This Row],[REG DATE]] + ED_DATA[[#This Row],[REG TIME]]</f>
        <v>41011.723611111112</v>
      </c>
      <c r="U608" s="2">
        <f>ED_DATA[[#This Row],[TRIAGE DATE]] + ED_DATA[[#This Row],[TRIAGE TIME]]</f>
        <v>41011.71875</v>
      </c>
      <c r="V608" s="2">
        <f>ED_DATA[[#This Row],[DISP DATE]] + ED_DATA[[#This Row],[DISP TIME]]</f>
        <v>41012.635416666664</v>
      </c>
      <c r="W608" s="2">
        <f>ED_DATA[[#This Row],[DATE PT LEFT ED]] + ED_DATA[[#This Row],[TIME PT LEFT ED]]</f>
        <v>41012.635416666664</v>
      </c>
      <c r="X608" s="5">
        <f t="shared" si="90"/>
        <v>21.883333333244082</v>
      </c>
      <c r="Y608" s="5">
        <f t="shared" si="91"/>
        <v>21.883333333244082</v>
      </c>
      <c r="Z608" s="7">
        <f t="shared" si="92"/>
        <v>0</v>
      </c>
      <c r="AA608" s="7">
        <f t="shared" si="93"/>
        <v>0</v>
      </c>
      <c r="AB608" s="7">
        <f t="shared" si="96"/>
        <v>0</v>
      </c>
      <c r="AC608" s="7">
        <f t="shared" si="97"/>
        <v>0</v>
      </c>
      <c r="AD608" s="7">
        <f t="shared" si="98"/>
        <v>0</v>
      </c>
      <c r="AE608" s="7">
        <f t="shared" si="94"/>
        <v>0</v>
      </c>
      <c r="AF608" s="7">
        <f t="shared" si="95"/>
        <v>0</v>
      </c>
      <c r="AG608" s="7" t="str">
        <f t="shared" si="99"/>
        <v>Senior</v>
      </c>
    </row>
    <row r="609" spans="1:33">
      <c r="A609">
        <v>4414</v>
      </c>
      <c r="B609" t="s">
        <v>14</v>
      </c>
      <c r="C609" t="s">
        <v>15</v>
      </c>
      <c r="D609" t="s">
        <v>16</v>
      </c>
      <c r="E609" s="1">
        <v>41011</v>
      </c>
      <c r="F609" s="3">
        <v>0.7583333333333333</v>
      </c>
      <c r="G609" s="1">
        <v>41011</v>
      </c>
      <c r="H609" s="3">
        <v>0.75277777777777777</v>
      </c>
      <c r="I609">
        <v>2</v>
      </c>
      <c r="J609">
        <v>1938</v>
      </c>
      <c r="K609" s="1">
        <v>41012</v>
      </c>
      <c r="L609" s="3">
        <v>6.7361111111111108E-2</v>
      </c>
      <c r="M609" s="1">
        <v>41012</v>
      </c>
      <c r="N609" s="3">
        <v>7.4305555555555555E-2</v>
      </c>
      <c r="O609">
        <v>77</v>
      </c>
      <c r="P609">
        <v>18</v>
      </c>
      <c r="Q609">
        <v>18</v>
      </c>
      <c r="R609">
        <v>1</v>
      </c>
      <c r="S609">
        <v>1</v>
      </c>
      <c r="T609" s="2">
        <f>ED_DATA[[#This Row],[REG DATE]] + ED_DATA[[#This Row],[REG TIME]]</f>
        <v>41011.758333333331</v>
      </c>
      <c r="U609" s="2">
        <f>ED_DATA[[#This Row],[TRIAGE DATE]] + ED_DATA[[#This Row],[TRIAGE TIME]]</f>
        <v>41011.75277777778</v>
      </c>
      <c r="V609" s="2">
        <f>ED_DATA[[#This Row],[DISP DATE]] + ED_DATA[[#This Row],[DISP TIME]]</f>
        <v>41012.067361111112</v>
      </c>
      <c r="W609" s="2">
        <f>ED_DATA[[#This Row],[DATE PT LEFT ED]] + ED_DATA[[#This Row],[TIME PT LEFT ED]]</f>
        <v>41012.074305555558</v>
      </c>
      <c r="X609" s="5">
        <f t="shared" si="90"/>
        <v>7.5833333334303461</v>
      </c>
      <c r="Y609" s="5">
        <f t="shared" si="91"/>
        <v>7.4166666667442769</v>
      </c>
      <c r="Z609" s="7">
        <f t="shared" si="92"/>
        <v>0</v>
      </c>
      <c r="AA609" s="7">
        <f t="shared" si="93"/>
        <v>0</v>
      </c>
      <c r="AB609" s="7">
        <f t="shared" si="96"/>
        <v>0</v>
      </c>
      <c r="AC609" s="7">
        <f t="shared" si="97"/>
        <v>0</v>
      </c>
      <c r="AD609" s="7">
        <f t="shared" si="98"/>
        <v>0</v>
      </c>
      <c r="AE609" s="7">
        <f t="shared" si="94"/>
        <v>0</v>
      </c>
      <c r="AF609" s="7">
        <f t="shared" si="95"/>
        <v>0</v>
      </c>
      <c r="AG609" s="7" t="str">
        <f t="shared" si="99"/>
        <v>Senior</v>
      </c>
    </row>
    <row r="610" spans="1:33">
      <c r="A610">
        <v>4414</v>
      </c>
      <c r="B610" t="s">
        <v>14</v>
      </c>
      <c r="C610" t="s">
        <v>15</v>
      </c>
      <c r="D610" t="s">
        <v>18</v>
      </c>
      <c r="E610" s="1">
        <v>41011</v>
      </c>
      <c r="F610" s="3">
        <v>0.96458333333333335</v>
      </c>
      <c r="G610" s="1">
        <v>41011</v>
      </c>
      <c r="H610" s="3">
        <v>0.95833333333333337</v>
      </c>
      <c r="I610">
        <v>2</v>
      </c>
      <c r="J610">
        <v>1944</v>
      </c>
      <c r="K610" s="1">
        <v>41012</v>
      </c>
      <c r="L610" s="3">
        <v>0.27986111111111112</v>
      </c>
      <c r="M610" s="1">
        <v>41012</v>
      </c>
      <c r="N610" s="3">
        <v>0.3125</v>
      </c>
      <c r="O610">
        <v>67</v>
      </c>
      <c r="P610">
        <v>23</v>
      </c>
      <c r="Q610">
        <v>23</v>
      </c>
      <c r="R610">
        <v>6</v>
      </c>
      <c r="S610">
        <v>7</v>
      </c>
      <c r="T610" s="2">
        <f>ED_DATA[[#This Row],[REG DATE]] + ED_DATA[[#This Row],[REG TIME]]</f>
        <v>41011.964583333334</v>
      </c>
      <c r="U610" s="2">
        <f>ED_DATA[[#This Row],[TRIAGE DATE]] + ED_DATA[[#This Row],[TRIAGE TIME]]</f>
        <v>41011.958333333336</v>
      </c>
      <c r="V610" s="2">
        <f>ED_DATA[[#This Row],[DISP DATE]] + ED_DATA[[#This Row],[DISP TIME]]</f>
        <v>41012.279861111114</v>
      </c>
      <c r="W610" s="2">
        <f>ED_DATA[[#This Row],[DATE PT LEFT ED]] + ED_DATA[[#This Row],[TIME PT LEFT ED]]</f>
        <v>41012.3125</v>
      </c>
      <c r="X610" s="5">
        <f t="shared" si="90"/>
        <v>8.3499999999767169</v>
      </c>
      <c r="Y610" s="5">
        <f t="shared" si="91"/>
        <v>7.5666666667093523</v>
      </c>
      <c r="Z610" s="7">
        <f t="shared" si="92"/>
        <v>0</v>
      </c>
      <c r="AA610" s="7">
        <f t="shared" si="93"/>
        <v>0</v>
      </c>
      <c r="AB610" s="7">
        <f t="shared" si="96"/>
        <v>0</v>
      </c>
      <c r="AC610" s="7">
        <f t="shared" si="97"/>
        <v>0</v>
      </c>
      <c r="AD610" s="7">
        <f t="shared" si="98"/>
        <v>0</v>
      </c>
      <c r="AE610" s="7">
        <f t="shared" si="94"/>
        <v>0</v>
      </c>
      <c r="AF610" s="7">
        <f t="shared" si="95"/>
        <v>0</v>
      </c>
      <c r="AG610" s="7" t="str">
        <f t="shared" si="99"/>
        <v>Senior</v>
      </c>
    </row>
    <row r="611" spans="1:33">
      <c r="A611">
        <v>4414</v>
      </c>
      <c r="B611" t="s">
        <v>14</v>
      </c>
      <c r="C611" t="s">
        <v>15</v>
      </c>
      <c r="D611" t="s">
        <v>16</v>
      </c>
      <c r="E611" s="1">
        <v>41012</v>
      </c>
      <c r="F611" s="3">
        <v>3.1944444444444442E-2</v>
      </c>
      <c r="G611" s="1">
        <v>41012</v>
      </c>
      <c r="H611" s="3">
        <v>2.2916666666666665E-2</v>
      </c>
      <c r="I611">
        <v>2</v>
      </c>
      <c r="J611">
        <v>1939</v>
      </c>
      <c r="K611" s="1">
        <v>41012</v>
      </c>
      <c r="L611" s="3">
        <v>0.22569444444444445</v>
      </c>
      <c r="M611" s="1">
        <v>41012</v>
      </c>
      <c r="N611" s="3">
        <v>0.22569444444444445</v>
      </c>
      <c r="O611">
        <v>77</v>
      </c>
      <c r="P611">
        <v>0</v>
      </c>
      <c r="Q611">
        <v>0</v>
      </c>
      <c r="R611">
        <v>5</v>
      </c>
      <c r="S611">
        <v>5</v>
      </c>
      <c r="T611" s="2">
        <f>ED_DATA[[#This Row],[REG DATE]] + ED_DATA[[#This Row],[REG TIME]]</f>
        <v>41012.031944444447</v>
      </c>
      <c r="U611" s="2">
        <f>ED_DATA[[#This Row],[TRIAGE DATE]] + ED_DATA[[#This Row],[TRIAGE TIME]]</f>
        <v>41012.022916666669</v>
      </c>
      <c r="V611" s="2">
        <f>ED_DATA[[#This Row],[DISP DATE]] + ED_DATA[[#This Row],[DISP TIME]]</f>
        <v>41012.225694444445</v>
      </c>
      <c r="W611" s="2">
        <f>ED_DATA[[#This Row],[DATE PT LEFT ED]] + ED_DATA[[#This Row],[TIME PT LEFT ED]]</f>
        <v>41012.225694444445</v>
      </c>
      <c r="X611" s="5">
        <f t="shared" si="90"/>
        <v>4.6499999999650754</v>
      </c>
      <c r="Y611" s="5">
        <f t="shared" si="91"/>
        <v>4.6499999999650754</v>
      </c>
      <c r="Z611" s="7">
        <f t="shared" si="92"/>
        <v>1</v>
      </c>
      <c r="AA611" s="7">
        <f t="shared" si="93"/>
        <v>0</v>
      </c>
      <c r="AB611" s="7">
        <f t="shared" si="96"/>
        <v>0</v>
      </c>
      <c r="AC611" s="7">
        <f t="shared" si="97"/>
        <v>0</v>
      </c>
      <c r="AD611" s="7">
        <f t="shared" si="98"/>
        <v>0</v>
      </c>
      <c r="AE611" s="7">
        <f t="shared" si="94"/>
        <v>0</v>
      </c>
      <c r="AF611" s="7">
        <f t="shared" si="95"/>
        <v>0</v>
      </c>
      <c r="AG611" s="7" t="str">
        <f t="shared" si="99"/>
        <v>Senior</v>
      </c>
    </row>
    <row r="612" spans="1:33">
      <c r="A612">
        <v>4414</v>
      </c>
      <c r="B612" t="s">
        <v>14</v>
      </c>
      <c r="C612" t="s">
        <v>15</v>
      </c>
      <c r="D612" t="s">
        <v>16</v>
      </c>
      <c r="E612" s="1">
        <v>41012</v>
      </c>
      <c r="F612" s="3">
        <v>0.22777777777777777</v>
      </c>
      <c r="G612" s="1">
        <v>41012</v>
      </c>
      <c r="H612" s="3">
        <v>0.21944444444444444</v>
      </c>
      <c r="I612">
        <v>2</v>
      </c>
      <c r="J612">
        <v>1934</v>
      </c>
      <c r="K612" s="1">
        <v>41012</v>
      </c>
      <c r="L612" s="3">
        <v>0.50694444444444442</v>
      </c>
      <c r="M612" s="1">
        <v>41012</v>
      </c>
      <c r="N612" s="3">
        <v>0.64166666666666672</v>
      </c>
      <c r="O612">
        <v>80</v>
      </c>
      <c r="P612">
        <v>5</v>
      </c>
      <c r="Q612">
        <v>5</v>
      </c>
      <c r="R612">
        <v>12</v>
      </c>
      <c r="S612">
        <v>15</v>
      </c>
      <c r="T612" s="2">
        <f>ED_DATA[[#This Row],[REG DATE]] + ED_DATA[[#This Row],[REG TIME]]</f>
        <v>41012.227777777778</v>
      </c>
      <c r="U612" s="2">
        <f>ED_DATA[[#This Row],[TRIAGE DATE]] + ED_DATA[[#This Row],[TRIAGE TIME]]</f>
        <v>41012.219444444447</v>
      </c>
      <c r="V612" s="2">
        <f>ED_DATA[[#This Row],[DISP DATE]] + ED_DATA[[#This Row],[DISP TIME]]</f>
        <v>41012.506944444445</v>
      </c>
      <c r="W612" s="2">
        <f>ED_DATA[[#This Row],[DATE PT LEFT ED]] + ED_DATA[[#This Row],[TIME PT LEFT ED]]</f>
        <v>41012.64166666667</v>
      </c>
      <c r="X612" s="5">
        <f t="shared" si="90"/>
        <v>9.933333333407063</v>
      </c>
      <c r="Y612" s="5">
        <f t="shared" si="91"/>
        <v>6.7000000000116415</v>
      </c>
      <c r="Z612" s="7">
        <f t="shared" si="92"/>
        <v>1</v>
      </c>
      <c r="AA612" s="7">
        <f t="shared" si="93"/>
        <v>0</v>
      </c>
      <c r="AB612" s="7">
        <f t="shared" si="96"/>
        <v>0</v>
      </c>
      <c r="AC612" s="7">
        <f t="shared" si="97"/>
        <v>0</v>
      </c>
      <c r="AD612" s="7">
        <f t="shared" si="98"/>
        <v>0</v>
      </c>
      <c r="AE612" s="7">
        <f t="shared" si="94"/>
        <v>0</v>
      </c>
      <c r="AF612" s="7">
        <f t="shared" si="95"/>
        <v>0</v>
      </c>
      <c r="AG612" s="7" t="str">
        <f t="shared" si="99"/>
        <v>Senior</v>
      </c>
    </row>
    <row r="613" spans="1:33">
      <c r="A613">
        <v>4414</v>
      </c>
      <c r="B613" t="s">
        <v>14</v>
      </c>
      <c r="C613" t="s">
        <v>15</v>
      </c>
      <c r="D613" t="s">
        <v>16</v>
      </c>
      <c r="E613" s="1">
        <v>41012</v>
      </c>
      <c r="F613" s="3">
        <v>0.83402777777777781</v>
      </c>
      <c r="G613" s="1">
        <v>41012</v>
      </c>
      <c r="H613" s="3">
        <v>0.82777777777777772</v>
      </c>
      <c r="I613">
        <v>2</v>
      </c>
      <c r="J613">
        <v>1943</v>
      </c>
      <c r="K613" s="1">
        <v>41013</v>
      </c>
      <c r="L613" s="3">
        <v>0.21875</v>
      </c>
      <c r="M613" s="1">
        <v>41013</v>
      </c>
      <c r="N613" s="3">
        <v>0.21875</v>
      </c>
      <c r="O613">
        <v>68</v>
      </c>
      <c r="P613">
        <v>20</v>
      </c>
      <c r="Q613">
        <v>19</v>
      </c>
      <c r="R613">
        <v>5</v>
      </c>
      <c r="S613">
        <v>5</v>
      </c>
      <c r="T613" s="2">
        <f>ED_DATA[[#This Row],[REG DATE]] + ED_DATA[[#This Row],[REG TIME]]</f>
        <v>41012.834027777775</v>
      </c>
      <c r="U613" s="2">
        <f>ED_DATA[[#This Row],[TRIAGE DATE]] + ED_DATA[[#This Row],[TRIAGE TIME]]</f>
        <v>41012.827777777777</v>
      </c>
      <c r="V613" s="2">
        <f>ED_DATA[[#This Row],[DISP DATE]] + ED_DATA[[#This Row],[DISP TIME]]</f>
        <v>41013.21875</v>
      </c>
      <c r="W613" s="2">
        <f>ED_DATA[[#This Row],[DATE PT LEFT ED]] + ED_DATA[[#This Row],[TIME PT LEFT ED]]</f>
        <v>41013.21875</v>
      </c>
      <c r="X613" s="5">
        <f t="shared" si="90"/>
        <v>9.2333333333954215</v>
      </c>
      <c r="Y613" s="5">
        <f t="shared" si="91"/>
        <v>9.2333333333954215</v>
      </c>
      <c r="Z613" s="7">
        <f t="shared" si="92"/>
        <v>0</v>
      </c>
      <c r="AA613" s="7">
        <f t="shared" si="93"/>
        <v>0</v>
      </c>
      <c r="AB613" s="7">
        <f t="shared" si="96"/>
        <v>0</v>
      </c>
      <c r="AC613" s="7">
        <f t="shared" si="97"/>
        <v>0</v>
      </c>
      <c r="AD613" s="7">
        <f t="shared" si="98"/>
        <v>0</v>
      </c>
      <c r="AE613" s="7">
        <f t="shared" si="94"/>
        <v>0</v>
      </c>
      <c r="AF613" s="7">
        <f t="shared" si="95"/>
        <v>0</v>
      </c>
      <c r="AG613" s="7" t="str">
        <f t="shared" si="99"/>
        <v>Senior</v>
      </c>
    </row>
    <row r="614" spans="1:33">
      <c r="A614">
        <v>4414</v>
      </c>
      <c r="B614" t="s">
        <v>14</v>
      </c>
      <c r="C614" t="s">
        <v>15</v>
      </c>
      <c r="D614" t="s">
        <v>16</v>
      </c>
      <c r="E614" s="1">
        <v>41012</v>
      </c>
      <c r="F614" s="3">
        <v>0.9243055555555556</v>
      </c>
      <c r="G614" s="1">
        <v>41012</v>
      </c>
      <c r="H614" s="3">
        <v>0.91874999999999996</v>
      </c>
      <c r="I614">
        <v>2</v>
      </c>
      <c r="J614">
        <v>1947</v>
      </c>
      <c r="K614" s="1">
        <v>41013</v>
      </c>
      <c r="L614" s="3">
        <v>0.24166666666666667</v>
      </c>
      <c r="M614" s="1">
        <v>41013</v>
      </c>
      <c r="N614" s="3">
        <v>0.24166666666666667</v>
      </c>
      <c r="O614">
        <v>65</v>
      </c>
      <c r="P614">
        <v>22</v>
      </c>
      <c r="Q614">
        <v>22</v>
      </c>
      <c r="R614">
        <v>5</v>
      </c>
      <c r="S614">
        <v>5</v>
      </c>
      <c r="T614" s="2">
        <f>ED_DATA[[#This Row],[REG DATE]] + ED_DATA[[#This Row],[REG TIME]]</f>
        <v>41012.924305555556</v>
      </c>
      <c r="U614" s="2">
        <f>ED_DATA[[#This Row],[TRIAGE DATE]] + ED_DATA[[#This Row],[TRIAGE TIME]]</f>
        <v>41012.918749999997</v>
      </c>
      <c r="V614" s="2">
        <f>ED_DATA[[#This Row],[DISP DATE]] + ED_DATA[[#This Row],[DISP TIME]]</f>
        <v>41013.241666666669</v>
      </c>
      <c r="W614" s="2">
        <f>ED_DATA[[#This Row],[DATE PT LEFT ED]] + ED_DATA[[#This Row],[TIME PT LEFT ED]]</f>
        <v>41013.241666666669</v>
      </c>
      <c r="X614" s="5">
        <f t="shared" si="90"/>
        <v>7.6166666666977108</v>
      </c>
      <c r="Y614" s="5">
        <f t="shared" si="91"/>
        <v>7.6166666666977108</v>
      </c>
      <c r="Z614" s="7">
        <f t="shared" si="92"/>
        <v>0</v>
      </c>
      <c r="AA614" s="7">
        <f t="shared" si="93"/>
        <v>0</v>
      </c>
      <c r="AB614" s="7">
        <f t="shared" si="96"/>
        <v>0</v>
      </c>
      <c r="AC614" s="7">
        <f t="shared" si="97"/>
        <v>0</v>
      </c>
      <c r="AD614" s="7">
        <f t="shared" si="98"/>
        <v>0</v>
      </c>
      <c r="AE614" s="7">
        <f t="shared" si="94"/>
        <v>0</v>
      </c>
      <c r="AF614" s="7">
        <f t="shared" si="95"/>
        <v>0</v>
      </c>
      <c r="AG614" s="7" t="str">
        <f t="shared" si="99"/>
        <v>Senior</v>
      </c>
    </row>
    <row r="615" spans="1:33">
      <c r="A615">
        <v>4414</v>
      </c>
      <c r="B615" t="s">
        <v>14</v>
      </c>
      <c r="C615" t="s">
        <v>15</v>
      </c>
      <c r="D615" t="s">
        <v>18</v>
      </c>
      <c r="E615" s="1">
        <v>41014</v>
      </c>
      <c r="F615" s="3">
        <v>0.53541666666666665</v>
      </c>
      <c r="G615" s="1">
        <v>41014</v>
      </c>
      <c r="H615" s="3">
        <v>0.53333333333333333</v>
      </c>
      <c r="I615">
        <v>2</v>
      </c>
      <c r="J615">
        <v>1931</v>
      </c>
      <c r="K615" s="1">
        <v>41014</v>
      </c>
      <c r="L615" s="3">
        <v>0.93055555555555558</v>
      </c>
      <c r="M615" s="1">
        <v>41015</v>
      </c>
      <c r="N615" s="3">
        <v>0.63472222222222219</v>
      </c>
      <c r="O615">
        <v>81</v>
      </c>
      <c r="P615">
        <v>12</v>
      </c>
      <c r="Q615">
        <v>12</v>
      </c>
      <c r="R615">
        <v>22</v>
      </c>
      <c r="S615">
        <v>15</v>
      </c>
      <c r="T615" s="2">
        <f>ED_DATA[[#This Row],[REG DATE]] + ED_DATA[[#This Row],[REG TIME]]</f>
        <v>41014.535416666666</v>
      </c>
      <c r="U615" s="2">
        <f>ED_DATA[[#This Row],[TRIAGE DATE]] + ED_DATA[[#This Row],[TRIAGE TIME]]</f>
        <v>41014.533333333333</v>
      </c>
      <c r="V615" s="2">
        <f>ED_DATA[[#This Row],[DISP DATE]] + ED_DATA[[#This Row],[DISP TIME]]</f>
        <v>41014.930555555555</v>
      </c>
      <c r="W615" s="2">
        <f>ED_DATA[[#This Row],[DATE PT LEFT ED]] + ED_DATA[[#This Row],[TIME PT LEFT ED]]</f>
        <v>41015.634722222225</v>
      </c>
      <c r="X615" s="5">
        <f t="shared" si="90"/>
        <v>26.383333333418705</v>
      </c>
      <c r="Y615" s="5">
        <f t="shared" si="91"/>
        <v>9.4833333333372138</v>
      </c>
      <c r="Z615" s="7">
        <f t="shared" si="92"/>
        <v>0</v>
      </c>
      <c r="AA615" s="7">
        <f t="shared" si="93"/>
        <v>0</v>
      </c>
      <c r="AB615" s="7">
        <f t="shared" si="96"/>
        <v>0</v>
      </c>
      <c r="AC615" s="7">
        <f t="shared" si="97"/>
        <v>0</v>
      </c>
      <c r="AD615" s="7">
        <f t="shared" si="98"/>
        <v>0</v>
      </c>
      <c r="AE615" s="7">
        <f t="shared" si="94"/>
        <v>0</v>
      </c>
      <c r="AF615" s="7">
        <f t="shared" si="95"/>
        <v>0</v>
      </c>
      <c r="AG615" s="7" t="str">
        <f t="shared" si="99"/>
        <v>Senior</v>
      </c>
    </row>
    <row r="616" spans="1:33">
      <c r="A616">
        <v>4414</v>
      </c>
      <c r="B616" t="s">
        <v>14</v>
      </c>
      <c r="C616" t="s">
        <v>15</v>
      </c>
      <c r="D616" t="s">
        <v>18</v>
      </c>
      <c r="E616" s="1">
        <v>41015</v>
      </c>
      <c r="F616" s="3">
        <v>0.5131944444444444</v>
      </c>
      <c r="G616" s="1">
        <v>41015</v>
      </c>
      <c r="H616" s="3">
        <v>0.5083333333333333</v>
      </c>
      <c r="I616">
        <v>2</v>
      </c>
      <c r="J616">
        <v>1919</v>
      </c>
      <c r="K616" s="1">
        <v>41015</v>
      </c>
      <c r="L616" s="3">
        <v>0.6479166666666667</v>
      </c>
      <c r="M616" s="1">
        <v>41015</v>
      </c>
      <c r="N616" s="3">
        <v>0.6479166666666667</v>
      </c>
      <c r="O616">
        <v>97</v>
      </c>
      <c r="P616">
        <v>12</v>
      </c>
      <c r="Q616">
        <v>12</v>
      </c>
      <c r="R616">
        <v>15</v>
      </c>
      <c r="S616">
        <v>15</v>
      </c>
      <c r="T616" s="2">
        <f>ED_DATA[[#This Row],[REG DATE]] + ED_DATA[[#This Row],[REG TIME]]</f>
        <v>41015.513194444444</v>
      </c>
      <c r="U616" s="2">
        <f>ED_DATA[[#This Row],[TRIAGE DATE]] + ED_DATA[[#This Row],[TRIAGE TIME]]</f>
        <v>41015.508333333331</v>
      </c>
      <c r="V616" s="2">
        <f>ED_DATA[[#This Row],[DISP DATE]] + ED_DATA[[#This Row],[DISP TIME]]</f>
        <v>41015.647916666669</v>
      </c>
      <c r="W616" s="2">
        <f>ED_DATA[[#This Row],[DATE PT LEFT ED]] + ED_DATA[[#This Row],[TIME PT LEFT ED]]</f>
        <v>41015.647916666669</v>
      </c>
      <c r="X616" s="5">
        <f t="shared" si="90"/>
        <v>3.2333333333954215</v>
      </c>
      <c r="Y616" s="5">
        <f t="shared" si="91"/>
        <v>3.2333333333954215</v>
      </c>
      <c r="Z616" s="7">
        <f t="shared" si="92"/>
        <v>1</v>
      </c>
      <c r="AA616" s="7">
        <f t="shared" si="93"/>
        <v>1</v>
      </c>
      <c r="AB616" s="7">
        <f t="shared" si="96"/>
        <v>0</v>
      </c>
      <c r="AC616" s="7">
        <f t="shared" si="97"/>
        <v>0</v>
      </c>
      <c r="AD616" s="7">
        <f t="shared" si="98"/>
        <v>0</v>
      </c>
      <c r="AE616" s="7">
        <f t="shared" si="94"/>
        <v>0</v>
      </c>
      <c r="AF616" s="7">
        <f t="shared" si="95"/>
        <v>0</v>
      </c>
      <c r="AG616" s="7" t="str">
        <f t="shared" si="99"/>
        <v>Senior</v>
      </c>
    </row>
    <row r="617" spans="1:33">
      <c r="A617">
        <v>4414</v>
      </c>
      <c r="B617" t="s">
        <v>14</v>
      </c>
      <c r="C617" t="s">
        <v>15</v>
      </c>
      <c r="D617" t="s">
        <v>16</v>
      </c>
      <c r="E617" s="1">
        <v>41011</v>
      </c>
      <c r="F617" s="3">
        <v>0.57291666666666663</v>
      </c>
      <c r="G617" s="1">
        <v>41011</v>
      </c>
      <c r="H617" s="3">
        <v>0.56666666666666665</v>
      </c>
      <c r="I617">
        <v>2</v>
      </c>
      <c r="J617">
        <v>1942</v>
      </c>
      <c r="K617" s="1">
        <v>41011</v>
      </c>
      <c r="L617" s="3">
        <v>0.83263888888888893</v>
      </c>
      <c r="M617" s="1">
        <v>41011</v>
      </c>
      <c r="N617" s="3">
        <v>0.84444444444444444</v>
      </c>
      <c r="O617">
        <v>71</v>
      </c>
      <c r="P617">
        <v>13</v>
      </c>
      <c r="Q617">
        <v>13</v>
      </c>
      <c r="R617">
        <v>19</v>
      </c>
      <c r="S617">
        <v>20</v>
      </c>
      <c r="T617" s="2">
        <f>ED_DATA[[#This Row],[REG DATE]] + ED_DATA[[#This Row],[REG TIME]]</f>
        <v>41011.572916666664</v>
      </c>
      <c r="U617" s="2">
        <f>ED_DATA[[#This Row],[TRIAGE DATE]] + ED_DATA[[#This Row],[TRIAGE TIME]]</f>
        <v>41011.566666666666</v>
      </c>
      <c r="V617" s="2">
        <f>ED_DATA[[#This Row],[DISP DATE]] + ED_DATA[[#This Row],[DISP TIME]]</f>
        <v>41011.832638888889</v>
      </c>
      <c r="W617" s="2">
        <f>ED_DATA[[#This Row],[DATE PT LEFT ED]] + ED_DATA[[#This Row],[TIME PT LEFT ED]]</f>
        <v>41011.844444444447</v>
      </c>
      <c r="X617" s="5">
        <f t="shared" si="90"/>
        <v>6.5166666667792015</v>
      </c>
      <c r="Y617" s="5">
        <f t="shared" si="91"/>
        <v>6.2333333333954215</v>
      </c>
      <c r="Z617" s="7">
        <f t="shared" si="92"/>
        <v>1</v>
      </c>
      <c r="AA617" s="7">
        <f t="shared" si="93"/>
        <v>0</v>
      </c>
      <c r="AB617" s="7">
        <f t="shared" si="96"/>
        <v>0</v>
      </c>
      <c r="AC617" s="7">
        <f t="shared" si="97"/>
        <v>0</v>
      </c>
      <c r="AD617" s="7">
        <f t="shared" si="98"/>
        <v>0</v>
      </c>
      <c r="AE617" s="7">
        <f t="shared" si="94"/>
        <v>0</v>
      </c>
      <c r="AF617" s="7">
        <f t="shared" si="95"/>
        <v>0</v>
      </c>
      <c r="AG617" s="7" t="str">
        <f t="shared" si="99"/>
        <v>Senior</v>
      </c>
    </row>
    <row r="618" spans="1:33">
      <c r="A618">
        <v>4414</v>
      </c>
      <c r="B618" t="s">
        <v>14</v>
      </c>
      <c r="C618" t="s">
        <v>15</v>
      </c>
      <c r="D618" t="s">
        <v>18</v>
      </c>
      <c r="E618" s="1">
        <v>41011</v>
      </c>
      <c r="F618" s="3">
        <v>0.66111111111111109</v>
      </c>
      <c r="G618" s="1">
        <v>41011</v>
      </c>
      <c r="H618" s="3">
        <v>0.65625</v>
      </c>
      <c r="I618">
        <v>2</v>
      </c>
      <c r="J618">
        <v>1942</v>
      </c>
      <c r="K618" s="1">
        <v>41011</v>
      </c>
      <c r="L618" s="3">
        <v>0.8125</v>
      </c>
      <c r="M618" s="1">
        <v>41011</v>
      </c>
      <c r="N618" s="3">
        <v>0.8125</v>
      </c>
      <c r="O618">
        <v>73</v>
      </c>
      <c r="P618">
        <v>15</v>
      </c>
      <c r="Q618">
        <v>15</v>
      </c>
      <c r="R618">
        <v>19</v>
      </c>
      <c r="S618">
        <v>19</v>
      </c>
      <c r="T618" s="2">
        <f>ED_DATA[[#This Row],[REG DATE]] + ED_DATA[[#This Row],[REG TIME]]</f>
        <v>41011.661111111112</v>
      </c>
      <c r="U618" s="2">
        <f>ED_DATA[[#This Row],[TRIAGE DATE]] + ED_DATA[[#This Row],[TRIAGE TIME]]</f>
        <v>41011.65625</v>
      </c>
      <c r="V618" s="2">
        <f>ED_DATA[[#This Row],[DISP DATE]] + ED_DATA[[#This Row],[DISP TIME]]</f>
        <v>41011.8125</v>
      </c>
      <c r="W618" s="2">
        <f>ED_DATA[[#This Row],[DATE PT LEFT ED]] + ED_DATA[[#This Row],[TIME PT LEFT ED]]</f>
        <v>41011.8125</v>
      </c>
      <c r="X618" s="5">
        <f t="shared" si="90"/>
        <v>3.6333333333022892</v>
      </c>
      <c r="Y618" s="5">
        <f t="shared" si="91"/>
        <v>3.6333333333022892</v>
      </c>
      <c r="Z618" s="7">
        <f t="shared" si="92"/>
        <v>1</v>
      </c>
      <c r="AA618" s="7">
        <f t="shared" si="93"/>
        <v>1</v>
      </c>
      <c r="AB618" s="7">
        <f t="shared" si="96"/>
        <v>0</v>
      </c>
      <c r="AC618" s="7">
        <f t="shared" si="97"/>
        <v>0</v>
      </c>
      <c r="AD618" s="7">
        <f t="shared" si="98"/>
        <v>0</v>
      </c>
      <c r="AE618" s="7">
        <f t="shared" si="94"/>
        <v>0</v>
      </c>
      <c r="AF618" s="7">
        <f t="shared" si="95"/>
        <v>0</v>
      </c>
      <c r="AG618" s="7" t="str">
        <f t="shared" si="99"/>
        <v>Senior</v>
      </c>
    </row>
    <row r="619" spans="1:33">
      <c r="A619">
        <v>4414</v>
      </c>
      <c r="B619" t="s">
        <v>14</v>
      </c>
      <c r="C619" t="s">
        <v>15</v>
      </c>
      <c r="D619" t="s">
        <v>18</v>
      </c>
      <c r="E619" s="1">
        <v>41015</v>
      </c>
      <c r="F619" s="3">
        <v>0.49583333333333335</v>
      </c>
      <c r="G619" s="1">
        <v>41015</v>
      </c>
      <c r="H619" s="3">
        <v>0.47916666666666669</v>
      </c>
      <c r="I619">
        <v>2</v>
      </c>
      <c r="J619">
        <v>1939</v>
      </c>
      <c r="K619" s="1">
        <v>41015</v>
      </c>
      <c r="L619" s="3">
        <v>0.79861111111111116</v>
      </c>
      <c r="M619" s="1">
        <v>41015</v>
      </c>
      <c r="N619" s="3">
        <v>0.79861111111111116</v>
      </c>
      <c r="O619">
        <v>75</v>
      </c>
      <c r="P619">
        <v>11</v>
      </c>
      <c r="Q619">
        <v>11</v>
      </c>
      <c r="R619">
        <v>19</v>
      </c>
      <c r="S619">
        <v>19</v>
      </c>
      <c r="T619" s="2">
        <f>ED_DATA[[#This Row],[REG DATE]] + ED_DATA[[#This Row],[REG TIME]]</f>
        <v>41015.495833333334</v>
      </c>
      <c r="U619" s="2">
        <f>ED_DATA[[#This Row],[TRIAGE DATE]] + ED_DATA[[#This Row],[TRIAGE TIME]]</f>
        <v>41015.479166666664</v>
      </c>
      <c r="V619" s="2">
        <f>ED_DATA[[#This Row],[DISP DATE]] + ED_DATA[[#This Row],[DISP TIME]]</f>
        <v>41015.798611111109</v>
      </c>
      <c r="W619" s="2">
        <f>ED_DATA[[#This Row],[DATE PT LEFT ED]] + ED_DATA[[#This Row],[TIME PT LEFT ED]]</f>
        <v>41015.798611111109</v>
      </c>
      <c r="X619" s="5">
        <f t="shared" si="90"/>
        <v>7.2666666666045785</v>
      </c>
      <c r="Y619" s="5">
        <f t="shared" si="91"/>
        <v>7.2666666666045785</v>
      </c>
      <c r="Z619" s="7">
        <f t="shared" si="92"/>
        <v>0</v>
      </c>
      <c r="AA619" s="7">
        <f t="shared" si="93"/>
        <v>0</v>
      </c>
      <c r="AB619" s="7">
        <f t="shared" si="96"/>
        <v>0</v>
      </c>
      <c r="AC619" s="7">
        <f t="shared" si="97"/>
        <v>0</v>
      </c>
      <c r="AD619" s="7">
        <f t="shared" si="98"/>
        <v>0</v>
      </c>
      <c r="AE619" s="7">
        <f t="shared" si="94"/>
        <v>0</v>
      </c>
      <c r="AF619" s="7">
        <f t="shared" si="95"/>
        <v>0</v>
      </c>
      <c r="AG619" s="7" t="str">
        <f t="shared" si="99"/>
        <v>Senior</v>
      </c>
    </row>
    <row r="620" spans="1:33">
      <c r="A620">
        <v>4414</v>
      </c>
      <c r="B620" t="s">
        <v>14</v>
      </c>
      <c r="C620" t="s">
        <v>15</v>
      </c>
      <c r="D620" t="s">
        <v>16</v>
      </c>
      <c r="E620" s="1">
        <v>41015</v>
      </c>
      <c r="F620" s="3">
        <v>0.5083333333333333</v>
      </c>
      <c r="G620" s="1">
        <v>41015</v>
      </c>
      <c r="H620" s="3">
        <v>0.50208333333333333</v>
      </c>
      <c r="I620">
        <v>2</v>
      </c>
      <c r="J620">
        <v>1934</v>
      </c>
      <c r="K620" s="1">
        <v>41015</v>
      </c>
      <c r="L620" s="3">
        <v>0.875</v>
      </c>
      <c r="M620" s="1">
        <v>41015</v>
      </c>
      <c r="N620" s="3">
        <v>0.875</v>
      </c>
      <c r="O620">
        <v>79</v>
      </c>
      <c r="P620">
        <v>12</v>
      </c>
      <c r="Q620">
        <v>12</v>
      </c>
      <c r="R620">
        <v>21</v>
      </c>
      <c r="S620">
        <v>21</v>
      </c>
      <c r="T620" s="2">
        <f>ED_DATA[[#This Row],[REG DATE]] + ED_DATA[[#This Row],[REG TIME]]</f>
        <v>41015.508333333331</v>
      </c>
      <c r="U620" s="2">
        <f>ED_DATA[[#This Row],[TRIAGE DATE]] + ED_DATA[[#This Row],[TRIAGE TIME]]</f>
        <v>41015.502083333333</v>
      </c>
      <c r="V620" s="2">
        <f>ED_DATA[[#This Row],[DISP DATE]] + ED_DATA[[#This Row],[DISP TIME]]</f>
        <v>41015.875</v>
      </c>
      <c r="W620" s="2">
        <f>ED_DATA[[#This Row],[DATE PT LEFT ED]] + ED_DATA[[#This Row],[TIME PT LEFT ED]]</f>
        <v>41015.875</v>
      </c>
      <c r="X620" s="5">
        <f t="shared" si="90"/>
        <v>8.8000000000465661</v>
      </c>
      <c r="Y620" s="5">
        <f t="shared" si="91"/>
        <v>8.8000000000465661</v>
      </c>
      <c r="Z620" s="7">
        <f t="shared" si="92"/>
        <v>0</v>
      </c>
      <c r="AA620" s="7">
        <f t="shared" si="93"/>
        <v>0</v>
      </c>
      <c r="AB620" s="7">
        <f t="shared" si="96"/>
        <v>0</v>
      </c>
      <c r="AC620" s="7">
        <f t="shared" si="97"/>
        <v>0</v>
      </c>
      <c r="AD620" s="7">
        <f t="shared" si="98"/>
        <v>0</v>
      </c>
      <c r="AE620" s="7">
        <f t="shared" si="94"/>
        <v>0</v>
      </c>
      <c r="AF620" s="7">
        <f t="shared" si="95"/>
        <v>0</v>
      </c>
      <c r="AG620" s="7" t="str">
        <f t="shared" si="99"/>
        <v>Senior</v>
      </c>
    </row>
    <row r="621" spans="1:33">
      <c r="A621">
        <v>4414</v>
      </c>
      <c r="B621" t="s">
        <v>14</v>
      </c>
      <c r="C621" t="s">
        <v>15</v>
      </c>
      <c r="D621" t="s">
        <v>16</v>
      </c>
      <c r="E621" s="1">
        <v>41015</v>
      </c>
      <c r="F621" s="3">
        <v>0.52569444444444446</v>
      </c>
      <c r="G621" s="1">
        <v>41015</v>
      </c>
      <c r="H621" s="3">
        <v>0.52083333333333337</v>
      </c>
      <c r="I621">
        <v>2</v>
      </c>
      <c r="J621">
        <v>1935</v>
      </c>
      <c r="K621" s="1">
        <v>41015</v>
      </c>
      <c r="L621" s="3">
        <v>0.86458333333333337</v>
      </c>
      <c r="M621" s="1">
        <v>41015</v>
      </c>
      <c r="N621" s="3">
        <v>0.87083333333333335</v>
      </c>
      <c r="O621">
        <v>78</v>
      </c>
      <c r="P621">
        <v>12</v>
      </c>
      <c r="Q621">
        <v>12</v>
      </c>
      <c r="R621">
        <v>20</v>
      </c>
      <c r="S621">
        <v>20</v>
      </c>
      <c r="T621" s="2">
        <f>ED_DATA[[#This Row],[REG DATE]] + ED_DATA[[#This Row],[REG TIME]]</f>
        <v>41015.525694444441</v>
      </c>
      <c r="U621" s="2">
        <f>ED_DATA[[#This Row],[TRIAGE DATE]] + ED_DATA[[#This Row],[TRIAGE TIME]]</f>
        <v>41015.520833333336</v>
      </c>
      <c r="V621" s="2">
        <f>ED_DATA[[#This Row],[DISP DATE]] + ED_DATA[[#This Row],[DISP TIME]]</f>
        <v>41015.864583333336</v>
      </c>
      <c r="W621" s="2">
        <f>ED_DATA[[#This Row],[DATE PT LEFT ED]] + ED_DATA[[#This Row],[TIME PT LEFT ED]]</f>
        <v>41015.870833333334</v>
      </c>
      <c r="X621" s="5">
        <f t="shared" si="90"/>
        <v>8.2833333334419876</v>
      </c>
      <c r="Y621" s="5">
        <f t="shared" si="91"/>
        <v>8.1333333334769122</v>
      </c>
      <c r="Z621" s="7">
        <f t="shared" si="92"/>
        <v>0</v>
      </c>
      <c r="AA621" s="7">
        <f t="shared" si="93"/>
        <v>0</v>
      </c>
      <c r="AB621" s="7">
        <f t="shared" si="96"/>
        <v>0</v>
      </c>
      <c r="AC621" s="7">
        <f t="shared" si="97"/>
        <v>0</v>
      </c>
      <c r="AD621" s="7">
        <f t="shared" si="98"/>
        <v>0</v>
      </c>
      <c r="AE621" s="7">
        <f t="shared" si="94"/>
        <v>0</v>
      </c>
      <c r="AF621" s="7">
        <f t="shared" si="95"/>
        <v>0</v>
      </c>
      <c r="AG621" s="7" t="str">
        <f t="shared" si="99"/>
        <v>Senior</v>
      </c>
    </row>
    <row r="622" spans="1:33">
      <c r="A622">
        <v>4414</v>
      </c>
      <c r="B622" t="s">
        <v>14</v>
      </c>
      <c r="C622" t="s">
        <v>15</v>
      </c>
      <c r="D622" t="s">
        <v>18</v>
      </c>
      <c r="E622" s="1">
        <v>41016</v>
      </c>
      <c r="F622" s="3">
        <v>0.73888888888888893</v>
      </c>
      <c r="G622" s="1">
        <v>41016</v>
      </c>
      <c r="H622" s="3">
        <v>0.73402777777777772</v>
      </c>
      <c r="I622">
        <v>2</v>
      </c>
      <c r="J622">
        <v>1936</v>
      </c>
      <c r="K622" s="1">
        <v>41016</v>
      </c>
      <c r="L622" s="3">
        <v>0.84027777777777779</v>
      </c>
      <c r="M622" s="1">
        <v>41016</v>
      </c>
      <c r="N622" s="3">
        <v>0.92500000000000004</v>
      </c>
      <c r="O622">
        <v>79</v>
      </c>
      <c r="P622">
        <v>17</v>
      </c>
      <c r="Q622">
        <v>17</v>
      </c>
      <c r="R622">
        <v>20</v>
      </c>
      <c r="S622">
        <v>22</v>
      </c>
      <c r="T622" s="2">
        <f>ED_DATA[[#This Row],[REG DATE]] + ED_DATA[[#This Row],[REG TIME]]</f>
        <v>41016.738888888889</v>
      </c>
      <c r="U622" s="2">
        <f>ED_DATA[[#This Row],[TRIAGE DATE]] + ED_DATA[[#This Row],[TRIAGE TIME]]</f>
        <v>41016.734027777777</v>
      </c>
      <c r="V622" s="2">
        <f>ED_DATA[[#This Row],[DISP DATE]] + ED_DATA[[#This Row],[DISP TIME]]</f>
        <v>41016.840277777781</v>
      </c>
      <c r="W622" s="2">
        <f>ED_DATA[[#This Row],[DATE PT LEFT ED]] + ED_DATA[[#This Row],[TIME PT LEFT ED]]</f>
        <v>41016.925000000003</v>
      </c>
      <c r="X622" s="5">
        <f t="shared" si="90"/>
        <v>4.4666666667326353</v>
      </c>
      <c r="Y622" s="5">
        <f t="shared" si="91"/>
        <v>2.433333333407063</v>
      </c>
      <c r="Z622" s="7">
        <f t="shared" si="92"/>
        <v>1</v>
      </c>
      <c r="AA622" s="7">
        <f t="shared" si="93"/>
        <v>1</v>
      </c>
      <c r="AB622" s="7">
        <f t="shared" si="96"/>
        <v>0</v>
      </c>
      <c r="AC622" s="7">
        <f t="shared" si="97"/>
        <v>0</v>
      </c>
      <c r="AD622" s="7">
        <f t="shared" si="98"/>
        <v>0</v>
      </c>
      <c r="AE622" s="7">
        <f t="shared" si="94"/>
        <v>0</v>
      </c>
      <c r="AF622" s="7">
        <f t="shared" si="95"/>
        <v>0</v>
      </c>
      <c r="AG622" s="7" t="str">
        <f t="shared" si="99"/>
        <v>Senior</v>
      </c>
    </row>
    <row r="623" spans="1:33">
      <c r="A623">
        <v>4414</v>
      </c>
      <c r="B623" t="s">
        <v>14</v>
      </c>
      <c r="C623" t="s">
        <v>15</v>
      </c>
      <c r="D623" t="s">
        <v>18</v>
      </c>
      <c r="E623" s="1">
        <v>41013</v>
      </c>
      <c r="F623" s="3">
        <v>0.5395833333333333</v>
      </c>
      <c r="G623" s="1">
        <v>41013</v>
      </c>
      <c r="H623" s="3">
        <v>0.53472222222222221</v>
      </c>
      <c r="I623">
        <v>2</v>
      </c>
      <c r="J623">
        <v>1939</v>
      </c>
      <c r="K623" s="1">
        <v>41013</v>
      </c>
      <c r="L623" s="3">
        <v>0.71250000000000002</v>
      </c>
      <c r="M623" s="1">
        <v>41014</v>
      </c>
      <c r="N623" s="3">
        <v>0.67013888888888884</v>
      </c>
      <c r="O623">
        <v>73</v>
      </c>
      <c r="P623">
        <v>12</v>
      </c>
      <c r="Q623">
        <v>12</v>
      </c>
      <c r="R623">
        <v>17</v>
      </c>
      <c r="S623">
        <v>16</v>
      </c>
      <c r="T623" s="2">
        <f>ED_DATA[[#This Row],[REG DATE]] + ED_DATA[[#This Row],[REG TIME]]</f>
        <v>41013.539583333331</v>
      </c>
      <c r="U623" s="2">
        <f>ED_DATA[[#This Row],[TRIAGE DATE]] + ED_DATA[[#This Row],[TRIAGE TIME]]</f>
        <v>41013.534722222219</v>
      </c>
      <c r="V623" s="2">
        <f>ED_DATA[[#This Row],[DISP DATE]] + ED_DATA[[#This Row],[DISP TIME]]</f>
        <v>41013.712500000001</v>
      </c>
      <c r="W623" s="2">
        <f>ED_DATA[[#This Row],[DATE PT LEFT ED]] + ED_DATA[[#This Row],[TIME PT LEFT ED]]</f>
        <v>41014.670138888891</v>
      </c>
      <c r="X623" s="5">
        <f t="shared" si="90"/>
        <v>27.133333333418705</v>
      </c>
      <c r="Y623" s="5">
        <f t="shared" si="91"/>
        <v>4.1500000000814907</v>
      </c>
      <c r="Z623" s="7">
        <f t="shared" si="92"/>
        <v>1</v>
      </c>
      <c r="AA623" s="7">
        <f t="shared" si="93"/>
        <v>0</v>
      </c>
      <c r="AB623" s="7">
        <f t="shared" si="96"/>
        <v>0</v>
      </c>
      <c r="AC623" s="7">
        <f t="shared" si="97"/>
        <v>0</v>
      </c>
      <c r="AD623" s="7">
        <f t="shared" si="98"/>
        <v>0</v>
      </c>
      <c r="AE623" s="7">
        <f t="shared" si="94"/>
        <v>0</v>
      </c>
      <c r="AF623" s="7">
        <f t="shared" si="95"/>
        <v>0</v>
      </c>
      <c r="AG623" s="7" t="str">
        <f t="shared" si="99"/>
        <v>Senior</v>
      </c>
    </row>
    <row r="624" spans="1:33">
      <c r="A624">
        <v>4414</v>
      </c>
      <c r="B624" t="s">
        <v>14</v>
      </c>
      <c r="C624" t="s">
        <v>15</v>
      </c>
      <c r="D624" t="s">
        <v>18</v>
      </c>
      <c r="E624" s="1">
        <v>41013</v>
      </c>
      <c r="F624" s="3">
        <v>0.72499999999999998</v>
      </c>
      <c r="G624" s="1">
        <v>41013</v>
      </c>
      <c r="H624" s="3">
        <v>0.72222222222222221</v>
      </c>
      <c r="I624">
        <v>2</v>
      </c>
      <c r="J624">
        <v>1931</v>
      </c>
      <c r="K624" s="1">
        <v>41013</v>
      </c>
      <c r="L624" s="3">
        <v>0.87222222222222223</v>
      </c>
      <c r="M624" s="1">
        <v>41014</v>
      </c>
      <c r="N624" s="3">
        <v>0.55555555555555558</v>
      </c>
      <c r="O624">
        <v>84</v>
      </c>
      <c r="P624">
        <v>17</v>
      </c>
      <c r="Q624">
        <v>17</v>
      </c>
      <c r="R624">
        <v>20</v>
      </c>
      <c r="S624">
        <v>13</v>
      </c>
      <c r="T624" s="2">
        <f>ED_DATA[[#This Row],[REG DATE]] + ED_DATA[[#This Row],[REG TIME]]</f>
        <v>41013.724999999999</v>
      </c>
      <c r="U624" s="2">
        <f>ED_DATA[[#This Row],[TRIAGE DATE]] + ED_DATA[[#This Row],[TRIAGE TIME]]</f>
        <v>41013.722222222219</v>
      </c>
      <c r="V624" s="2">
        <f>ED_DATA[[#This Row],[DISP DATE]] + ED_DATA[[#This Row],[DISP TIME]]</f>
        <v>41013.87222222222</v>
      </c>
      <c r="W624" s="2">
        <f>ED_DATA[[#This Row],[DATE PT LEFT ED]] + ED_DATA[[#This Row],[TIME PT LEFT ED]]</f>
        <v>41014.555555555555</v>
      </c>
      <c r="X624" s="5">
        <f t="shared" si="90"/>
        <v>19.933333333348855</v>
      </c>
      <c r="Y624" s="5">
        <f t="shared" si="91"/>
        <v>3.5333333333255723</v>
      </c>
      <c r="Z624" s="7">
        <f t="shared" si="92"/>
        <v>1</v>
      </c>
      <c r="AA624" s="7">
        <f t="shared" si="93"/>
        <v>1</v>
      </c>
      <c r="AB624" s="7">
        <f t="shared" si="96"/>
        <v>0</v>
      </c>
      <c r="AC624" s="7">
        <f t="shared" si="97"/>
        <v>0</v>
      </c>
      <c r="AD624" s="7">
        <f t="shared" si="98"/>
        <v>0</v>
      </c>
      <c r="AE624" s="7">
        <f t="shared" si="94"/>
        <v>0</v>
      </c>
      <c r="AF624" s="7">
        <f t="shared" si="95"/>
        <v>0</v>
      </c>
      <c r="AG624" s="7" t="str">
        <f t="shared" si="99"/>
        <v>Senior</v>
      </c>
    </row>
    <row r="625" spans="1:33">
      <c r="A625">
        <v>4414</v>
      </c>
      <c r="B625" t="s">
        <v>14</v>
      </c>
      <c r="C625" t="s">
        <v>15</v>
      </c>
      <c r="D625" t="s">
        <v>18</v>
      </c>
      <c r="E625" s="1">
        <v>41013</v>
      </c>
      <c r="F625" s="3">
        <v>0.82291666666666663</v>
      </c>
      <c r="G625" s="1">
        <v>41013</v>
      </c>
      <c r="H625" s="3">
        <v>0.81944444444444442</v>
      </c>
      <c r="I625">
        <v>2</v>
      </c>
      <c r="J625">
        <v>1942</v>
      </c>
      <c r="K625" s="1">
        <v>41014</v>
      </c>
      <c r="L625" s="3">
        <v>0.40763888888888888</v>
      </c>
      <c r="M625" s="1">
        <v>41014</v>
      </c>
      <c r="N625" s="3">
        <v>0.45833333333333331</v>
      </c>
      <c r="O625">
        <v>74</v>
      </c>
      <c r="P625">
        <v>19</v>
      </c>
      <c r="Q625">
        <v>19</v>
      </c>
      <c r="R625">
        <v>9</v>
      </c>
      <c r="S625">
        <v>11</v>
      </c>
      <c r="T625" s="2">
        <f>ED_DATA[[#This Row],[REG DATE]] + ED_DATA[[#This Row],[REG TIME]]</f>
        <v>41013.822916666664</v>
      </c>
      <c r="U625" s="2">
        <f>ED_DATA[[#This Row],[TRIAGE DATE]] + ED_DATA[[#This Row],[TRIAGE TIME]]</f>
        <v>41013.819444444445</v>
      </c>
      <c r="V625" s="2">
        <f>ED_DATA[[#This Row],[DISP DATE]] + ED_DATA[[#This Row],[DISP TIME]]</f>
        <v>41014.407638888886</v>
      </c>
      <c r="W625" s="2">
        <f>ED_DATA[[#This Row],[DATE PT LEFT ED]] + ED_DATA[[#This Row],[TIME PT LEFT ED]]</f>
        <v>41014.458333333336</v>
      </c>
      <c r="X625" s="5">
        <f t="shared" si="90"/>
        <v>15.250000000116415</v>
      </c>
      <c r="Y625" s="5">
        <f t="shared" si="91"/>
        <v>14.033333333325572</v>
      </c>
      <c r="Z625" s="7">
        <f t="shared" si="92"/>
        <v>0</v>
      </c>
      <c r="AA625" s="7">
        <f t="shared" si="93"/>
        <v>0</v>
      </c>
      <c r="AB625" s="7">
        <f t="shared" si="96"/>
        <v>0</v>
      </c>
      <c r="AC625" s="7">
        <f t="shared" si="97"/>
        <v>0</v>
      </c>
      <c r="AD625" s="7">
        <f t="shared" si="98"/>
        <v>0</v>
      </c>
      <c r="AE625" s="7">
        <f t="shared" si="94"/>
        <v>0</v>
      </c>
      <c r="AF625" s="7">
        <f t="shared" si="95"/>
        <v>0</v>
      </c>
      <c r="AG625" s="7" t="str">
        <f t="shared" si="99"/>
        <v>Senior</v>
      </c>
    </row>
    <row r="626" spans="1:33">
      <c r="A626">
        <v>4414</v>
      </c>
      <c r="B626" t="s">
        <v>14</v>
      </c>
      <c r="C626" t="s">
        <v>15</v>
      </c>
      <c r="D626" t="s">
        <v>16</v>
      </c>
      <c r="E626" s="1">
        <v>41015</v>
      </c>
      <c r="F626" s="3">
        <v>0.58333333333333337</v>
      </c>
      <c r="G626" s="1">
        <v>41015</v>
      </c>
      <c r="H626" s="3">
        <v>0.57638888888888884</v>
      </c>
      <c r="I626">
        <v>2</v>
      </c>
      <c r="J626">
        <v>1950</v>
      </c>
      <c r="K626" s="1">
        <v>41015</v>
      </c>
      <c r="L626" s="3">
        <v>0.67708333333333337</v>
      </c>
      <c r="M626" s="1">
        <v>41015</v>
      </c>
      <c r="N626" s="3">
        <v>0.82986111111111116</v>
      </c>
      <c r="O626">
        <v>66</v>
      </c>
      <c r="P626">
        <v>14</v>
      </c>
      <c r="Q626">
        <v>13</v>
      </c>
      <c r="R626">
        <v>16</v>
      </c>
      <c r="S626">
        <v>19</v>
      </c>
      <c r="T626" s="2">
        <f>ED_DATA[[#This Row],[REG DATE]] + ED_DATA[[#This Row],[REG TIME]]</f>
        <v>41015.583333333336</v>
      </c>
      <c r="U626" s="2">
        <f>ED_DATA[[#This Row],[TRIAGE DATE]] + ED_DATA[[#This Row],[TRIAGE TIME]]</f>
        <v>41015.576388888891</v>
      </c>
      <c r="V626" s="2">
        <f>ED_DATA[[#This Row],[DISP DATE]] + ED_DATA[[#This Row],[DISP TIME]]</f>
        <v>41015.677083333336</v>
      </c>
      <c r="W626" s="2">
        <f>ED_DATA[[#This Row],[DATE PT LEFT ED]] + ED_DATA[[#This Row],[TIME PT LEFT ED]]</f>
        <v>41015.829861111109</v>
      </c>
      <c r="X626" s="5">
        <f t="shared" si="90"/>
        <v>5.9166666665696539</v>
      </c>
      <c r="Y626" s="5">
        <f t="shared" si="91"/>
        <v>2.25</v>
      </c>
      <c r="Z626" s="7">
        <f t="shared" si="92"/>
        <v>1</v>
      </c>
      <c r="AA626" s="7">
        <f t="shared" si="93"/>
        <v>1</v>
      </c>
      <c r="AB626" s="7">
        <f t="shared" si="96"/>
        <v>0</v>
      </c>
      <c r="AC626" s="7">
        <f t="shared" si="97"/>
        <v>0</v>
      </c>
      <c r="AD626" s="7">
        <f t="shared" si="98"/>
        <v>0</v>
      </c>
      <c r="AE626" s="7">
        <f t="shared" si="94"/>
        <v>0</v>
      </c>
      <c r="AF626" s="7">
        <f t="shared" si="95"/>
        <v>0</v>
      </c>
      <c r="AG626" s="7" t="str">
        <f t="shared" si="99"/>
        <v>Senior</v>
      </c>
    </row>
    <row r="627" spans="1:33">
      <c r="A627">
        <v>4414</v>
      </c>
      <c r="B627" t="s">
        <v>14</v>
      </c>
      <c r="C627" t="s">
        <v>15</v>
      </c>
      <c r="D627" t="s">
        <v>16</v>
      </c>
      <c r="E627" s="1">
        <v>41015</v>
      </c>
      <c r="F627" s="3">
        <v>0.6118055555555556</v>
      </c>
      <c r="G627" s="1">
        <v>41015</v>
      </c>
      <c r="H627" s="3">
        <v>0.60624999999999996</v>
      </c>
      <c r="I627">
        <v>2</v>
      </c>
      <c r="J627">
        <v>1934</v>
      </c>
      <c r="K627" s="1">
        <v>41015</v>
      </c>
      <c r="L627" s="3">
        <v>0.88888888888888884</v>
      </c>
      <c r="M627" s="1">
        <v>41015</v>
      </c>
      <c r="N627" s="3">
        <v>0.88888888888888884</v>
      </c>
      <c r="O627">
        <v>77</v>
      </c>
      <c r="P627">
        <v>14</v>
      </c>
      <c r="Q627">
        <v>14</v>
      </c>
      <c r="R627">
        <v>21</v>
      </c>
      <c r="S627">
        <v>21</v>
      </c>
      <c r="T627" s="2">
        <f>ED_DATA[[#This Row],[REG DATE]] + ED_DATA[[#This Row],[REG TIME]]</f>
        <v>41015.611805555556</v>
      </c>
      <c r="U627" s="2">
        <f>ED_DATA[[#This Row],[TRIAGE DATE]] + ED_DATA[[#This Row],[TRIAGE TIME]]</f>
        <v>41015.606249999997</v>
      </c>
      <c r="V627" s="2">
        <f>ED_DATA[[#This Row],[DISP DATE]] + ED_DATA[[#This Row],[DISP TIME]]</f>
        <v>41015.888888888891</v>
      </c>
      <c r="W627" s="2">
        <f>ED_DATA[[#This Row],[DATE PT LEFT ED]] + ED_DATA[[#This Row],[TIME PT LEFT ED]]</f>
        <v>41015.888888888891</v>
      </c>
      <c r="X627" s="5">
        <f t="shared" si="90"/>
        <v>6.6500000000232831</v>
      </c>
      <c r="Y627" s="5">
        <f t="shared" si="91"/>
        <v>6.6500000000232831</v>
      </c>
      <c r="Z627" s="7">
        <f t="shared" si="92"/>
        <v>1</v>
      </c>
      <c r="AA627" s="7">
        <f t="shared" si="93"/>
        <v>0</v>
      </c>
      <c r="AB627" s="7">
        <f t="shared" si="96"/>
        <v>0</v>
      </c>
      <c r="AC627" s="7">
        <f t="shared" si="97"/>
        <v>0</v>
      </c>
      <c r="AD627" s="7">
        <f t="shared" si="98"/>
        <v>0</v>
      </c>
      <c r="AE627" s="7">
        <f t="shared" si="94"/>
        <v>0</v>
      </c>
      <c r="AF627" s="7">
        <f t="shared" si="95"/>
        <v>0</v>
      </c>
      <c r="AG627" s="7" t="str">
        <f t="shared" si="99"/>
        <v>Senior</v>
      </c>
    </row>
    <row r="628" spans="1:33">
      <c r="A628">
        <v>4414</v>
      </c>
      <c r="B628" t="s">
        <v>14</v>
      </c>
      <c r="C628" t="s">
        <v>15</v>
      </c>
      <c r="D628" t="s">
        <v>16</v>
      </c>
      <c r="E628" s="1">
        <v>41015</v>
      </c>
      <c r="F628" s="3">
        <v>0.80277777777777781</v>
      </c>
      <c r="G628" s="1">
        <v>41015</v>
      </c>
      <c r="H628" s="3">
        <v>0.79791666666666672</v>
      </c>
      <c r="I628">
        <v>2</v>
      </c>
      <c r="J628">
        <v>1944</v>
      </c>
      <c r="K628" s="1">
        <v>41016</v>
      </c>
      <c r="L628" s="3">
        <v>0.10416666666666667</v>
      </c>
      <c r="M628" s="1">
        <v>41016</v>
      </c>
      <c r="N628" s="3">
        <v>0.10416666666666667</v>
      </c>
      <c r="O628">
        <v>68</v>
      </c>
      <c r="P628">
        <v>19</v>
      </c>
      <c r="Q628">
        <v>19</v>
      </c>
      <c r="R628">
        <v>2</v>
      </c>
      <c r="S628">
        <v>2</v>
      </c>
      <c r="T628" s="2">
        <f>ED_DATA[[#This Row],[REG DATE]] + ED_DATA[[#This Row],[REG TIME]]</f>
        <v>41015.802777777775</v>
      </c>
      <c r="U628" s="2">
        <f>ED_DATA[[#This Row],[TRIAGE DATE]] + ED_DATA[[#This Row],[TRIAGE TIME]]</f>
        <v>41015.79791666667</v>
      </c>
      <c r="V628" s="2">
        <f>ED_DATA[[#This Row],[DISP DATE]] + ED_DATA[[#This Row],[DISP TIME]]</f>
        <v>41016.104166666664</v>
      </c>
      <c r="W628" s="2">
        <f>ED_DATA[[#This Row],[DATE PT LEFT ED]] + ED_DATA[[#This Row],[TIME PT LEFT ED]]</f>
        <v>41016.104166666664</v>
      </c>
      <c r="X628" s="5">
        <f t="shared" si="90"/>
        <v>7.2333333333372138</v>
      </c>
      <c r="Y628" s="5">
        <f t="shared" si="91"/>
        <v>7.2333333333372138</v>
      </c>
      <c r="Z628" s="7">
        <f t="shared" si="92"/>
        <v>0</v>
      </c>
      <c r="AA628" s="7">
        <f t="shared" si="93"/>
        <v>0</v>
      </c>
      <c r="AB628" s="7">
        <f t="shared" si="96"/>
        <v>0</v>
      </c>
      <c r="AC628" s="7">
        <f t="shared" si="97"/>
        <v>0</v>
      </c>
      <c r="AD628" s="7">
        <f t="shared" si="98"/>
        <v>0</v>
      </c>
      <c r="AE628" s="7">
        <f t="shared" si="94"/>
        <v>0</v>
      </c>
      <c r="AF628" s="7">
        <f t="shared" si="95"/>
        <v>0</v>
      </c>
      <c r="AG628" s="7" t="str">
        <f t="shared" si="99"/>
        <v>Senior</v>
      </c>
    </row>
    <row r="629" spans="1:33">
      <c r="A629">
        <v>4414</v>
      </c>
      <c r="B629" t="s">
        <v>14</v>
      </c>
      <c r="C629" t="s">
        <v>15</v>
      </c>
      <c r="D629" t="s">
        <v>18</v>
      </c>
      <c r="E629" s="1">
        <v>41015</v>
      </c>
      <c r="F629" s="3">
        <v>0.80902777777777779</v>
      </c>
      <c r="G629" s="1">
        <v>41015</v>
      </c>
      <c r="H629" s="3">
        <v>0.79652777777777772</v>
      </c>
      <c r="I629">
        <v>2</v>
      </c>
      <c r="J629">
        <v>1925</v>
      </c>
      <c r="K629" s="1">
        <v>41016</v>
      </c>
      <c r="L629" s="3">
        <v>2.0833333333333332E-2</v>
      </c>
      <c r="M629" s="1">
        <v>41016</v>
      </c>
      <c r="N629" s="3">
        <v>0.97361111111111109</v>
      </c>
      <c r="O629">
        <v>89</v>
      </c>
      <c r="P629">
        <v>19</v>
      </c>
      <c r="Q629">
        <v>19</v>
      </c>
      <c r="R629">
        <v>0</v>
      </c>
      <c r="S629">
        <v>23</v>
      </c>
      <c r="T629" s="2">
        <f>ED_DATA[[#This Row],[REG DATE]] + ED_DATA[[#This Row],[REG TIME]]</f>
        <v>41015.809027777781</v>
      </c>
      <c r="U629" s="2">
        <f>ED_DATA[[#This Row],[TRIAGE DATE]] + ED_DATA[[#This Row],[TRIAGE TIME]]</f>
        <v>41015.796527777777</v>
      </c>
      <c r="V629" s="2">
        <f>ED_DATA[[#This Row],[DISP DATE]] + ED_DATA[[#This Row],[DISP TIME]]</f>
        <v>41016.020833333336</v>
      </c>
      <c r="W629" s="2">
        <f>ED_DATA[[#This Row],[DATE PT LEFT ED]] + ED_DATA[[#This Row],[TIME PT LEFT ED]]</f>
        <v>41016.973611111112</v>
      </c>
      <c r="X629" s="5">
        <f t="shared" si="90"/>
        <v>27.949999999953434</v>
      </c>
      <c r="Y629" s="5">
        <f t="shared" si="91"/>
        <v>5.0833333333139308</v>
      </c>
      <c r="Z629" s="7">
        <f t="shared" si="92"/>
        <v>1</v>
      </c>
      <c r="AA629" s="7">
        <f t="shared" si="93"/>
        <v>0</v>
      </c>
      <c r="AB629" s="7">
        <f t="shared" si="96"/>
        <v>0</v>
      </c>
      <c r="AC629" s="7">
        <f t="shared" si="97"/>
        <v>0</v>
      </c>
      <c r="AD629" s="7">
        <f t="shared" si="98"/>
        <v>0</v>
      </c>
      <c r="AE629" s="7">
        <f t="shared" si="94"/>
        <v>0</v>
      </c>
      <c r="AF629" s="7">
        <f t="shared" si="95"/>
        <v>0</v>
      </c>
      <c r="AG629" s="7" t="str">
        <f t="shared" si="99"/>
        <v>Senior</v>
      </c>
    </row>
    <row r="630" spans="1:33">
      <c r="A630">
        <v>4414</v>
      </c>
      <c r="B630" t="s">
        <v>14</v>
      </c>
      <c r="C630" t="s">
        <v>15</v>
      </c>
      <c r="D630" t="s">
        <v>18</v>
      </c>
      <c r="E630" s="1">
        <v>41015</v>
      </c>
      <c r="F630" s="3">
        <v>0.82847222222222228</v>
      </c>
      <c r="G630" s="1">
        <v>41015</v>
      </c>
      <c r="H630" s="3">
        <v>0.8125</v>
      </c>
      <c r="I630">
        <v>2</v>
      </c>
      <c r="J630">
        <v>1946</v>
      </c>
      <c r="K630" s="1">
        <v>41015</v>
      </c>
      <c r="L630" s="3">
        <v>0.89583333333333337</v>
      </c>
      <c r="M630" s="1">
        <v>41015</v>
      </c>
      <c r="N630" s="3">
        <v>0.92777777777777781</v>
      </c>
      <c r="O630">
        <v>67</v>
      </c>
      <c r="P630">
        <v>19</v>
      </c>
      <c r="Q630">
        <v>19</v>
      </c>
      <c r="R630">
        <v>21</v>
      </c>
      <c r="S630">
        <v>22</v>
      </c>
      <c r="T630" s="2">
        <f>ED_DATA[[#This Row],[REG DATE]] + ED_DATA[[#This Row],[REG TIME]]</f>
        <v>41015.828472222223</v>
      </c>
      <c r="U630" s="2">
        <f>ED_DATA[[#This Row],[TRIAGE DATE]] + ED_DATA[[#This Row],[TRIAGE TIME]]</f>
        <v>41015.8125</v>
      </c>
      <c r="V630" s="2">
        <f>ED_DATA[[#This Row],[DISP DATE]] + ED_DATA[[#This Row],[DISP TIME]]</f>
        <v>41015.895833333336</v>
      </c>
      <c r="W630" s="2">
        <f>ED_DATA[[#This Row],[DATE PT LEFT ED]] + ED_DATA[[#This Row],[TIME PT LEFT ED]]</f>
        <v>41015.927777777775</v>
      </c>
      <c r="X630" s="5">
        <f t="shared" si="90"/>
        <v>2.3833333332440816</v>
      </c>
      <c r="Y630" s="5">
        <f t="shared" si="91"/>
        <v>1.6166666666977108</v>
      </c>
      <c r="Z630" s="7">
        <f t="shared" si="92"/>
        <v>1</v>
      </c>
      <c r="AA630" s="7">
        <f t="shared" si="93"/>
        <v>1</v>
      </c>
      <c r="AB630" s="7">
        <f t="shared" si="96"/>
        <v>0</v>
      </c>
      <c r="AC630" s="7">
        <f t="shared" si="97"/>
        <v>0</v>
      </c>
      <c r="AD630" s="7">
        <f t="shared" si="98"/>
        <v>0</v>
      </c>
      <c r="AE630" s="7">
        <f t="shared" si="94"/>
        <v>0</v>
      </c>
      <c r="AF630" s="7">
        <f t="shared" si="95"/>
        <v>0</v>
      </c>
      <c r="AG630" s="7" t="str">
        <f t="shared" si="99"/>
        <v>Senior</v>
      </c>
    </row>
    <row r="631" spans="1:33">
      <c r="A631">
        <v>4414</v>
      </c>
      <c r="B631" t="s">
        <v>14</v>
      </c>
      <c r="C631" t="s">
        <v>15</v>
      </c>
      <c r="D631" t="s">
        <v>18</v>
      </c>
      <c r="E631" s="1">
        <v>41015</v>
      </c>
      <c r="F631" s="3">
        <v>0.84513888888888888</v>
      </c>
      <c r="G631" s="1">
        <v>41015</v>
      </c>
      <c r="H631" s="3">
        <v>0.83680555555555558</v>
      </c>
      <c r="I631">
        <v>2</v>
      </c>
      <c r="J631">
        <v>1935</v>
      </c>
      <c r="K631" s="1">
        <v>41016</v>
      </c>
      <c r="L631" s="3">
        <v>0.32916666666666666</v>
      </c>
      <c r="M631" s="1">
        <v>41016</v>
      </c>
      <c r="N631" s="3">
        <v>0.33611111111111114</v>
      </c>
      <c r="O631">
        <v>80</v>
      </c>
      <c r="P631">
        <v>20</v>
      </c>
      <c r="Q631">
        <v>20</v>
      </c>
      <c r="R631">
        <v>7</v>
      </c>
      <c r="S631">
        <v>8</v>
      </c>
      <c r="T631" s="2">
        <f>ED_DATA[[#This Row],[REG DATE]] + ED_DATA[[#This Row],[REG TIME]]</f>
        <v>41015.845138888886</v>
      </c>
      <c r="U631" s="2">
        <f>ED_DATA[[#This Row],[TRIAGE DATE]] + ED_DATA[[#This Row],[TRIAGE TIME]]</f>
        <v>41015.836805555555</v>
      </c>
      <c r="V631" s="2">
        <f>ED_DATA[[#This Row],[DISP DATE]] + ED_DATA[[#This Row],[DISP TIME]]</f>
        <v>41016.32916666667</v>
      </c>
      <c r="W631" s="2">
        <f>ED_DATA[[#This Row],[DATE PT LEFT ED]] + ED_DATA[[#This Row],[TIME PT LEFT ED]]</f>
        <v>41016.336111111108</v>
      </c>
      <c r="X631" s="5">
        <f t="shared" si="90"/>
        <v>11.783333333325572</v>
      </c>
      <c r="Y631" s="5">
        <f t="shared" si="91"/>
        <v>11.616666666814126</v>
      </c>
      <c r="Z631" s="7">
        <f t="shared" si="92"/>
        <v>0</v>
      </c>
      <c r="AA631" s="7">
        <f t="shared" si="93"/>
        <v>0</v>
      </c>
      <c r="AB631" s="7">
        <f t="shared" si="96"/>
        <v>0</v>
      </c>
      <c r="AC631" s="7">
        <f t="shared" si="97"/>
        <v>0</v>
      </c>
      <c r="AD631" s="7">
        <f t="shared" si="98"/>
        <v>0</v>
      </c>
      <c r="AE631" s="7">
        <f t="shared" si="94"/>
        <v>0</v>
      </c>
      <c r="AF631" s="7">
        <f t="shared" si="95"/>
        <v>0</v>
      </c>
      <c r="AG631" s="7" t="str">
        <f t="shared" si="99"/>
        <v>Senior</v>
      </c>
    </row>
    <row r="632" spans="1:33">
      <c r="A632">
        <v>4414</v>
      </c>
      <c r="B632" t="s">
        <v>14</v>
      </c>
      <c r="C632" t="s">
        <v>15</v>
      </c>
      <c r="D632" t="s">
        <v>16</v>
      </c>
      <c r="E632" s="1">
        <v>41015</v>
      </c>
      <c r="F632" s="3">
        <v>0.89375000000000004</v>
      </c>
      <c r="G632" s="1">
        <v>41015</v>
      </c>
      <c r="H632" s="3">
        <v>0.88749999999999996</v>
      </c>
      <c r="I632">
        <v>2</v>
      </c>
      <c r="J632">
        <v>1921</v>
      </c>
      <c r="K632" s="1">
        <v>41016</v>
      </c>
      <c r="L632" s="3">
        <v>3.4722222222222224E-2</v>
      </c>
      <c r="M632" s="1">
        <v>41016</v>
      </c>
      <c r="N632" s="3">
        <v>3.4722222222222224E-2</v>
      </c>
      <c r="O632">
        <v>94</v>
      </c>
      <c r="P632">
        <v>21</v>
      </c>
      <c r="Q632">
        <v>21</v>
      </c>
      <c r="R632">
        <v>0</v>
      </c>
      <c r="S632">
        <v>0</v>
      </c>
      <c r="T632" s="2">
        <f>ED_DATA[[#This Row],[REG DATE]] + ED_DATA[[#This Row],[REG TIME]]</f>
        <v>41015.893750000003</v>
      </c>
      <c r="U632" s="2">
        <f>ED_DATA[[#This Row],[TRIAGE DATE]] + ED_DATA[[#This Row],[TRIAGE TIME]]</f>
        <v>41015.887499999997</v>
      </c>
      <c r="V632" s="2">
        <f>ED_DATA[[#This Row],[DISP DATE]] + ED_DATA[[#This Row],[DISP TIME]]</f>
        <v>41016.034722222219</v>
      </c>
      <c r="W632" s="2">
        <f>ED_DATA[[#This Row],[DATE PT LEFT ED]] + ED_DATA[[#This Row],[TIME PT LEFT ED]]</f>
        <v>41016.034722222219</v>
      </c>
      <c r="X632" s="5">
        <f t="shared" si="90"/>
        <v>3.3833333331858739</v>
      </c>
      <c r="Y632" s="5">
        <f t="shared" si="91"/>
        <v>3.3833333331858739</v>
      </c>
      <c r="Z632" s="7">
        <f t="shared" si="92"/>
        <v>1</v>
      </c>
      <c r="AA632" s="7">
        <f t="shared" si="93"/>
        <v>1</v>
      </c>
      <c r="AB632" s="7">
        <f t="shared" si="96"/>
        <v>0</v>
      </c>
      <c r="AC632" s="7">
        <f t="shared" si="97"/>
        <v>0</v>
      </c>
      <c r="AD632" s="7">
        <f t="shared" si="98"/>
        <v>0</v>
      </c>
      <c r="AE632" s="7">
        <f t="shared" si="94"/>
        <v>0</v>
      </c>
      <c r="AF632" s="7">
        <f t="shared" si="95"/>
        <v>0</v>
      </c>
      <c r="AG632" s="7" t="str">
        <f t="shared" si="99"/>
        <v>Senior</v>
      </c>
    </row>
    <row r="633" spans="1:33">
      <c r="A633">
        <v>4414</v>
      </c>
      <c r="B633" t="s">
        <v>14</v>
      </c>
      <c r="C633" t="s">
        <v>15</v>
      </c>
      <c r="D633" t="s">
        <v>18</v>
      </c>
      <c r="E633" s="1">
        <v>41015</v>
      </c>
      <c r="F633" s="3">
        <v>0.89444444444444449</v>
      </c>
      <c r="G633" s="1">
        <v>41015</v>
      </c>
      <c r="H633" s="3">
        <v>0.88888888888888884</v>
      </c>
      <c r="I633">
        <v>2</v>
      </c>
      <c r="J633">
        <v>1940</v>
      </c>
      <c r="K633" s="1">
        <v>41016</v>
      </c>
      <c r="L633" s="3">
        <v>0.6875</v>
      </c>
      <c r="M633" s="1">
        <v>41016</v>
      </c>
      <c r="N633" s="3">
        <v>0.83750000000000002</v>
      </c>
      <c r="O633">
        <v>75</v>
      </c>
      <c r="P633">
        <v>21</v>
      </c>
      <c r="Q633">
        <v>21</v>
      </c>
      <c r="R633">
        <v>16</v>
      </c>
      <c r="S633">
        <v>20</v>
      </c>
      <c r="T633" s="2">
        <f>ED_DATA[[#This Row],[REG DATE]] + ED_DATA[[#This Row],[REG TIME]]</f>
        <v>41015.894444444442</v>
      </c>
      <c r="U633" s="2">
        <f>ED_DATA[[#This Row],[TRIAGE DATE]] + ED_DATA[[#This Row],[TRIAGE TIME]]</f>
        <v>41015.888888888891</v>
      </c>
      <c r="V633" s="2">
        <f>ED_DATA[[#This Row],[DISP DATE]] + ED_DATA[[#This Row],[DISP TIME]]</f>
        <v>41016.6875</v>
      </c>
      <c r="W633" s="2">
        <f>ED_DATA[[#This Row],[DATE PT LEFT ED]] + ED_DATA[[#This Row],[TIME PT LEFT ED]]</f>
        <v>41016.837500000001</v>
      </c>
      <c r="X633" s="5">
        <f t="shared" si="90"/>
        <v>22.633333333418705</v>
      </c>
      <c r="Y633" s="5">
        <f t="shared" si="91"/>
        <v>19.03333333338378</v>
      </c>
      <c r="Z633" s="7">
        <f t="shared" si="92"/>
        <v>0</v>
      </c>
      <c r="AA633" s="7">
        <f t="shared" si="93"/>
        <v>0</v>
      </c>
      <c r="AB633" s="7">
        <f t="shared" si="96"/>
        <v>0</v>
      </c>
      <c r="AC633" s="7">
        <f t="shared" si="97"/>
        <v>0</v>
      </c>
      <c r="AD633" s="7">
        <f t="shared" si="98"/>
        <v>0</v>
      </c>
      <c r="AE633" s="7">
        <f t="shared" si="94"/>
        <v>0</v>
      </c>
      <c r="AF633" s="7">
        <f t="shared" si="95"/>
        <v>0</v>
      </c>
      <c r="AG633" s="7" t="str">
        <f t="shared" si="99"/>
        <v>Senior</v>
      </c>
    </row>
    <row r="634" spans="1:33">
      <c r="A634">
        <v>4414</v>
      </c>
      <c r="B634" t="s">
        <v>14</v>
      </c>
      <c r="C634" t="s">
        <v>15</v>
      </c>
      <c r="D634" t="s">
        <v>18</v>
      </c>
      <c r="E634" s="1">
        <v>41016</v>
      </c>
      <c r="F634" s="3">
        <v>0.62986111111111109</v>
      </c>
      <c r="G634" s="1">
        <v>41016</v>
      </c>
      <c r="H634" s="3">
        <v>0.62152777777777779</v>
      </c>
      <c r="I634">
        <v>2</v>
      </c>
      <c r="J634">
        <v>1933</v>
      </c>
      <c r="K634" s="1">
        <v>41016</v>
      </c>
      <c r="L634" s="3">
        <v>0.79861111111111116</v>
      </c>
      <c r="M634" s="1">
        <v>41017</v>
      </c>
      <c r="N634" s="3">
        <v>7.6388888888888895E-2</v>
      </c>
      <c r="O634">
        <v>80</v>
      </c>
      <c r="P634">
        <v>15</v>
      </c>
      <c r="Q634">
        <v>14</v>
      </c>
      <c r="R634">
        <v>19</v>
      </c>
      <c r="S634">
        <v>1</v>
      </c>
      <c r="T634" s="2">
        <f>ED_DATA[[#This Row],[REG DATE]] + ED_DATA[[#This Row],[REG TIME]]</f>
        <v>41016.629861111112</v>
      </c>
      <c r="U634" s="2">
        <f>ED_DATA[[#This Row],[TRIAGE DATE]] + ED_DATA[[#This Row],[TRIAGE TIME]]</f>
        <v>41016.621527777781</v>
      </c>
      <c r="V634" s="2">
        <f>ED_DATA[[#This Row],[DISP DATE]] + ED_DATA[[#This Row],[DISP TIME]]</f>
        <v>41016.798611111109</v>
      </c>
      <c r="W634" s="2">
        <f>ED_DATA[[#This Row],[DATE PT LEFT ED]] + ED_DATA[[#This Row],[TIME PT LEFT ED]]</f>
        <v>41017.076388888891</v>
      </c>
      <c r="X634" s="5">
        <f t="shared" si="90"/>
        <v>10.716666666674428</v>
      </c>
      <c r="Y634" s="5">
        <f t="shared" si="91"/>
        <v>4.0499999999301508</v>
      </c>
      <c r="Z634" s="7">
        <f t="shared" si="92"/>
        <v>1</v>
      </c>
      <c r="AA634" s="7">
        <f t="shared" si="93"/>
        <v>0</v>
      </c>
      <c r="AB634" s="7">
        <f t="shared" si="96"/>
        <v>0</v>
      </c>
      <c r="AC634" s="7">
        <f t="shared" si="97"/>
        <v>0</v>
      </c>
      <c r="AD634" s="7">
        <f t="shared" si="98"/>
        <v>0</v>
      </c>
      <c r="AE634" s="7">
        <f t="shared" si="94"/>
        <v>0</v>
      </c>
      <c r="AF634" s="7">
        <f t="shared" si="95"/>
        <v>0</v>
      </c>
      <c r="AG634" s="7" t="str">
        <f t="shared" si="99"/>
        <v>Senior</v>
      </c>
    </row>
    <row r="635" spans="1:33">
      <c r="A635">
        <v>4414</v>
      </c>
      <c r="B635" t="s">
        <v>14</v>
      </c>
      <c r="C635" t="s">
        <v>15</v>
      </c>
      <c r="D635" t="s">
        <v>16</v>
      </c>
      <c r="E635" s="1">
        <v>41016</v>
      </c>
      <c r="F635" s="3">
        <v>0.71597222222222223</v>
      </c>
      <c r="G635" s="1">
        <v>41016</v>
      </c>
      <c r="H635" s="3">
        <v>0.70833333333333337</v>
      </c>
      <c r="I635">
        <v>2</v>
      </c>
      <c r="J635">
        <v>1928</v>
      </c>
      <c r="K635" s="1">
        <v>41016</v>
      </c>
      <c r="L635" s="3">
        <v>0.78472222222222221</v>
      </c>
      <c r="M635" s="1">
        <v>41017</v>
      </c>
      <c r="N635" s="3">
        <v>0.10416666666666667</v>
      </c>
      <c r="O635">
        <v>83</v>
      </c>
      <c r="P635">
        <v>17</v>
      </c>
      <c r="Q635">
        <v>17</v>
      </c>
      <c r="R635">
        <v>18</v>
      </c>
      <c r="S635">
        <v>2</v>
      </c>
      <c r="T635" s="2">
        <f>ED_DATA[[#This Row],[REG DATE]] + ED_DATA[[#This Row],[REG TIME]]</f>
        <v>41016.71597222222</v>
      </c>
      <c r="U635" s="2">
        <f>ED_DATA[[#This Row],[TRIAGE DATE]] + ED_DATA[[#This Row],[TRIAGE TIME]]</f>
        <v>41016.708333333336</v>
      </c>
      <c r="V635" s="2">
        <f>ED_DATA[[#This Row],[DISP DATE]] + ED_DATA[[#This Row],[DISP TIME]]</f>
        <v>41016.784722222219</v>
      </c>
      <c r="W635" s="2">
        <f>ED_DATA[[#This Row],[DATE PT LEFT ED]] + ED_DATA[[#This Row],[TIME PT LEFT ED]]</f>
        <v>41017.104166666664</v>
      </c>
      <c r="X635" s="5">
        <f t="shared" si="90"/>
        <v>9.3166666666511446</v>
      </c>
      <c r="Y635" s="5">
        <f t="shared" si="91"/>
        <v>1.6499999999650754</v>
      </c>
      <c r="Z635" s="7">
        <f t="shared" si="92"/>
        <v>1</v>
      </c>
      <c r="AA635" s="7">
        <f t="shared" si="93"/>
        <v>1</v>
      </c>
      <c r="AB635" s="7">
        <f t="shared" si="96"/>
        <v>0</v>
      </c>
      <c r="AC635" s="7">
        <f t="shared" si="97"/>
        <v>0</v>
      </c>
      <c r="AD635" s="7">
        <f t="shared" si="98"/>
        <v>0</v>
      </c>
      <c r="AE635" s="7">
        <f t="shared" si="94"/>
        <v>0</v>
      </c>
      <c r="AF635" s="7">
        <f t="shared" si="95"/>
        <v>0</v>
      </c>
      <c r="AG635" s="7" t="str">
        <f t="shared" si="99"/>
        <v>Senior</v>
      </c>
    </row>
    <row r="636" spans="1:33">
      <c r="A636">
        <v>4414</v>
      </c>
      <c r="B636" t="s">
        <v>14</v>
      </c>
      <c r="C636" t="s">
        <v>15</v>
      </c>
      <c r="D636" t="s">
        <v>18</v>
      </c>
      <c r="E636" s="1">
        <v>41016</v>
      </c>
      <c r="F636" s="3">
        <v>0.75069444444444444</v>
      </c>
      <c r="G636" s="1">
        <v>41016</v>
      </c>
      <c r="H636" s="3">
        <v>0.7416666666666667</v>
      </c>
      <c r="I636">
        <v>2</v>
      </c>
      <c r="J636">
        <v>1922</v>
      </c>
      <c r="K636" s="1">
        <v>41016</v>
      </c>
      <c r="L636" s="3">
        <v>0.98958333333333337</v>
      </c>
      <c r="M636" s="1">
        <v>41017</v>
      </c>
      <c r="N636" s="3">
        <v>1.5277777777777777E-2</v>
      </c>
      <c r="O636">
        <v>93</v>
      </c>
      <c r="P636">
        <v>18</v>
      </c>
      <c r="Q636">
        <v>17</v>
      </c>
      <c r="R636">
        <v>23</v>
      </c>
      <c r="S636">
        <v>0</v>
      </c>
      <c r="T636" s="2">
        <f>ED_DATA[[#This Row],[REG DATE]] + ED_DATA[[#This Row],[REG TIME]]</f>
        <v>41016.750694444447</v>
      </c>
      <c r="U636" s="2">
        <f>ED_DATA[[#This Row],[TRIAGE DATE]] + ED_DATA[[#This Row],[TRIAGE TIME]]</f>
        <v>41016.741666666669</v>
      </c>
      <c r="V636" s="2">
        <f>ED_DATA[[#This Row],[DISP DATE]] + ED_DATA[[#This Row],[DISP TIME]]</f>
        <v>41016.989583333336</v>
      </c>
      <c r="W636" s="2">
        <f>ED_DATA[[#This Row],[DATE PT LEFT ED]] + ED_DATA[[#This Row],[TIME PT LEFT ED]]</f>
        <v>41017.015277777777</v>
      </c>
      <c r="X636" s="5">
        <f t="shared" si="90"/>
        <v>6.3499999999185093</v>
      </c>
      <c r="Y636" s="5">
        <f t="shared" si="91"/>
        <v>5.7333333333372138</v>
      </c>
      <c r="Z636" s="7">
        <f t="shared" si="92"/>
        <v>1</v>
      </c>
      <c r="AA636" s="7">
        <f t="shared" si="93"/>
        <v>0</v>
      </c>
      <c r="AB636" s="7">
        <f t="shared" si="96"/>
        <v>0</v>
      </c>
      <c r="AC636" s="7">
        <f t="shared" si="97"/>
        <v>0</v>
      </c>
      <c r="AD636" s="7">
        <f t="shared" si="98"/>
        <v>0</v>
      </c>
      <c r="AE636" s="7">
        <f t="shared" si="94"/>
        <v>0</v>
      </c>
      <c r="AF636" s="7">
        <f t="shared" si="95"/>
        <v>0</v>
      </c>
      <c r="AG636" s="7" t="str">
        <f t="shared" si="99"/>
        <v>Senior</v>
      </c>
    </row>
    <row r="637" spans="1:33">
      <c r="A637">
        <v>4414</v>
      </c>
      <c r="B637" t="s">
        <v>14</v>
      </c>
      <c r="C637" t="s">
        <v>15</v>
      </c>
      <c r="D637" t="s">
        <v>16</v>
      </c>
      <c r="E637" s="1">
        <v>41010</v>
      </c>
      <c r="F637" s="3">
        <v>0.90486111111111112</v>
      </c>
      <c r="G637" s="1">
        <v>41010</v>
      </c>
      <c r="H637" s="3">
        <v>0.9</v>
      </c>
      <c r="I637">
        <v>2</v>
      </c>
      <c r="J637">
        <v>1922</v>
      </c>
      <c r="K637" s="1">
        <v>41011</v>
      </c>
      <c r="L637" s="3">
        <v>0.3125</v>
      </c>
      <c r="M637" s="1">
        <v>41011</v>
      </c>
      <c r="N637" s="3">
        <v>0.5</v>
      </c>
      <c r="O637">
        <v>91</v>
      </c>
      <c r="P637">
        <v>21</v>
      </c>
      <c r="Q637">
        <v>21</v>
      </c>
      <c r="R637">
        <v>7</v>
      </c>
      <c r="S637">
        <v>12</v>
      </c>
      <c r="T637" s="2">
        <f>ED_DATA[[#This Row],[REG DATE]] + ED_DATA[[#This Row],[REG TIME]]</f>
        <v>41010.904861111114</v>
      </c>
      <c r="U637" s="2">
        <f>ED_DATA[[#This Row],[TRIAGE DATE]] + ED_DATA[[#This Row],[TRIAGE TIME]]</f>
        <v>41010.9</v>
      </c>
      <c r="V637" s="2">
        <f>ED_DATA[[#This Row],[DISP DATE]] + ED_DATA[[#This Row],[DISP TIME]]</f>
        <v>41011.3125</v>
      </c>
      <c r="W637" s="2">
        <f>ED_DATA[[#This Row],[DATE PT LEFT ED]] + ED_DATA[[#This Row],[TIME PT LEFT ED]]</f>
        <v>41011.5</v>
      </c>
      <c r="X637" s="5">
        <f t="shared" si="90"/>
        <v>14.283333333267365</v>
      </c>
      <c r="Y637" s="5">
        <f t="shared" si="91"/>
        <v>9.7833333332673647</v>
      </c>
      <c r="Z637" s="7">
        <f t="shared" si="92"/>
        <v>0</v>
      </c>
      <c r="AA637" s="7">
        <f t="shared" si="93"/>
        <v>0</v>
      </c>
      <c r="AB637" s="7">
        <f t="shared" si="96"/>
        <v>0</v>
      </c>
      <c r="AC637" s="7">
        <f t="shared" si="97"/>
        <v>0</v>
      </c>
      <c r="AD637" s="7">
        <f t="shared" si="98"/>
        <v>0</v>
      </c>
      <c r="AE637" s="7">
        <f t="shared" si="94"/>
        <v>0</v>
      </c>
      <c r="AF637" s="7">
        <f t="shared" si="95"/>
        <v>0</v>
      </c>
      <c r="AG637" s="7" t="str">
        <f t="shared" si="99"/>
        <v>Senior</v>
      </c>
    </row>
    <row r="638" spans="1:33">
      <c r="A638">
        <v>4414</v>
      </c>
      <c r="B638" t="s">
        <v>14</v>
      </c>
      <c r="C638" t="s">
        <v>15</v>
      </c>
      <c r="D638" t="s">
        <v>18</v>
      </c>
      <c r="E638" s="1">
        <v>41013</v>
      </c>
      <c r="F638" s="3">
        <v>0.78541666666666665</v>
      </c>
      <c r="G638" s="1">
        <v>41013</v>
      </c>
      <c r="H638" s="3">
        <v>0.78125</v>
      </c>
      <c r="I638">
        <v>2</v>
      </c>
      <c r="J638">
        <v>1926</v>
      </c>
      <c r="K638" s="1">
        <v>41013</v>
      </c>
      <c r="L638" s="3">
        <v>0.875</v>
      </c>
      <c r="M638" s="1">
        <v>41013</v>
      </c>
      <c r="N638" s="3">
        <v>0.88194444444444442</v>
      </c>
      <c r="O638">
        <v>88</v>
      </c>
      <c r="P638">
        <v>18</v>
      </c>
      <c r="Q638">
        <v>18</v>
      </c>
      <c r="R638">
        <v>21</v>
      </c>
      <c r="S638">
        <v>21</v>
      </c>
      <c r="T638" s="2">
        <f>ED_DATA[[#This Row],[REG DATE]] + ED_DATA[[#This Row],[REG TIME]]</f>
        <v>41013.785416666666</v>
      </c>
      <c r="U638" s="2">
        <f>ED_DATA[[#This Row],[TRIAGE DATE]] + ED_DATA[[#This Row],[TRIAGE TIME]]</f>
        <v>41013.78125</v>
      </c>
      <c r="V638" s="2">
        <f>ED_DATA[[#This Row],[DISP DATE]] + ED_DATA[[#This Row],[DISP TIME]]</f>
        <v>41013.875</v>
      </c>
      <c r="W638" s="2">
        <f>ED_DATA[[#This Row],[DATE PT LEFT ED]] + ED_DATA[[#This Row],[TIME PT LEFT ED]]</f>
        <v>41013.881944444445</v>
      </c>
      <c r="X638" s="5">
        <f t="shared" si="90"/>
        <v>2.3166666667093523</v>
      </c>
      <c r="Y638" s="5">
        <f t="shared" si="91"/>
        <v>2.1500000000232831</v>
      </c>
      <c r="Z638" s="7">
        <f t="shared" si="92"/>
        <v>1</v>
      </c>
      <c r="AA638" s="7">
        <f t="shared" si="93"/>
        <v>1</v>
      </c>
      <c r="AB638" s="7">
        <f t="shared" si="96"/>
        <v>0</v>
      </c>
      <c r="AC638" s="7">
        <f t="shared" si="97"/>
        <v>0</v>
      </c>
      <c r="AD638" s="7">
        <f t="shared" si="98"/>
        <v>0</v>
      </c>
      <c r="AE638" s="7">
        <f t="shared" si="94"/>
        <v>0</v>
      </c>
      <c r="AF638" s="7">
        <f t="shared" si="95"/>
        <v>0</v>
      </c>
      <c r="AG638" s="7" t="str">
        <f t="shared" si="99"/>
        <v>Senior</v>
      </c>
    </row>
    <row r="639" spans="1:33">
      <c r="A639">
        <v>4414</v>
      </c>
      <c r="B639" t="s">
        <v>14</v>
      </c>
      <c r="C639" t="s">
        <v>15</v>
      </c>
      <c r="D639" t="s">
        <v>16</v>
      </c>
      <c r="E639" s="1">
        <v>41013</v>
      </c>
      <c r="F639" s="3">
        <v>0.42569444444444443</v>
      </c>
      <c r="G639" s="1">
        <v>41013</v>
      </c>
      <c r="H639" s="3">
        <v>0.42083333333333334</v>
      </c>
      <c r="I639">
        <v>2</v>
      </c>
      <c r="J639">
        <v>1936</v>
      </c>
      <c r="K639" s="1">
        <v>41013</v>
      </c>
      <c r="L639" s="3">
        <v>0.53194444444444444</v>
      </c>
      <c r="M639" s="1">
        <v>41013</v>
      </c>
      <c r="N639" s="3">
        <v>0.57222222222222219</v>
      </c>
      <c r="O639">
        <v>79</v>
      </c>
      <c r="P639">
        <v>10</v>
      </c>
      <c r="Q639">
        <v>10</v>
      </c>
      <c r="R639">
        <v>12</v>
      </c>
      <c r="S639">
        <v>13</v>
      </c>
      <c r="T639" s="2">
        <f>ED_DATA[[#This Row],[REG DATE]] + ED_DATA[[#This Row],[REG TIME]]</f>
        <v>41013.425694444442</v>
      </c>
      <c r="U639" s="2">
        <f>ED_DATA[[#This Row],[TRIAGE DATE]] + ED_DATA[[#This Row],[TRIAGE TIME]]</f>
        <v>41013.42083333333</v>
      </c>
      <c r="V639" s="2">
        <f>ED_DATA[[#This Row],[DISP DATE]] + ED_DATA[[#This Row],[DISP TIME]]</f>
        <v>41013.531944444447</v>
      </c>
      <c r="W639" s="2">
        <f>ED_DATA[[#This Row],[DATE PT LEFT ED]] + ED_DATA[[#This Row],[TIME PT LEFT ED]]</f>
        <v>41013.572222222225</v>
      </c>
      <c r="X639" s="5">
        <f t="shared" si="90"/>
        <v>3.5166666667792015</v>
      </c>
      <c r="Y639" s="5">
        <f t="shared" si="91"/>
        <v>2.5500000001047738</v>
      </c>
      <c r="Z639" s="7">
        <f t="shared" si="92"/>
        <v>1</v>
      </c>
      <c r="AA639" s="7">
        <f t="shared" si="93"/>
        <v>1</v>
      </c>
      <c r="AB639" s="7">
        <f t="shared" si="96"/>
        <v>0</v>
      </c>
      <c r="AC639" s="7">
        <f t="shared" si="97"/>
        <v>0</v>
      </c>
      <c r="AD639" s="7">
        <f t="shared" si="98"/>
        <v>0</v>
      </c>
      <c r="AE639" s="7">
        <f t="shared" si="94"/>
        <v>0</v>
      </c>
      <c r="AF639" s="7">
        <f t="shared" si="95"/>
        <v>0</v>
      </c>
      <c r="AG639" s="7" t="str">
        <f t="shared" si="99"/>
        <v>Senior</v>
      </c>
    </row>
    <row r="640" spans="1:33">
      <c r="A640">
        <v>4414</v>
      </c>
      <c r="B640" t="s">
        <v>14</v>
      </c>
      <c r="C640" t="s">
        <v>15</v>
      </c>
      <c r="D640" t="s">
        <v>16</v>
      </c>
      <c r="E640" s="1">
        <v>41010</v>
      </c>
      <c r="F640" s="3">
        <v>0.48333333333333334</v>
      </c>
      <c r="G640" s="1">
        <v>41010</v>
      </c>
      <c r="H640" s="3">
        <v>0.47986111111111113</v>
      </c>
      <c r="I640">
        <v>2</v>
      </c>
      <c r="J640">
        <v>1941</v>
      </c>
      <c r="K640" s="1">
        <v>41011</v>
      </c>
      <c r="L640" s="3">
        <v>0.5625</v>
      </c>
      <c r="M640" s="1">
        <v>41011</v>
      </c>
      <c r="N640" s="3">
        <v>0.56805555555555554</v>
      </c>
      <c r="O640">
        <v>70</v>
      </c>
      <c r="P640">
        <v>11</v>
      </c>
      <c r="Q640">
        <v>11</v>
      </c>
      <c r="R640">
        <v>13</v>
      </c>
      <c r="S640">
        <v>13</v>
      </c>
      <c r="T640" s="2">
        <f>ED_DATA[[#This Row],[REG DATE]] + ED_DATA[[#This Row],[REG TIME]]</f>
        <v>41010.48333333333</v>
      </c>
      <c r="U640" s="2">
        <f>ED_DATA[[#This Row],[TRIAGE DATE]] + ED_DATA[[#This Row],[TRIAGE TIME]]</f>
        <v>41010.479861111111</v>
      </c>
      <c r="V640" s="2">
        <f>ED_DATA[[#This Row],[DISP DATE]] + ED_DATA[[#This Row],[DISP TIME]]</f>
        <v>41011.5625</v>
      </c>
      <c r="W640" s="2">
        <f>ED_DATA[[#This Row],[DATE PT LEFT ED]] + ED_DATA[[#This Row],[TIME PT LEFT ED]]</f>
        <v>41011.568055555559</v>
      </c>
      <c r="X640" s="5">
        <f t="shared" ref="X640:X703" si="100">(W640-T640)*24</f>
        <v>26.033333333500195</v>
      </c>
      <c r="Y640" s="5">
        <f t="shared" ref="Y640:Y703" si="101">(V640-T640)*24</f>
        <v>25.900000000081491</v>
      </c>
      <c r="Z640" s="7">
        <f t="shared" ref="Z640:Z703" si="102">IF(Y640&lt;7,1,0)</f>
        <v>0</v>
      </c>
      <c r="AA640" s="7">
        <f t="shared" ref="AA640:AA703" si="103">IF(Y640&lt;4,1,0)</f>
        <v>0</v>
      </c>
      <c r="AB640" s="7">
        <f t="shared" si="96"/>
        <v>0</v>
      </c>
      <c r="AC640" s="7">
        <f t="shared" si="97"/>
        <v>0</v>
      </c>
      <c r="AD640" s="7">
        <f t="shared" si="98"/>
        <v>0</v>
      </c>
      <c r="AE640" s="7">
        <f t="shared" ref="AE640:AE703" si="104">IF(AND(AC640=1,Z640=1),1,0)</f>
        <v>0</v>
      </c>
      <c r="AF640" s="7">
        <f t="shared" ref="AF640:AF703" si="105">IF(AND(AD640=1,AA640=1),1,0)</f>
        <v>0</v>
      </c>
      <c r="AG640" s="7" t="str">
        <f t="shared" si="99"/>
        <v>Senior</v>
      </c>
    </row>
    <row r="641" spans="1:33">
      <c r="A641">
        <v>4414</v>
      </c>
      <c r="B641" t="s">
        <v>14</v>
      </c>
      <c r="C641" t="s">
        <v>15</v>
      </c>
      <c r="D641" t="s">
        <v>18</v>
      </c>
      <c r="E641" s="1">
        <v>41010</v>
      </c>
      <c r="F641" s="3">
        <v>0.54791666666666672</v>
      </c>
      <c r="G641" s="1">
        <v>41010</v>
      </c>
      <c r="H641" s="3">
        <v>0.54513888888888884</v>
      </c>
      <c r="I641">
        <v>2</v>
      </c>
      <c r="J641">
        <v>1946</v>
      </c>
      <c r="K641" s="1">
        <v>41010</v>
      </c>
      <c r="L641" s="3">
        <v>0.81944444444444442</v>
      </c>
      <c r="M641" s="1">
        <v>41010</v>
      </c>
      <c r="N641" s="3">
        <v>0.81944444444444442</v>
      </c>
      <c r="O641">
        <v>70</v>
      </c>
      <c r="P641">
        <v>13</v>
      </c>
      <c r="Q641">
        <v>13</v>
      </c>
      <c r="R641">
        <v>19</v>
      </c>
      <c r="S641">
        <v>19</v>
      </c>
      <c r="T641" s="2">
        <f>ED_DATA[[#This Row],[REG DATE]] + ED_DATA[[#This Row],[REG TIME]]</f>
        <v>41010.54791666667</v>
      </c>
      <c r="U641" s="2">
        <f>ED_DATA[[#This Row],[TRIAGE DATE]] + ED_DATA[[#This Row],[TRIAGE TIME]]</f>
        <v>41010.545138888891</v>
      </c>
      <c r="V641" s="2">
        <f>ED_DATA[[#This Row],[DISP DATE]] + ED_DATA[[#This Row],[DISP TIME]]</f>
        <v>41010.819444444445</v>
      </c>
      <c r="W641" s="2">
        <f>ED_DATA[[#This Row],[DATE PT LEFT ED]] + ED_DATA[[#This Row],[TIME PT LEFT ED]]</f>
        <v>41010.819444444445</v>
      </c>
      <c r="X641" s="5">
        <f t="shared" si="100"/>
        <v>6.5166666666045785</v>
      </c>
      <c r="Y641" s="5">
        <f t="shared" si="101"/>
        <v>6.5166666666045785</v>
      </c>
      <c r="Z641" s="7">
        <f t="shared" si="102"/>
        <v>1</v>
      </c>
      <c r="AA641" s="7">
        <f t="shared" si="103"/>
        <v>0</v>
      </c>
      <c r="AB641" s="7">
        <f t="shared" si="96"/>
        <v>0</v>
      </c>
      <c r="AC641" s="7">
        <f t="shared" si="97"/>
        <v>0</v>
      </c>
      <c r="AD641" s="7">
        <f t="shared" si="98"/>
        <v>0</v>
      </c>
      <c r="AE641" s="7">
        <f t="shared" si="104"/>
        <v>0</v>
      </c>
      <c r="AF641" s="7">
        <f t="shared" si="105"/>
        <v>0</v>
      </c>
      <c r="AG641" s="7" t="str">
        <f t="shared" si="99"/>
        <v>Senior</v>
      </c>
    </row>
    <row r="642" spans="1:33">
      <c r="A642">
        <v>4414</v>
      </c>
      <c r="B642" t="s">
        <v>14</v>
      </c>
      <c r="C642" t="s">
        <v>15</v>
      </c>
      <c r="D642" t="s">
        <v>16</v>
      </c>
      <c r="E642" s="1">
        <v>41010</v>
      </c>
      <c r="F642" s="3">
        <v>0.66041666666666665</v>
      </c>
      <c r="G642" s="1">
        <v>41010</v>
      </c>
      <c r="H642" s="3">
        <v>0.65763888888888888</v>
      </c>
      <c r="I642">
        <v>2</v>
      </c>
      <c r="J642">
        <v>1945</v>
      </c>
      <c r="K642" s="1">
        <v>41010</v>
      </c>
      <c r="L642" s="3">
        <v>0.75</v>
      </c>
      <c r="M642" s="1">
        <v>41010</v>
      </c>
      <c r="N642" s="3">
        <v>0.75</v>
      </c>
      <c r="O642">
        <v>66</v>
      </c>
      <c r="P642">
        <v>15</v>
      </c>
      <c r="Q642">
        <v>15</v>
      </c>
      <c r="R642">
        <v>18</v>
      </c>
      <c r="S642">
        <v>18</v>
      </c>
      <c r="T642" s="2">
        <f>ED_DATA[[#This Row],[REG DATE]] + ED_DATA[[#This Row],[REG TIME]]</f>
        <v>41010.660416666666</v>
      </c>
      <c r="U642" s="2">
        <f>ED_DATA[[#This Row],[TRIAGE DATE]] + ED_DATA[[#This Row],[TRIAGE TIME]]</f>
        <v>41010.657638888886</v>
      </c>
      <c r="V642" s="2">
        <f>ED_DATA[[#This Row],[DISP DATE]] + ED_DATA[[#This Row],[DISP TIME]]</f>
        <v>41010.75</v>
      </c>
      <c r="W642" s="2">
        <f>ED_DATA[[#This Row],[DATE PT LEFT ED]] + ED_DATA[[#This Row],[TIME PT LEFT ED]]</f>
        <v>41010.75</v>
      </c>
      <c r="X642" s="5">
        <f t="shared" si="100"/>
        <v>2.1500000000232831</v>
      </c>
      <c r="Y642" s="5">
        <f t="shared" si="101"/>
        <v>2.1500000000232831</v>
      </c>
      <c r="Z642" s="7">
        <f t="shared" si="102"/>
        <v>1</v>
      </c>
      <c r="AA642" s="7">
        <f t="shared" si="103"/>
        <v>1</v>
      </c>
      <c r="AB642" s="7">
        <f t="shared" ref="AB642:AB705" si="106">IF(C642="Nurse Practitioner",1,0)</f>
        <v>0</v>
      </c>
      <c r="AC642" s="7">
        <f t="shared" ref="AC642:AC705" si="107">IF(AND(I642&lt;4,AB642=1),1,0)</f>
        <v>0</v>
      </c>
      <c r="AD642" s="7">
        <f t="shared" ref="AD642:AD705" si="108">IF(AND(I642&gt;3,AB642=1),1,0)</f>
        <v>0</v>
      </c>
      <c r="AE642" s="7">
        <f t="shared" si="104"/>
        <v>0</v>
      </c>
      <c r="AF642" s="7">
        <f t="shared" si="105"/>
        <v>0</v>
      </c>
      <c r="AG642" s="7" t="str">
        <f t="shared" ref="AG642:AG705" si="109">IF(O642&lt;=17, "Pediatric", IF(O642&lt;=64, "Adult", "Senior"))</f>
        <v>Senior</v>
      </c>
    </row>
    <row r="643" spans="1:33">
      <c r="A643">
        <v>4414</v>
      </c>
      <c r="B643" t="s">
        <v>14</v>
      </c>
      <c r="C643" t="s">
        <v>15</v>
      </c>
      <c r="D643" t="s">
        <v>18</v>
      </c>
      <c r="E643" s="1">
        <v>41010</v>
      </c>
      <c r="F643" s="3">
        <v>0.43888888888888888</v>
      </c>
      <c r="G643" s="1">
        <v>41010</v>
      </c>
      <c r="H643" s="3">
        <v>0.43055555555555558</v>
      </c>
      <c r="I643">
        <v>2</v>
      </c>
      <c r="J643">
        <v>1950</v>
      </c>
      <c r="K643" s="1">
        <v>41010</v>
      </c>
      <c r="L643" s="3">
        <v>0.60069444444444442</v>
      </c>
      <c r="M643" s="1">
        <v>41010</v>
      </c>
      <c r="N643" s="3">
        <v>0.61736111111111114</v>
      </c>
      <c r="O643">
        <v>64</v>
      </c>
      <c r="P643">
        <v>10</v>
      </c>
      <c r="Q643">
        <v>10</v>
      </c>
      <c r="R643">
        <v>14</v>
      </c>
      <c r="S643">
        <v>14</v>
      </c>
      <c r="T643" s="2">
        <f>ED_DATA[[#This Row],[REG DATE]] + ED_DATA[[#This Row],[REG TIME]]</f>
        <v>41010.438888888886</v>
      </c>
      <c r="U643" s="2">
        <f>ED_DATA[[#This Row],[TRIAGE DATE]] + ED_DATA[[#This Row],[TRIAGE TIME]]</f>
        <v>41010.430555555555</v>
      </c>
      <c r="V643" s="2">
        <f>ED_DATA[[#This Row],[DISP DATE]] + ED_DATA[[#This Row],[DISP TIME]]</f>
        <v>41010.600694444445</v>
      </c>
      <c r="W643" s="2">
        <f>ED_DATA[[#This Row],[DATE PT LEFT ED]] + ED_DATA[[#This Row],[TIME PT LEFT ED]]</f>
        <v>41010.617361111108</v>
      </c>
      <c r="X643" s="5">
        <f t="shared" si="100"/>
        <v>4.2833333333255723</v>
      </c>
      <c r="Y643" s="5">
        <f t="shared" si="101"/>
        <v>3.8833333334187046</v>
      </c>
      <c r="Z643" s="7">
        <f t="shared" si="102"/>
        <v>1</v>
      </c>
      <c r="AA643" s="7">
        <f t="shared" si="103"/>
        <v>1</v>
      </c>
      <c r="AB643" s="7">
        <f t="shared" si="106"/>
        <v>0</v>
      </c>
      <c r="AC643" s="7">
        <f t="shared" si="107"/>
        <v>0</v>
      </c>
      <c r="AD643" s="7">
        <f t="shared" si="108"/>
        <v>0</v>
      </c>
      <c r="AE643" s="7">
        <f t="shared" si="104"/>
        <v>0</v>
      </c>
      <c r="AF643" s="7">
        <f t="shared" si="105"/>
        <v>0</v>
      </c>
      <c r="AG643" s="7" t="str">
        <f t="shared" si="109"/>
        <v>Adult</v>
      </c>
    </row>
    <row r="644" spans="1:33">
      <c r="A644">
        <v>4414</v>
      </c>
      <c r="B644" t="s">
        <v>14</v>
      </c>
      <c r="C644" t="s">
        <v>15</v>
      </c>
      <c r="D644" t="s">
        <v>18</v>
      </c>
      <c r="E644" s="1">
        <v>41010</v>
      </c>
      <c r="F644" s="3">
        <v>0.50208333333333333</v>
      </c>
      <c r="G644" s="1">
        <v>41010</v>
      </c>
      <c r="H644" s="3">
        <v>0.49652777777777779</v>
      </c>
      <c r="I644">
        <v>2</v>
      </c>
      <c r="J644">
        <v>1956</v>
      </c>
      <c r="K644" s="1">
        <v>41010</v>
      </c>
      <c r="L644" s="3">
        <v>0.6166666666666667</v>
      </c>
      <c r="M644" s="1">
        <v>41010</v>
      </c>
      <c r="N644" s="3">
        <v>0.61805555555555558</v>
      </c>
      <c r="O644">
        <v>60</v>
      </c>
      <c r="P644">
        <v>12</v>
      </c>
      <c r="Q644">
        <v>11</v>
      </c>
      <c r="R644">
        <v>14</v>
      </c>
      <c r="S644">
        <v>14</v>
      </c>
      <c r="T644" s="2">
        <f>ED_DATA[[#This Row],[REG DATE]] + ED_DATA[[#This Row],[REG TIME]]</f>
        <v>41010.502083333333</v>
      </c>
      <c r="U644" s="2">
        <f>ED_DATA[[#This Row],[TRIAGE DATE]] + ED_DATA[[#This Row],[TRIAGE TIME]]</f>
        <v>41010.496527777781</v>
      </c>
      <c r="V644" s="2">
        <f>ED_DATA[[#This Row],[DISP DATE]] + ED_DATA[[#This Row],[DISP TIME]]</f>
        <v>41010.616666666669</v>
      </c>
      <c r="W644" s="2">
        <f>ED_DATA[[#This Row],[DATE PT LEFT ED]] + ED_DATA[[#This Row],[TIME PT LEFT ED]]</f>
        <v>41010.618055555555</v>
      </c>
      <c r="X644" s="5">
        <f t="shared" si="100"/>
        <v>2.7833333333255723</v>
      </c>
      <c r="Y644" s="5">
        <f t="shared" si="101"/>
        <v>2.7500000000582077</v>
      </c>
      <c r="Z644" s="7">
        <f t="shared" si="102"/>
        <v>1</v>
      </c>
      <c r="AA644" s="7">
        <f t="shared" si="103"/>
        <v>1</v>
      </c>
      <c r="AB644" s="7">
        <f t="shared" si="106"/>
        <v>0</v>
      </c>
      <c r="AC644" s="7">
        <f t="shared" si="107"/>
        <v>0</v>
      </c>
      <c r="AD644" s="7">
        <f t="shared" si="108"/>
        <v>0</v>
      </c>
      <c r="AE644" s="7">
        <f t="shared" si="104"/>
        <v>0</v>
      </c>
      <c r="AF644" s="7">
        <f t="shared" si="105"/>
        <v>0</v>
      </c>
      <c r="AG644" s="7" t="str">
        <f t="shared" si="109"/>
        <v>Adult</v>
      </c>
    </row>
    <row r="645" spans="1:33">
      <c r="A645">
        <v>4414</v>
      </c>
      <c r="B645" t="s">
        <v>14</v>
      </c>
      <c r="C645" t="s">
        <v>15</v>
      </c>
      <c r="D645" t="s">
        <v>18</v>
      </c>
      <c r="E645" s="1">
        <v>41010</v>
      </c>
      <c r="F645" s="3">
        <v>0.52986111111111112</v>
      </c>
      <c r="G645" s="1">
        <v>41010</v>
      </c>
      <c r="H645" s="3">
        <v>0.52569444444444446</v>
      </c>
      <c r="I645">
        <v>2</v>
      </c>
      <c r="J645">
        <v>1989</v>
      </c>
      <c r="K645" s="1">
        <v>41010</v>
      </c>
      <c r="L645" s="3">
        <v>0.72013888888888888</v>
      </c>
      <c r="M645" s="1">
        <v>41010</v>
      </c>
      <c r="N645" s="3">
        <v>0.73958333333333337</v>
      </c>
      <c r="O645">
        <v>23</v>
      </c>
      <c r="P645">
        <v>12</v>
      </c>
      <c r="Q645">
        <v>12</v>
      </c>
      <c r="R645">
        <v>17</v>
      </c>
      <c r="S645">
        <v>17</v>
      </c>
      <c r="T645" s="2">
        <f>ED_DATA[[#This Row],[REG DATE]] + ED_DATA[[#This Row],[REG TIME]]</f>
        <v>41010.529861111114</v>
      </c>
      <c r="U645" s="2">
        <f>ED_DATA[[#This Row],[TRIAGE DATE]] + ED_DATA[[#This Row],[TRIAGE TIME]]</f>
        <v>41010.525694444441</v>
      </c>
      <c r="V645" s="2">
        <f>ED_DATA[[#This Row],[DISP DATE]] + ED_DATA[[#This Row],[DISP TIME]]</f>
        <v>41010.720138888886</v>
      </c>
      <c r="W645" s="2">
        <f>ED_DATA[[#This Row],[DATE PT LEFT ED]] + ED_DATA[[#This Row],[TIME PT LEFT ED]]</f>
        <v>41010.739583333336</v>
      </c>
      <c r="X645" s="5">
        <f t="shared" si="100"/>
        <v>5.0333333333255723</v>
      </c>
      <c r="Y645" s="5">
        <f t="shared" si="101"/>
        <v>4.5666666665347293</v>
      </c>
      <c r="Z645" s="7">
        <f t="shared" si="102"/>
        <v>1</v>
      </c>
      <c r="AA645" s="7">
        <f t="shared" si="103"/>
        <v>0</v>
      </c>
      <c r="AB645" s="7">
        <f t="shared" si="106"/>
        <v>0</v>
      </c>
      <c r="AC645" s="7">
        <f t="shared" si="107"/>
        <v>0</v>
      </c>
      <c r="AD645" s="7">
        <f t="shared" si="108"/>
        <v>0</v>
      </c>
      <c r="AE645" s="7">
        <f t="shared" si="104"/>
        <v>0</v>
      </c>
      <c r="AF645" s="7">
        <f t="shared" si="105"/>
        <v>0</v>
      </c>
      <c r="AG645" s="7" t="str">
        <f t="shared" si="109"/>
        <v>Adult</v>
      </c>
    </row>
    <row r="646" spans="1:33">
      <c r="A646">
        <v>4414</v>
      </c>
      <c r="B646" t="s">
        <v>14</v>
      </c>
      <c r="C646" t="s">
        <v>15</v>
      </c>
      <c r="D646" t="s">
        <v>18</v>
      </c>
      <c r="E646" s="1">
        <v>41012</v>
      </c>
      <c r="F646" s="3">
        <v>0.68125000000000002</v>
      </c>
      <c r="G646" s="1">
        <v>41012</v>
      </c>
      <c r="H646" s="3">
        <v>0.67708333333333337</v>
      </c>
      <c r="I646">
        <v>2</v>
      </c>
      <c r="J646">
        <v>1963</v>
      </c>
      <c r="K646" s="1">
        <v>41012</v>
      </c>
      <c r="L646" s="3">
        <v>0.91180555555555554</v>
      </c>
      <c r="M646" s="1">
        <v>41012</v>
      </c>
      <c r="N646" s="3">
        <v>0.95763888888888893</v>
      </c>
      <c r="O646">
        <v>52</v>
      </c>
      <c r="P646">
        <v>16</v>
      </c>
      <c r="Q646">
        <v>16</v>
      </c>
      <c r="R646">
        <v>21</v>
      </c>
      <c r="S646">
        <v>22</v>
      </c>
      <c r="T646" s="2">
        <f>ED_DATA[[#This Row],[REG DATE]] + ED_DATA[[#This Row],[REG TIME]]</f>
        <v>41012.681250000001</v>
      </c>
      <c r="U646" s="2">
        <f>ED_DATA[[#This Row],[TRIAGE DATE]] + ED_DATA[[#This Row],[TRIAGE TIME]]</f>
        <v>41012.677083333336</v>
      </c>
      <c r="V646" s="2">
        <f>ED_DATA[[#This Row],[DISP DATE]] + ED_DATA[[#This Row],[DISP TIME]]</f>
        <v>41012.911805555559</v>
      </c>
      <c r="W646" s="2">
        <f>ED_DATA[[#This Row],[DATE PT LEFT ED]] + ED_DATA[[#This Row],[TIME PT LEFT ED]]</f>
        <v>41012.957638888889</v>
      </c>
      <c r="X646" s="5">
        <f t="shared" si="100"/>
        <v>6.6333333333022892</v>
      </c>
      <c r="Y646" s="5">
        <f t="shared" si="101"/>
        <v>5.53333333338378</v>
      </c>
      <c r="Z646" s="7">
        <f t="shared" si="102"/>
        <v>1</v>
      </c>
      <c r="AA646" s="7">
        <f t="shared" si="103"/>
        <v>0</v>
      </c>
      <c r="AB646" s="7">
        <f t="shared" si="106"/>
        <v>0</v>
      </c>
      <c r="AC646" s="7">
        <f t="shared" si="107"/>
        <v>0</v>
      </c>
      <c r="AD646" s="7">
        <f t="shared" si="108"/>
        <v>0</v>
      </c>
      <c r="AE646" s="7">
        <f t="shared" si="104"/>
        <v>0</v>
      </c>
      <c r="AF646" s="7">
        <f t="shared" si="105"/>
        <v>0</v>
      </c>
      <c r="AG646" s="7" t="str">
        <f t="shared" si="109"/>
        <v>Adult</v>
      </c>
    </row>
    <row r="647" spans="1:33">
      <c r="A647">
        <v>4414</v>
      </c>
      <c r="B647" t="s">
        <v>14</v>
      </c>
      <c r="C647" t="s">
        <v>15</v>
      </c>
      <c r="D647" t="s">
        <v>18</v>
      </c>
      <c r="E647" s="1">
        <v>41015</v>
      </c>
      <c r="F647" s="3">
        <v>0.32916666666666666</v>
      </c>
      <c r="G647" s="1">
        <v>41015</v>
      </c>
      <c r="H647" s="3">
        <v>0.32222222222222224</v>
      </c>
      <c r="I647">
        <v>2</v>
      </c>
      <c r="J647">
        <v>1954</v>
      </c>
      <c r="K647" s="1">
        <v>41015</v>
      </c>
      <c r="L647" s="3">
        <v>0.39166666666666666</v>
      </c>
      <c r="M647" s="1">
        <v>41015</v>
      </c>
      <c r="N647" s="3">
        <v>0.46597222222222223</v>
      </c>
      <c r="O647">
        <v>59</v>
      </c>
      <c r="P647">
        <v>7</v>
      </c>
      <c r="Q647">
        <v>7</v>
      </c>
      <c r="R647">
        <v>9</v>
      </c>
      <c r="S647">
        <v>11</v>
      </c>
      <c r="T647" s="2">
        <f>ED_DATA[[#This Row],[REG DATE]] + ED_DATA[[#This Row],[REG TIME]]</f>
        <v>41015.32916666667</v>
      </c>
      <c r="U647" s="2">
        <f>ED_DATA[[#This Row],[TRIAGE DATE]] + ED_DATA[[#This Row],[TRIAGE TIME]]</f>
        <v>41015.322222222225</v>
      </c>
      <c r="V647" s="2">
        <f>ED_DATA[[#This Row],[DISP DATE]] + ED_DATA[[#This Row],[DISP TIME]]</f>
        <v>41015.39166666667</v>
      </c>
      <c r="W647" s="2">
        <f>ED_DATA[[#This Row],[DATE PT LEFT ED]] + ED_DATA[[#This Row],[TIME PT LEFT ED]]</f>
        <v>41015.46597222222</v>
      </c>
      <c r="X647" s="5">
        <f t="shared" si="100"/>
        <v>3.283333333209157</v>
      </c>
      <c r="Y647" s="5">
        <f t="shared" si="101"/>
        <v>1.5</v>
      </c>
      <c r="Z647" s="7">
        <f t="shared" si="102"/>
        <v>1</v>
      </c>
      <c r="AA647" s="7">
        <f t="shared" si="103"/>
        <v>1</v>
      </c>
      <c r="AB647" s="7">
        <f t="shared" si="106"/>
        <v>0</v>
      </c>
      <c r="AC647" s="7">
        <f t="shared" si="107"/>
        <v>0</v>
      </c>
      <c r="AD647" s="7">
        <f t="shared" si="108"/>
        <v>0</v>
      </c>
      <c r="AE647" s="7">
        <f t="shared" si="104"/>
        <v>0</v>
      </c>
      <c r="AF647" s="7">
        <f t="shared" si="105"/>
        <v>0</v>
      </c>
      <c r="AG647" s="7" t="str">
        <f t="shared" si="109"/>
        <v>Adult</v>
      </c>
    </row>
    <row r="648" spans="1:33">
      <c r="A648">
        <v>4414</v>
      </c>
      <c r="B648" t="s">
        <v>14</v>
      </c>
      <c r="C648" t="s">
        <v>15</v>
      </c>
      <c r="D648" t="s">
        <v>18</v>
      </c>
      <c r="E648" s="1">
        <v>41012</v>
      </c>
      <c r="F648" s="3">
        <v>0.37847222222222221</v>
      </c>
      <c r="G648" s="1">
        <v>41012</v>
      </c>
      <c r="H648" s="3">
        <v>0.37847222222222221</v>
      </c>
      <c r="I648">
        <v>2</v>
      </c>
      <c r="J648">
        <v>1963</v>
      </c>
      <c r="K648" s="1">
        <v>41012</v>
      </c>
      <c r="L648" s="3">
        <v>0.41666666666666669</v>
      </c>
      <c r="M648" s="1">
        <v>41012</v>
      </c>
      <c r="N648" s="3">
        <v>0.51388888888888884</v>
      </c>
      <c r="O648">
        <v>51</v>
      </c>
      <c r="P648">
        <v>9</v>
      </c>
      <c r="Q648">
        <v>9</v>
      </c>
      <c r="R648">
        <v>10</v>
      </c>
      <c r="S648">
        <v>12</v>
      </c>
      <c r="T648" s="2">
        <f>ED_DATA[[#This Row],[REG DATE]] + ED_DATA[[#This Row],[REG TIME]]</f>
        <v>41012.378472222219</v>
      </c>
      <c r="U648" s="2">
        <f>ED_DATA[[#This Row],[TRIAGE DATE]] + ED_DATA[[#This Row],[TRIAGE TIME]]</f>
        <v>41012.378472222219</v>
      </c>
      <c r="V648" s="2">
        <f>ED_DATA[[#This Row],[DISP DATE]] + ED_DATA[[#This Row],[DISP TIME]]</f>
        <v>41012.416666666664</v>
      </c>
      <c r="W648" s="2">
        <f>ED_DATA[[#This Row],[DATE PT LEFT ED]] + ED_DATA[[#This Row],[TIME PT LEFT ED]]</f>
        <v>41012.513888888891</v>
      </c>
      <c r="X648" s="5">
        <f t="shared" si="100"/>
        <v>3.2500000001164153</v>
      </c>
      <c r="Y648" s="5">
        <f t="shared" si="101"/>
        <v>0.91666666668606922</v>
      </c>
      <c r="Z648" s="7">
        <f t="shared" si="102"/>
        <v>1</v>
      </c>
      <c r="AA648" s="7">
        <f t="shared" si="103"/>
        <v>1</v>
      </c>
      <c r="AB648" s="7">
        <f t="shared" si="106"/>
        <v>0</v>
      </c>
      <c r="AC648" s="7">
        <f t="shared" si="107"/>
        <v>0</v>
      </c>
      <c r="AD648" s="7">
        <f t="shared" si="108"/>
        <v>0</v>
      </c>
      <c r="AE648" s="7">
        <f t="shared" si="104"/>
        <v>0</v>
      </c>
      <c r="AF648" s="7">
        <f t="shared" si="105"/>
        <v>0</v>
      </c>
      <c r="AG648" s="7" t="str">
        <f t="shared" si="109"/>
        <v>Adult</v>
      </c>
    </row>
    <row r="649" spans="1:33">
      <c r="A649">
        <v>4414</v>
      </c>
      <c r="B649" t="s">
        <v>14</v>
      </c>
      <c r="C649" t="s">
        <v>15</v>
      </c>
      <c r="D649" t="s">
        <v>18</v>
      </c>
      <c r="E649" s="1">
        <v>41012</v>
      </c>
      <c r="F649" s="3">
        <v>0.43333333333333335</v>
      </c>
      <c r="G649" s="1">
        <v>41012</v>
      </c>
      <c r="H649" s="3">
        <v>0.42708333333333331</v>
      </c>
      <c r="I649">
        <v>2</v>
      </c>
      <c r="J649">
        <v>1950</v>
      </c>
      <c r="K649" s="1">
        <v>41012</v>
      </c>
      <c r="L649" s="3">
        <v>0.59027777777777779</v>
      </c>
      <c r="M649" s="1">
        <v>41012</v>
      </c>
      <c r="N649" s="3">
        <v>0.68958333333333333</v>
      </c>
      <c r="O649">
        <v>63</v>
      </c>
      <c r="P649">
        <v>10</v>
      </c>
      <c r="Q649">
        <v>10</v>
      </c>
      <c r="R649">
        <v>14</v>
      </c>
      <c r="S649">
        <v>16</v>
      </c>
      <c r="T649" s="2">
        <f>ED_DATA[[#This Row],[REG DATE]] + ED_DATA[[#This Row],[REG TIME]]</f>
        <v>41012.433333333334</v>
      </c>
      <c r="U649" s="2">
        <f>ED_DATA[[#This Row],[TRIAGE DATE]] + ED_DATA[[#This Row],[TRIAGE TIME]]</f>
        <v>41012.427083333336</v>
      </c>
      <c r="V649" s="2">
        <f>ED_DATA[[#This Row],[DISP DATE]] + ED_DATA[[#This Row],[DISP TIME]]</f>
        <v>41012.590277777781</v>
      </c>
      <c r="W649" s="2">
        <f>ED_DATA[[#This Row],[DATE PT LEFT ED]] + ED_DATA[[#This Row],[TIME PT LEFT ED]]</f>
        <v>41012.689583333333</v>
      </c>
      <c r="X649" s="5">
        <f t="shared" si="100"/>
        <v>6.1499999999650754</v>
      </c>
      <c r="Y649" s="5">
        <f t="shared" si="101"/>
        <v>3.7666666667209938</v>
      </c>
      <c r="Z649" s="7">
        <f t="shared" si="102"/>
        <v>1</v>
      </c>
      <c r="AA649" s="7">
        <f t="shared" si="103"/>
        <v>1</v>
      </c>
      <c r="AB649" s="7">
        <f t="shared" si="106"/>
        <v>0</v>
      </c>
      <c r="AC649" s="7">
        <f t="shared" si="107"/>
        <v>0</v>
      </c>
      <c r="AD649" s="7">
        <f t="shared" si="108"/>
        <v>0</v>
      </c>
      <c r="AE649" s="7">
        <f t="shared" si="104"/>
        <v>0</v>
      </c>
      <c r="AF649" s="7">
        <f t="shared" si="105"/>
        <v>0</v>
      </c>
      <c r="AG649" s="7" t="str">
        <f t="shared" si="109"/>
        <v>Adult</v>
      </c>
    </row>
    <row r="650" spans="1:33">
      <c r="A650">
        <v>4414</v>
      </c>
      <c r="B650" t="s">
        <v>14</v>
      </c>
      <c r="C650" t="s">
        <v>15</v>
      </c>
      <c r="D650" t="s">
        <v>18</v>
      </c>
      <c r="E650" s="1">
        <v>41012</v>
      </c>
      <c r="F650" s="3">
        <v>0.51597222222222228</v>
      </c>
      <c r="G650" s="1">
        <v>41012</v>
      </c>
      <c r="H650" s="3">
        <v>0.51041666666666663</v>
      </c>
      <c r="I650">
        <v>2</v>
      </c>
      <c r="J650">
        <v>1955</v>
      </c>
      <c r="K650" s="1">
        <v>41012</v>
      </c>
      <c r="L650" s="3">
        <v>0.60763888888888884</v>
      </c>
      <c r="M650" s="1">
        <v>41012</v>
      </c>
      <c r="N650" s="3">
        <v>0.60763888888888884</v>
      </c>
      <c r="O650">
        <v>58</v>
      </c>
      <c r="P650">
        <v>12</v>
      </c>
      <c r="Q650">
        <v>12</v>
      </c>
      <c r="R650">
        <v>14</v>
      </c>
      <c r="S650">
        <v>14</v>
      </c>
      <c r="T650" s="2">
        <f>ED_DATA[[#This Row],[REG DATE]] + ED_DATA[[#This Row],[REG TIME]]</f>
        <v>41012.515972222223</v>
      </c>
      <c r="U650" s="2">
        <f>ED_DATA[[#This Row],[TRIAGE DATE]] + ED_DATA[[#This Row],[TRIAGE TIME]]</f>
        <v>41012.510416666664</v>
      </c>
      <c r="V650" s="2">
        <f>ED_DATA[[#This Row],[DISP DATE]] + ED_DATA[[#This Row],[DISP TIME]]</f>
        <v>41012.607638888891</v>
      </c>
      <c r="W650" s="2">
        <f>ED_DATA[[#This Row],[DATE PT LEFT ED]] + ED_DATA[[#This Row],[TIME PT LEFT ED]]</f>
        <v>41012.607638888891</v>
      </c>
      <c r="X650" s="5">
        <f t="shared" si="100"/>
        <v>2.2000000000116415</v>
      </c>
      <c r="Y650" s="5">
        <f t="shared" si="101"/>
        <v>2.2000000000116415</v>
      </c>
      <c r="Z650" s="7">
        <f t="shared" si="102"/>
        <v>1</v>
      </c>
      <c r="AA650" s="7">
        <f t="shared" si="103"/>
        <v>1</v>
      </c>
      <c r="AB650" s="7">
        <f t="shared" si="106"/>
        <v>0</v>
      </c>
      <c r="AC650" s="7">
        <f t="shared" si="107"/>
        <v>0</v>
      </c>
      <c r="AD650" s="7">
        <f t="shared" si="108"/>
        <v>0</v>
      </c>
      <c r="AE650" s="7">
        <f t="shared" si="104"/>
        <v>0</v>
      </c>
      <c r="AF650" s="7">
        <f t="shared" si="105"/>
        <v>0</v>
      </c>
      <c r="AG650" s="7" t="str">
        <f t="shared" si="109"/>
        <v>Adult</v>
      </c>
    </row>
    <row r="651" spans="1:33">
      <c r="A651">
        <v>4414</v>
      </c>
      <c r="B651" t="s">
        <v>14</v>
      </c>
      <c r="C651" t="s">
        <v>15</v>
      </c>
      <c r="D651" t="s">
        <v>18</v>
      </c>
      <c r="E651" s="1">
        <v>41016</v>
      </c>
      <c r="F651" s="3">
        <v>0.35972222222222222</v>
      </c>
      <c r="G651" s="1">
        <v>41016</v>
      </c>
      <c r="H651" s="3">
        <v>0.35555555555555557</v>
      </c>
      <c r="I651">
        <v>2</v>
      </c>
      <c r="J651">
        <v>1975</v>
      </c>
      <c r="K651" s="1">
        <v>41016</v>
      </c>
      <c r="L651" s="3">
        <v>0.53749999999999998</v>
      </c>
      <c r="M651" s="1">
        <v>41016</v>
      </c>
      <c r="N651" s="3">
        <v>0.53749999999999998</v>
      </c>
      <c r="O651">
        <v>37</v>
      </c>
      <c r="P651">
        <v>8</v>
      </c>
      <c r="Q651">
        <v>8</v>
      </c>
      <c r="R651">
        <v>12</v>
      </c>
      <c r="S651">
        <v>12</v>
      </c>
      <c r="T651" s="2">
        <f>ED_DATA[[#This Row],[REG DATE]] + ED_DATA[[#This Row],[REG TIME]]</f>
        <v>41016.359722222223</v>
      </c>
      <c r="U651" s="2">
        <f>ED_DATA[[#This Row],[TRIAGE DATE]] + ED_DATA[[#This Row],[TRIAGE TIME]]</f>
        <v>41016.355555555558</v>
      </c>
      <c r="V651" s="2">
        <f>ED_DATA[[#This Row],[DISP DATE]] + ED_DATA[[#This Row],[DISP TIME]]</f>
        <v>41016.537499999999</v>
      </c>
      <c r="W651" s="2">
        <f>ED_DATA[[#This Row],[DATE PT LEFT ED]] + ED_DATA[[#This Row],[TIME PT LEFT ED]]</f>
        <v>41016.537499999999</v>
      </c>
      <c r="X651" s="5">
        <f t="shared" si="100"/>
        <v>4.2666666666045785</v>
      </c>
      <c r="Y651" s="5">
        <f t="shared" si="101"/>
        <v>4.2666666666045785</v>
      </c>
      <c r="Z651" s="7">
        <f t="shared" si="102"/>
        <v>1</v>
      </c>
      <c r="AA651" s="7">
        <f t="shared" si="103"/>
        <v>0</v>
      </c>
      <c r="AB651" s="7">
        <f t="shared" si="106"/>
        <v>0</v>
      </c>
      <c r="AC651" s="7">
        <f t="shared" si="107"/>
        <v>0</v>
      </c>
      <c r="AD651" s="7">
        <f t="shared" si="108"/>
        <v>0</v>
      </c>
      <c r="AE651" s="7">
        <f t="shared" si="104"/>
        <v>0</v>
      </c>
      <c r="AF651" s="7">
        <f t="shared" si="105"/>
        <v>0</v>
      </c>
      <c r="AG651" s="7" t="str">
        <f t="shared" si="109"/>
        <v>Adult</v>
      </c>
    </row>
    <row r="652" spans="1:33">
      <c r="A652">
        <v>4414</v>
      </c>
      <c r="B652" t="s">
        <v>14</v>
      </c>
      <c r="C652" t="s">
        <v>15</v>
      </c>
      <c r="D652" t="s">
        <v>18</v>
      </c>
      <c r="E652" s="1">
        <v>41016</v>
      </c>
      <c r="F652" s="3">
        <v>0.39444444444444443</v>
      </c>
      <c r="G652" s="1">
        <v>41016</v>
      </c>
      <c r="H652" s="3">
        <v>0.39027777777777778</v>
      </c>
      <c r="I652">
        <v>2</v>
      </c>
      <c r="J652">
        <v>1951</v>
      </c>
      <c r="K652" s="1">
        <v>41016</v>
      </c>
      <c r="L652" s="3">
        <v>0.51736111111111116</v>
      </c>
      <c r="M652" s="1">
        <v>41016</v>
      </c>
      <c r="N652" s="3">
        <v>0.51944444444444449</v>
      </c>
      <c r="O652">
        <v>61</v>
      </c>
      <c r="P652">
        <v>9</v>
      </c>
      <c r="Q652">
        <v>9</v>
      </c>
      <c r="R652">
        <v>12</v>
      </c>
      <c r="S652">
        <v>12</v>
      </c>
      <c r="T652" s="2">
        <f>ED_DATA[[#This Row],[REG DATE]] + ED_DATA[[#This Row],[REG TIME]]</f>
        <v>41016.394444444442</v>
      </c>
      <c r="U652" s="2">
        <f>ED_DATA[[#This Row],[TRIAGE DATE]] + ED_DATA[[#This Row],[TRIAGE TIME]]</f>
        <v>41016.390277777777</v>
      </c>
      <c r="V652" s="2">
        <f>ED_DATA[[#This Row],[DISP DATE]] + ED_DATA[[#This Row],[DISP TIME]]</f>
        <v>41016.517361111109</v>
      </c>
      <c r="W652" s="2">
        <f>ED_DATA[[#This Row],[DATE PT LEFT ED]] + ED_DATA[[#This Row],[TIME PT LEFT ED]]</f>
        <v>41016.519444444442</v>
      </c>
      <c r="X652" s="5">
        <f t="shared" si="100"/>
        <v>3</v>
      </c>
      <c r="Y652" s="5">
        <f t="shared" si="101"/>
        <v>2.9500000000116415</v>
      </c>
      <c r="Z652" s="7">
        <f t="shared" si="102"/>
        <v>1</v>
      </c>
      <c r="AA652" s="7">
        <f t="shared" si="103"/>
        <v>1</v>
      </c>
      <c r="AB652" s="7">
        <f t="shared" si="106"/>
        <v>0</v>
      </c>
      <c r="AC652" s="7">
        <f t="shared" si="107"/>
        <v>0</v>
      </c>
      <c r="AD652" s="7">
        <f t="shared" si="108"/>
        <v>0</v>
      </c>
      <c r="AE652" s="7">
        <f t="shared" si="104"/>
        <v>0</v>
      </c>
      <c r="AF652" s="7">
        <f t="shared" si="105"/>
        <v>0</v>
      </c>
      <c r="AG652" s="7" t="str">
        <f t="shared" si="109"/>
        <v>Adult</v>
      </c>
    </row>
    <row r="653" spans="1:33">
      <c r="A653">
        <v>4414</v>
      </c>
      <c r="B653" t="s">
        <v>14</v>
      </c>
      <c r="C653" t="s">
        <v>15</v>
      </c>
      <c r="D653" t="s">
        <v>18</v>
      </c>
      <c r="E653" s="1">
        <v>41013</v>
      </c>
      <c r="F653" s="3">
        <v>0.49583333333333335</v>
      </c>
      <c r="G653" s="1">
        <v>41013</v>
      </c>
      <c r="H653" s="3">
        <v>0.49166666666666664</v>
      </c>
      <c r="I653">
        <v>2</v>
      </c>
      <c r="J653">
        <v>1994</v>
      </c>
      <c r="K653" s="1">
        <v>41013</v>
      </c>
      <c r="L653" s="3">
        <v>0.76736111111111116</v>
      </c>
      <c r="M653" s="1">
        <v>41013</v>
      </c>
      <c r="N653" s="3">
        <v>0.93055555555555558</v>
      </c>
      <c r="O653">
        <v>21</v>
      </c>
      <c r="P653">
        <v>11</v>
      </c>
      <c r="Q653">
        <v>11</v>
      </c>
      <c r="R653">
        <v>18</v>
      </c>
      <c r="S653">
        <v>22</v>
      </c>
      <c r="T653" s="2">
        <f>ED_DATA[[#This Row],[REG DATE]] + ED_DATA[[#This Row],[REG TIME]]</f>
        <v>41013.495833333334</v>
      </c>
      <c r="U653" s="2">
        <f>ED_DATA[[#This Row],[TRIAGE DATE]] + ED_DATA[[#This Row],[TRIAGE TIME]]</f>
        <v>41013.491666666669</v>
      </c>
      <c r="V653" s="2">
        <f>ED_DATA[[#This Row],[DISP DATE]] + ED_DATA[[#This Row],[DISP TIME]]</f>
        <v>41013.767361111109</v>
      </c>
      <c r="W653" s="2">
        <f>ED_DATA[[#This Row],[DATE PT LEFT ED]] + ED_DATA[[#This Row],[TIME PT LEFT ED]]</f>
        <v>41013.930555555555</v>
      </c>
      <c r="X653" s="5">
        <f t="shared" si="100"/>
        <v>10.433333333290648</v>
      </c>
      <c r="Y653" s="5">
        <f t="shared" si="101"/>
        <v>6.5166666666045785</v>
      </c>
      <c r="Z653" s="7">
        <f t="shared" si="102"/>
        <v>1</v>
      </c>
      <c r="AA653" s="7">
        <f t="shared" si="103"/>
        <v>0</v>
      </c>
      <c r="AB653" s="7">
        <f t="shared" si="106"/>
        <v>0</v>
      </c>
      <c r="AC653" s="7">
        <f t="shared" si="107"/>
        <v>0</v>
      </c>
      <c r="AD653" s="7">
        <f t="shared" si="108"/>
        <v>0</v>
      </c>
      <c r="AE653" s="7">
        <f t="shared" si="104"/>
        <v>0</v>
      </c>
      <c r="AF653" s="7">
        <f t="shared" si="105"/>
        <v>0</v>
      </c>
      <c r="AG653" s="7" t="str">
        <f t="shared" si="109"/>
        <v>Adult</v>
      </c>
    </row>
    <row r="654" spans="1:33">
      <c r="A654">
        <v>4414</v>
      </c>
      <c r="B654" t="s">
        <v>14</v>
      </c>
      <c r="C654" t="s">
        <v>15</v>
      </c>
      <c r="D654" t="s">
        <v>18</v>
      </c>
      <c r="E654" s="1">
        <v>41014</v>
      </c>
      <c r="F654" s="3">
        <v>0.64027777777777772</v>
      </c>
      <c r="G654" s="1">
        <v>41014</v>
      </c>
      <c r="H654" s="3">
        <v>0.63402777777777775</v>
      </c>
      <c r="I654">
        <v>2</v>
      </c>
      <c r="J654">
        <v>1966</v>
      </c>
      <c r="K654" s="1">
        <v>41014</v>
      </c>
      <c r="L654" s="3">
        <v>0.8125</v>
      </c>
      <c r="M654" s="1">
        <v>41014</v>
      </c>
      <c r="N654" s="3">
        <v>0.8125</v>
      </c>
      <c r="O654">
        <v>48</v>
      </c>
      <c r="P654">
        <v>15</v>
      </c>
      <c r="Q654">
        <v>15</v>
      </c>
      <c r="R654">
        <v>19</v>
      </c>
      <c r="S654">
        <v>19</v>
      </c>
      <c r="T654" s="2">
        <f>ED_DATA[[#This Row],[REG DATE]] + ED_DATA[[#This Row],[REG TIME]]</f>
        <v>41014.640277777777</v>
      </c>
      <c r="U654" s="2">
        <f>ED_DATA[[#This Row],[TRIAGE DATE]] + ED_DATA[[#This Row],[TRIAGE TIME]]</f>
        <v>41014.634027777778</v>
      </c>
      <c r="V654" s="2">
        <f>ED_DATA[[#This Row],[DISP DATE]] + ED_DATA[[#This Row],[DISP TIME]]</f>
        <v>41014.8125</v>
      </c>
      <c r="W654" s="2">
        <f>ED_DATA[[#This Row],[DATE PT LEFT ED]] + ED_DATA[[#This Row],[TIME PT LEFT ED]]</f>
        <v>41014.8125</v>
      </c>
      <c r="X654" s="5">
        <f t="shared" si="100"/>
        <v>4.1333333333604969</v>
      </c>
      <c r="Y654" s="5">
        <f t="shared" si="101"/>
        <v>4.1333333333604969</v>
      </c>
      <c r="Z654" s="7">
        <f t="shared" si="102"/>
        <v>1</v>
      </c>
      <c r="AA654" s="7">
        <f t="shared" si="103"/>
        <v>0</v>
      </c>
      <c r="AB654" s="7">
        <f t="shared" si="106"/>
        <v>0</v>
      </c>
      <c r="AC654" s="7">
        <f t="shared" si="107"/>
        <v>0</v>
      </c>
      <c r="AD654" s="7">
        <f t="shared" si="108"/>
        <v>0</v>
      </c>
      <c r="AE654" s="7">
        <f t="shared" si="104"/>
        <v>0</v>
      </c>
      <c r="AF654" s="7">
        <f t="shared" si="105"/>
        <v>0</v>
      </c>
      <c r="AG654" s="7" t="str">
        <f t="shared" si="109"/>
        <v>Adult</v>
      </c>
    </row>
    <row r="655" spans="1:33">
      <c r="A655">
        <v>4414</v>
      </c>
      <c r="B655" t="s">
        <v>14</v>
      </c>
      <c r="C655" t="s">
        <v>15</v>
      </c>
      <c r="D655" t="s">
        <v>18</v>
      </c>
      <c r="E655" s="1">
        <v>41014</v>
      </c>
      <c r="F655" s="3">
        <v>0.67361111111111116</v>
      </c>
      <c r="G655" s="1">
        <v>41014</v>
      </c>
      <c r="H655" s="3">
        <v>0.66874999999999996</v>
      </c>
      <c r="I655">
        <v>2</v>
      </c>
      <c r="J655">
        <v>1963</v>
      </c>
      <c r="K655" s="1">
        <v>41014</v>
      </c>
      <c r="L655" s="3">
        <v>0.72916666666666663</v>
      </c>
      <c r="M655" s="1">
        <v>41014</v>
      </c>
      <c r="N655" s="3">
        <v>0.72916666666666663</v>
      </c>
      <c r="O655">
        <v>52</v>
      </c>
      <c r="P655">
        <v>16</v>
      </c>
      <c r="Q655">
        <v>16</v>
      </c>
      <c r="R655">
        <v>17</v>
      </c>
      <c r="S655">
        <v>17</v>
      </c>
      <c r="T655" s="2">
        <f>ED_DATA[[#This Row],[REG DATE]] + ED_DATA[[#This Row],[REG TIME]]</f>
        <v>41014.673611111109</v>
      </c>
      <c r="U655" s="2">
        <f>ED_DATA[[#This Row],[TRIAGE DATE]] + ED_DATA[[#This Row],[TRIAGE TIME]]</f>
        <v>41014.668749999997</v>
      </c>
      <c r="V655" s="2">
        <f>ED_DATA[[#This Row],[DISP DATE]] + ED_DATA[[#This Row],[DISP TIME]]</f>
        <v>41014.729166666664</v>
      </c>
      <c r="W655" s="2">
        <f>ED_DATA[[#This Row],[DATE PT LEFT ED]] + ED_DATA[[#This Row],[TIME PT LEFT ED]]</f>
        <v>41014.729166666664</v>
      </c>
      <c r="X655" s="5">
        <f t="shared" si="100"/>
        <v>1.3333333333139308</v>
      </c>
      <c r="Y655" s="5">
        <f t="shared" si="101"/>
        <v>1.3333333333139308</v>
      </c>
      <c r="Z655" s="7">
        <f t="shared" si="102"/>
        <v>1</v>
      </c>
      <c r="AA655" s="7">
        <f t="shared" si="103"/>
        <v>1</v>
      </c>
      <c r="AB655" s="7">
        <f t="shared" si="106"/>
        <v>0</v>
      </c>
      <c r="AC655" s="7">
        <f t="shared" si="107"/>
        <v>0</v>
      </c>
      <c r="AD655" s="7">
        <f t="shared" si="108"/>
        <v>0</v>
      </c>
      <c r="AE655" s="7">
        <f t="shared" si="104"/>
        <v>0</v>
      </c>
      <c r="AF655" s="7">
        <f t="shared" si="105"/>
        <v>0</v>
      </c>
      <c r="AG655" s="7" t="str">
        <f t="shared" si="109"/>
        <v>Adult</v>
      </c>
    </row>
    <row r="656" spans="1:33">
      <c r="A656">
        <v>4414</v>
      </c>
      <c r="B656" t="s">
        <v>14</v>
      </c>
      <c r="C656" t="s">
        <v>15</v>
      </c>
      <c r="D656" t="s">
        <v>18</v>
      </c>
      <c r="E656" s="1">
        <v>41014</v>
      </c>
      <c r="F656" s="3">
        <v>0.6791666666666667</v>
      </c>
      <c r="G656" s="1">
        <v>41014</v>
      </c>
      <c r="H656" s="3">
        <v>0.67222222222222228</v>
      </c>
      <c r="I656">
        <v>2</v>
      </c>
      <c r="J656">
        <v>1977</v>
      </c>
      <c r="K656" s="1">
        <v>41014</v>
      </c>
      <c r="L656" s="3">
        <v>0.75694444444444442</v>
      </c>
      <c r="M656" s="1">
        <v>41014</v>
      </c>
      <c r="N656" s="3">
        <v>0.76249999999999996</v>
      </c>
      <c r="O656">
        <v>34</v>
      </c>
      <c r="P656">
        <v>16</v>
      </c>
      <c r="Q656">
        <v>16</v>
      </c>
      <c r="R656">
        <v>18</v>
      </c>
      <c r="S656">
        <v>18</v>
      </c>
      <c r="T656" s="2">
        <f>ED_DATA[[#This Row],[REG DATE]] + ED_DATA[[#This Row],[REG TIME]]</f>
        <v>41014.679166666669</v>
      </c>
      <c r="U656" s="2">
        <f>ED_DATA[[#This Row],[TRIAGE DATE]] + ED_DATA[[#This Row],[TRIAGE TIME]]</f>
        <v>41014.672222222223</v>
      </c>
      <c r="V656" s="2">
        <f>ED_DATA[[#This Row],[DISP DATE]] + ED_DATA[[#This Row],[DISP TIME]]</f>
        <v>41014.756944444445</v>
      </c>
      <c r="W656" s="2">
        <f>ED_DATA[[#This Row],[DATE PT LEFT ED]] + ED_DATA[[#This Row],[TIME PT LEFT ED]]</f>
        <v>41014.762499999997</v>
      </c>
      <c r="X656" s="5">
        <f t="shared" si="100"/>
        <v>1.9999999998835847</v>
      </c>
      <c r="Y656" s="5">
        <f t="shared" si="101"/>
        <v>1.8666666666395031</v>
      </c>
      <c r="Z656" s="7">
        <f t="shared" si="102"/>
        <v>1</v>
      </c>
      <c r="AA656" s="7">
        <f t="shared" si="103"/>
        <v>1</v>
      </c>
      <c r="AB656" s="7">
        <f t="shared" si="106"/>
        <v>0</v>
      </c>
      <c r="AC656" s="7">
        <f t="shared" si="107"/>
        <v>0</v>
      </c>
      <c r="AD656" s="7">
        <f t="shared" si="108"/>
        <v>0</v>
      </c>
      <c r="AE656" s="7">
        <f t="shared" si="104"/>
        <v>0</v>
      </c>
      <c r="AF656" s="7">
        <f t="shared" si="105"/>
        <v>0</v>
      </c>
      <c r="AG656" s="7" t="str">
        <f t="shared" si="109"/>
        <v>Adult</v>
      </c>
    </row>
    <row r="657" spans="1:33">
      <c r="A657">
        <v>4414</v>
      </c>
      <c r="B657" t="s">
        <v>14</v>
      </c>
      <c r="C657" t="s">
        <v>15</v>
      </c>
      <c r="D657" t="s">
        <v>18</v>
      </c>
      <c r="E657" s="1">
        <v>41014</v>
      </c>
      <c r="F657" s="3">
        <v>0.86944444444444446</v>
      </c>
      <c r="G657" s="1">
        <v>41014</v>
      </c>
      <c r="H657" s="3">
        <v>0.8618055555555556</v>
      </c>
      <c r="I657">
        <v>2</v>
      </c>
      <c r="J657">
        <v>1956</v>
      </c>
      <c r="K657" s="1">
        <v>41015</v>
      </c>
      <c r="L657" s="3">
        <v>6.9444444444444441E-3</v>
      </c>
      <c r="M657" s="1">
        <v>41015</v>
      </c>
      <c r="N657" s="3">
        <v>1.1111111111111112E-2</v>
      </c>
      <c r="O657">
        <v>55</v>
      </c>
      <c r="P657">
        <v>20</v>
      </c>
      <c r="Q657">
        <v>20</v>
      </c>
      <c r="R657">
        <v>0</v>
      </c>
      <c r="S657">
        <v>0</v>
      </c>
      <c r="T657" s="2">
        <f>ED_DATA[[#This Row],[REG DATE]] + ED_DATA[[#This Row],[REG TIME]]</f>
        <v>41014.869444444441</v>
      </c>
      <c r="U657" s="2">
        <f>ED_DATA[[#This Row],[TRIAGE DATE]] + ED_DATA[[#This Row],[TRIAGE TIME]]</f>
        <v>41014.861805555556</v>
      </c>
      <c r="V657" s="2">
        <f>ED_DATA[[#This Row],[DISP DATE]] + ED_DATA[[#This Row],[DISP TIME]]</f>
        <v>41015.006944444445</v>
      </c>
      <c r="W657" s="2">
        <f>ED_DATA[[#This Row],[DATE PT LEFT ED]] + ED_DATA[[#This Row],[TIME PT LEFT ED]]</f>
        <v>41015.011111111111</v>
      </c>
      <c r="X657" s="5">
        <f t="shared" si="100"/>
        <v>3.4000000000814907</v>
      </c>
      <c r="Y657" s="5">
        <f t="shared" si="101"/>
        <v>3.3000000001047738</v>
      </c>
      <c r="Z657" s="7">
        <f t="shared" si="102"/>
        <v>1</v>
      </c>
      <c r="AA657" s="7">
        <f t="shared" si="103"/>
        <v>1</v>
      </c>
      <c r="AB657" s="7">
        <f t="shared" si="106"/>
        <v>0</v>
      </c>
      <c r="AC657" s="7">
        <f t="shared" si="107"/>
        <v>0</v>
      </c>
      <c r="AD657" s="7">
        <f t="shared" si="108"/>
        <v>0</v>
      </c>
      <c r="AE657" s="7">
        <f t="shared" si="104"/>
        <v>0</v>
      </c>
      <c r="AF657" s="7">
        <f t="shared" si="105"/>
        <v>0</v>
      </c>
      <c r="AG657" s="7" t="str">
        <f t="shared" si="109"/>
        <v>Adult</v>
      </c>
    </row>
    <row r="658" spans="1:33">
      <c r="A658">
        <v>4414</v>
      </c>
      <c r="B658" t="s">
        <v>14</v>
      </c>
      <c r="C658" t="s">
        <v>15</v>
      </c>
      <c r="D658" t="s">
        <v>18</v>
      </c>
      <c r="E658" s="1">
        <v>41014</v>
      </c>
      <c r="F658" s="3">
        <v>0.91180555555555554</v>
      </c>
      <c r="G658" s="1">
        <v>41014</v>
      </c>
      <c r="H658" s="3">
        <v>0.90694444444444444</v>
      </c>
      <c r="I658">
        <v>2</v>
      </c>
      <c r="J658">
        <v>1961</v>
      </c>
      <c r="K658" s="1">
        <v>41015</v>
      </c>
      <c r="L658" s="3">
        <v>3.472222222222222E-3</v>
      </c>
      <c r="M658" s="1">
        <v>41015</v>
      </c>
      <c r="N658" s="3">
        <v>3.472222222222222E-3</v>
      </c>
      <c r="O658">
        <v>52</v>
      </c>
      <c r="P658">
        <v>21</v>
      </c>
      <c r="Q658">
        <v>21</v>
      </c>
      <c r="R658">
        <v>0</v>
      </c>
      <c r="S658">
        <v>0</v>
      </c>
      <c r="T658" s="2">
        <f>ED_DATA[[#This Row],[REG DATE]] + ED_DATA[[#This Row],[REG TIME]]</f>
        <v>41014.911805555559</v>
      </c>
      <c r="U658" s="2">
        <f>ED_DATA[[#This Row],[TRIAGE DATE]] + ED_DATA[[#This Row],[TRIAGE TIME]]</f>
        <v>41014.906944444447</v>
      </c>
      <c r="V658" s="2">
        <f>ED_DATA[[#This Row],[DISP DATE]] + ED_DATA[[#This Row],[DISP TIME]]</f>
        <v>41015.003472222219</v>
      </c>
      <c r="W658" s="2">
        <f>ED_DATA[[#This Row],[DATE PT LEFT ED]] + ED_DATA[[#This Row],[TIME PT LEFT ED]]</f>
        <v>41015.003472222219</v>
      </c>
      <c r="X658" s="5">
        <f t="shared" si="100"/>
        <v>2.1999999998370185</v>
      </c>
      <c r="Y658" s="5">
        <f t="shared" si="101"/>
        <v>2.1999999998370185</v>
      </c>
      <c r="Z658" s="7">
        <f t="shared" si="102"/>
        <v>1</v>
      </c>
      <c r="AA658" s="7">
        <f t="shared" si="103"/>
        <v>1</v>
      </c>
      <c r="AB658" s="7">
        <f t="shared" si="106"/>
        <v>0</v>
      </c>
      <c r="AC658" s="7">
        <f t="shared" si="107"/>
        <v>0</v>
      </c>
      <c r="AD658" s="7">
        <f t="shared" si="108"/>
        <v>0</v>
      </c>
      <c r="AE658" s="7">
        <f t="shared" si="104"/>
        <v>0</v>
      </c>
      <c r="AF658" s="7">
        <f t="shared" si="105"/>
        <v>0</v>
      </c>
      <c r="AG658" s="7" t="str">
        <f t="shared" si="109"/>
        <v>Adult</v>
      </c>
    </row>
    <row r="659" spans="1:33">
      <c r="A659">
        <v>4414</v>
      </c>
      <c r="B659" t="s">
        <v>14</v>
      </c>
      <c r="C659" t="s">
        <v>15</v>
      </c>
      <c r="D659" t="s">
        <v>18</v>
      </c>
      <c r="E659" s="1">
        <v>41014</v>
      </c>
      <c r="F659" s="3">
        <v>0.91805555555555551</v>
      </c>
      <c r="G659" s="1">
        <v>41014</v>
      </c>
      <c r="H659" s="3">
        <v>0.91180555555555554</v>
      </c>
      <c r="I659">
        <v>2</v>
      </c>
      <c r="J659">
        <v>1997</v>
      </c>
      <c r="K659" s="1">
        <v>41014</v>
      </c>
      <c r="L659" s="3">
        <v>0.97361111111111109</v>
      </c>
      <c r="M659" s="1">
        <v>41014</v>
      </c>
      <c r="N659" s="3">
        <v>0.97361111111111109</v>
      </c>
      <c r="O659">
        <v>19</v>
      </c>
      <c r="P659">
        <v>22</v>
      </c>
      <c r="Q659">
        <v>21</v>
      </c>
      <c r="R659">
        <v>23</v>
      </c>
      <c r="S659">
        <v>23</v>
      </c>
      <c r="T659" s="2">
        <f>ED_DATA[[#This Row],[REG DATE]] + ED_DATA[[#This Row],[REG TIME]]</f>
        <v>41014.918055555558</v>
      </c>
      <c r="U659" s="2">
        <f>ED_DATA[[#This Row],[TRIAGE DATE]] + ED_DATA[[#This Row],[TRIAGE TIME]]</f>
        <v>41014.911805555559</v>
      </c>
      <c r="V659" s="2">
        <f>ED_DATA[[#This Row],[DISP DATE]] + ED_DATA[[#This Row],[DISP TIME]]</f>
        <v>41014.973611111112</v>
      </c>
      <c r="W659" s="2">
        <f>ED_DATA[[#This Row],[DATE PT LEFT ED]] + ED_DATA[[#This Row],[TIME PT LEFT ED]]</f>
        <v>41014.973611111112</v>
      </c>
      <c r="X659" s="5">
        <f t="shared" si="100"/>
        <v>1.3333333333139308</v>
      </c>
      <c r="Y659" s="5">
        <f t="shared" si="101"/>
        <v>1.3333333333139308</v>
      </c>
      <c r="Z659" s="7">
        <f t="shared" si="102"/>
        <v>1</v>
      </c>
      <c r="AA659" s="7">
        <f t="shared" si="103"/>
        <v>1</v>
      </c>
      <c r="AB659" s="7">
        <f t="shared" si="106"/>
        <v>0</v>
      </c>
      <c r="AC659" s="7">
        <f t="shared" si="107"/>
        <v>0</v>
      </c>
      <c r="AD659" s="7">
        <f t="shared" si="108"/>
        <v>0</v>
      </c>
      <c r="AE659" s="7">
        <f t="shared" si="104"/>
        <v>0</v>
      </c>
      <c r="AF659" s="7">
        <f t="shared" si="105"/>
        <v>0</v>
      </c>
      <c r="AG659" s="7" t="str">
        <f t="shared" si="109"/>
        <v>Adult</v>
      </c>
    </row>
    <row r="660" spans="1:33">
      <c r="A660">
        <v>4414</v>
      </c>
      <c r="B660" t="s">
        <v>14</v>
      </c>
      <c r="C660" t="s">
        <v>15</v>
      </c>
      <c r="D660" t="s">
        <v>18</v>
      </c>
      <c r="E660" s="1">
        <v>41013</v>
      </c>
      <c r="F660" s="3">
        <v>0.67569444444444449</v>
      </c>
      <c r="G660" s="1">
        <v>41013</v>
      </c>
      <c r="H660" s="3">
        <v>0.67222222222222228</v>
      </c>
      <c r="I660">
        <v>2</v>
      </c>
      <c r="J660">
        <v>1955</v>
      </c>
      <c r="K660" s="1">
        <v>41013</v>
      </c>
      <c r="L660" s="3">
        <v>0.90069444444444446</v>
      </c>
      <c r="M660" s="1">
        <v>41013</v>
      </c>
      <c r="N660" s="3">
        <v>0.92013888888888884</v>
      </c>
      <c r="O660">
        <v>56</v>
      </c>
      <c r="P660">
        <v>16</v>
      </c>
      <c r="Q660">
        <v>16</v>
      </c>
      <c r="R660">
        <v>21</v>
      </c>
      <c r="S660">
        <v>22</v>
      </c>
      <c r="T660" s="2">
        <f>ED_DATA[[#This Row],[REG DATE]] + ED_DATA[[#This Row],[REG TIME]]</f>
        <v>41013.675694444442</v>
      </c>
      <c r="U660" s="2">
        <f>ED_DATA[[#This Row],[TRIAGE DATE]] + ED_DATA[[#This Row],[TRIAGE TIME]]</f>
        <v>41013.672222222223</v>
      </c>
      <c r="V660" s="2">
        <f>ED_DATA[[#This Row],[DISP DATE]] + ED_DATA[[#This Row],[DISP TIME]]</f>
        <v>41013.900694444441</v>
      </c>
      <c r="W660" s="2">
        <f>ED_DATA[[#This Row],[DATE PT LEFT ED]] + ED_DATA[[#This Row],[TIME PT LEFT ED]]</f>
        <v>41013.920138888891</v>
      </c>
      <c r="X660" s="5">
        <f t="shared" si="100"/>
        <v>5.8666666667559184</v>
      </c>
      <c r="Y660" s="5">
        <f t="shared" si="101"/>
        <v>5.3999999999650754</v>
      </c>
      <c r="Z660" s="7">
        <f t="shared" si="102"/>
        <v>1</v>
      </c>
      <c r="AA660" s="7">
        <f t="shared" si="103"/>
        <v>0</v>
      </c>
      <c r="AB660" s="7">
        <f t="shared" si="106"/>
        <v>0</v>
      </c>
      <c r="AC660" s="7">
        <f t="shared" si="107"/>
        <v>0</v>
      </c>
      <c r="AD660" s="7">
        <f t="shared" si="108"/>
        <v>0</v>
      </c>
      <c r="AE660" s="7">
        <f t="shared" si="104"/>
        <v>0</v>
      </c>
      <c r="AF660" s="7">
        <f t="shared" si="105"/>
        <v>0</v>
      </c>
      <c r="AG660" s="7" t="str">
        <f t="shared" si="109"/>
        <v>Adult</v>
      </c>
    </row>
    <row r="661" spans="1:33">
      <c r="A661">
        <v>4414</v>
      </c>
      <c r="B661" t="s">
        <v>14</v>
      </c>
      <c r="C661" t="s">
        <v>15</v>
      </c>
      <c r="D661" t="s">
        <v>18</v>
      </c>
      <c r="E661" s="1">
        <v>41016</v>
      </c>
      <c r="F661" s="3">
        <v>0.8979166666666667</v>
      </c>
      <c r="G661" s="1">
        <v>41016</v>
      </c>
      <c r="H661" s="3">
        <v>0.89583333333333337</v>
      </c>
      <c r="I661">
        <v>2</v>
      </c>
      <c r="J661">
        <v>1986</v>
      </c>
      <c r="K661" s="1">
        <v>41017</v>
      </c>
      <c r="L661" s="3">
        <v>2.361111111111111E-2</v>
      </c>
      <c r="M661" s="1">
        <v>41017</v>
      </c>
      <c r="N661" s="3">
        <v>2.361111111111111E-2</v>
      </c>
      <c r="O661">
        <v>25</v>
      </c>
      <c r="P661">
        <v>21</v>
      </c>
      <c r="Q661">
        <v>21</v>
      </c>
      <c r="R661">
        <v>0</v>
      </c>
      <c r="S661">
        <v>0</v>
      </c>
      <c r="T661" s="2">
        <f>ED_DATA[[#This Row],[REG DATE]] + ED_DATA[[#This Row],[REG TIME]]</f>
        <v>41016.897916666669</v>
      </c>
      <c r="U661" s="2">
        <f>ED_DATA[[#This Row],[TRIAGE DATE]] + ED_DATA[[#This Row],[TRIAGE TIME]]</f>
        <v>41016.895833333336</v>
      </c>
      <c r="V661" s="2">
        <f>ED_DATA[[#This Row],[DISP DATE]] + ED_DATA[[#This Row],[DISP TIME]]</f>
        <v>41017.023611111108</v>
      </c>
      <c r="W661" s="2">
        <f>ED_DATA[[#This Row],[DATE PT LEFT ED]] + ED_DATA[[#This Row],[TIME PT LEFT ED]]</f>
        <v>41017.023611111108</v>
      </c>
      <c r="X661" s="5">
        <f t="shared" si="100"/>
        <v>3.0166666665463708</v>
      </c>
      <c r="Y661" s="5">
        <f t="shared" si="101"/>
        <v>3.0166666665463708</v>
      </c>
      <c r="Z661" s="7">
        <f t="shared" si="102"/>
        <v>1</v>
      </c>
      <c r="AA661" s="7">
        <f t="shared" si="103"/>
        <v>1</v>
      </c>
      <c r="AB661" s="7">
        <f t="shared" si="106"/>
        <v>0</v>
      </c>
      <c r="AC661" s="7">
        <f t="shared" si="107"/>
        <v>0</v>
      </c>
      <c r="AD661" s="7">
        <f t="shared" si="108"/>
        <v>0</v>
      </c>
      <c r="AE661" s="7">
        <f t="shared" si="104"/>
        <v>0</v>
      </c>
      <c r="AF661" s="7">
        <f t="shared" si="105"/>
        <v>0</v>
      </c>
      <c r="AG661" s="7" t="str">
        <f t="shared" si="109"/>
        <v>Adult</v>
      </c>
    </row>
    <row r="662" spans="1:33">
      <c r="A662">
        <v>4414</v>
      </c>
      <c r="B662" t="s">
        <v>14</v>
      </c>
      <c r="C662" t="s">
        <v>15</v>
      </c>
      <c r="D662" t="s">
        <v>18</v>
      </c>
      <c r="E662" s="1">
        <v>41010</v>
      </c>
      <c r="F662" s="3">
        <v>0.71875</v>
      </c>
      <c r="G662" s="1">
        <v>41010</v>
      </c>
      <c r="H662" s="3">
        <v>0.70833333333333337</v>
      </c>
      <c r="I662">
        <v>2</v>
      </c>
      <c r="J662">
        <v>1950</v>
      </c>
      <c r="K662" s="1">
        <v>41010</v>
      </c>
      <c r="L662" s="3">
        <v>0.9145833333333333</v>
      </c>
      <c r="M662" s="1">
        <v>41011</v>
      </c>
      <c r="N662" s="3">
        <v>1.3888888888888888E-2</v>
      </c>
      <c r="O662">
        <v>64</v>
      </c>
      <c r="P662">
        <v>17</v>
      </c>
      <c r="Q662">
        <v>17</v>
      </c>
      <c r="R662">
        <v>21</v>
      </c>
      <c r="S662">
        <v>0</v>
      </c>
      <c r="T662" s="2">
        <f>ED_DATA[[#This Row],[REG DATE]] + ED_DATA[[#This Row],[REG TIME]]</f>
        <v>41010.71875</v>
      </c>
      <c r="U662" s="2">
        <f>ED_DATA[[#This Row],[TRIAGE DATE]] + ED_DATA[[#This Row],[TRIAGE TIME]]</f>
        <v>41010.708333333336</v>
      </c>
      <c r="V662" s="2">
        <f>ED_DATA[[#This Row],[DISP DATE]] + ED_DATA[[#This Row],[DISP TIME]]</f>
        <v>41010.914583333331</v>
      </c>
      <c r="W662" s="2">
        <f>ED_DATA[[#This Row],[DATE PT LEFT ED]] + ED_DATA[[#This Row],[TIME PT LEFT ED]]</f>
        <v>41011.013888888891</v>
      </c>
      <c r="X662" s="5">
        <f t="shared" si="100"/>
        <v>7.0833333333721384</v>
      </c>
      <c r="Y662" s="5">
        <f t="shared" si="101"/>
        <v>4.6999999999534339</v>
      </c>
      <c r="Z662" s="7">
        <f t="shared" si="102"/>
        <v>1</v>
      </c>
      <c r="AA662" s="7">
        <f t="shared" si="103"/>
        <v>0</v>
      </c>
      <c r="AB662" s="7">
        <f t="shared" si="106"/>
        <v>0</v>
      </c>
      <c r="AC662" s="7">
        <f t="shared" si="107"/>
        <v>0</v>
      </c>
      <c r="AD662" s="7">
        <f t="shared" si="108"/>
        <v>0</v>
      </c>
      <c r="AE662" s="7">
        <f t="shared" si="104"/>
        <v>0</v>
      </c>
      <c r="AF662" s="7">
        <f t="shared" si="105"/>
        <v>0</v>
      </c>
      <c r="AG662" s="7" t="str">
        <f t="shared" si="109"/>
        <v>Adult</v>
      </c>
    </row>
    <row r="663" spans="1:33">
      <c r="A663">
        <v>4414</v>
      </c>
      <c r="B663" t="s">
        <v>14</v>
      </c>
      <c r="C663" t="s">
        <v>15</v>
      </c>
      <c r="D663" t="s">
        <v>18</v>
      </c>
      <c r="E663" s="1">
        <v>41010</v>
      </c>
      <c r="F663" s="3">
        <v>0.96458333333333335</v>
      </c>
      <c r="G663" s="1">
        <v>41010</v>
      </c>
      <c r="H663" s="3">
        <v>0.96250000000000002</v>
      </c>
      <c r="I663">
        <v>2</v>
      </c>
      <c r="J663">
        <v>1987</v>
      </c>
      <c r="K663" s="1">
        <v>41011</v>
      </c>
      <c r="L663" s="3">
        <v>4.8611111111111112E-2</v>
      </c>
      <c r="M663" s="1">
        <v>41011</v>
      </c>
      <c r="N663" s="3">
        <v>6.1111111111111109E-2</v>
      </c>
      <c r="O663">
        <v>24</v>
      </c>
      <c r="P663">
        <v>23</v>
      </c>
      <c r="Q663">
        <v>23</v>
      </c>
      <c r="R663">
        <v>1</v>
      </c>
      <c r="S663">
        <v>1</v>
      </c>
      <c r="T663" s="2">
        <f>ED_DATA[[#This Row],[REG DATE]] + ED_DATA[[#This Row],[REG TIME]]</f>
        <v>41010.964583333334</v>
      </c>
      <c r="U663" s="2">
        <f>ED_DATA[[#This Row],[TRIAGE DATE]] + ED_DATA[[#This Row],[TRIAGE TIME]]</f>
        <v>41010.962500000001</v>
      </c>
      <c r="V663" s="2">
        <f>ED_DATA[[#This Row],[DISP DATE]] + ED_DATA[[#This Row],[DISP TIME]]</f>
        <v>41011.048611111109</v>
      </c>
      <c r="W663" s="2">
        <f>ED_DATA[[#This Row],[DATE PT LEFT ED]] + ED_DATA[[#This Row],[TIME PT LEFT ED]]</f>
        <v>41011.061111111114</v>
      </c>
      <c r="X663" s="5">
        <f t="shared" si="100"/>
        <v>2.3166666667093523</v>
      </c>
      <c r="Y663" s="5">
        <f t="shared" si="101"/>
        <v>2.0166666666045785</v>
      </c>
      <c r="Z663" s="7">
        <f t="shared" si="102"/>
        <v>1</v>
      </c>
      <c r="AA663" s="7">
        <f t="shared" si="103"/>
        <v>1</v>
      </c>
      <c r="AB663" s="7">
        <f t="shared" si="106"/>
        <v>0</v>
      </c>
      <c r="AC663" s="7">
        <f t="shared" si="107"/>
        <v>0</v>
      </c>
      <c r="AD663" s="7">
        <f t="shared" si="108"/>
        <v>0</v>
      </c>
      <c r="AE663" s="7">
        <f t="shared" si="104"/>
        <v>0</v>
      </c>
      <c r="AF663" s="7">
        <f t="shared" si="105"/>
        <v>0</v>
      </c>
      <c r="AG663" s="7" t="str">
        <f t="shared" si="109"/>
        <v>Adult</v>
      </c>
    </row>
    <row r="664" spans="1:33">
      <c r="A664">
        <v>4414</v>
      </c>
      <c r="B664" t="s">
        <v>14</v>
      </c>
      <c r="C664" t="s">
        <v>15</v>
      </c>
      <c r="D664" t="s">
        <v>18</v>
      </c>
      <c r="E664" s="1">
        <v>41014</v>
      </c>
      <c r="F664" s="3">
        <v>8.611111111111111E-2</v>
      </c>
      <c r="G664" s="1">
        <v>41014</v>
      </c>
      <c r="H664" s="3">
        <v>7.8472222222222221E-2</v>
      </c>
      <c r="I664">
        <v>2</v>
      </c>
      <c r="J664">
        <v>1978</v>
      </c>
      <c r="K664" s="1">
        <v>41014</v>
      </c>
      <c r="L664" s="3">
        <v>0.45</v>
      </c>
      <c r="M664" s="1">
        <v>41014</v>
      </c>
      <c r="N664" s="3">
        <v>0.45</v>
      </c>
      <c r="O664">
        <v>37</v>
      </c>
      <c r="P664">
        <v>2</v>
      </c>
      <c r="Q664">
        <v>1</v>
      </c>
      <c r="R664">
        <v>10</v>
      </c>
      <c r="S664">
        <v>10</v>
      </c>
      <c r="T664" s="2">
        <f>ED_DATA[[#This Row],[REG DATE]] + ED_DATA[[#This Row],[REG TIME]]</f>
        <v>41014.086111111108</v>
      </c>
      <c r="U664" s="2">
        <f>ED_DATA[[#This Row],[TRIAGE DATE]] + ED_DATA[[#This Row],[TRIAGE TIME]]</f>
        <v>41014.078472222223</v>
      </c>
      <c r="V664" s="2">
        <f>ED_DATA[[#This Row],[DISP DATE]] + ED_DATA[[#This Row],[DISP TIME]]</f>
        <v>41014.449999999997</v>
      </c>
      <c r="W664" s="2">
        <f>ED_DATA[[#This Row],[DATE PT LEFT ED]] + ED_DATA[[#This Row],[TIME PT LEFT ED]]</f>
        <v>41014.449999999997</v>
      </c>
      <c r="X664" s="5">
        <f t="shared" si="100"/>
        <v>8.7333333333372138</v>
      </c>
      <c r="Y664" s="5">
        <f t="shared" si="101"/>
        <v>8.7333333333372138</v>
      </c>
      <c r="Z664" s="7">
        <f t="shared" si="102"/>
        <v>0</v>
      </c>
      <c r="AA664" s="7">
        <f t="shared" si="103"/>
        <v>0</v>
      </c>
      <c r="AB664" s="7">
        <f t="shared" si="106"/>
        <v>0</v>
      </c>
      <c r="AC664" s="7">
        <f t="shared" si="107"/>
        <v>0</v>
      </c>
      <c r="AD664" s="7">
        <f t="shared" si="108"/>
        <v>0</v>
      </c>
      <c r="AE664" s="7">
        <f t="shared" si="104"/>
        <v>0</v>
      </c>
      <c r="AF664" s="7">
        <f t="shared" si="105"/>
        <v>0</v>
      </c>
      <c r="AG664" s="7" t="str">
        <f t="shared" si="109"/>
        <v>Adult</v>
      </c>
    </row>
    <row r="665" spans="1:33">
      <c r="A665">
        <v>4414</v>
      </c>
      <c r="B665" t="s">
        <v>14</v>
      </c>
      <c r="C665" t="s">
        <v>15</v>
      </c>
      <c r="D665" t="s">
        <v>18</v>
      </c>
      <c r="E665" s="1">
        <v>41014</v>
      </c>
      <c r="F665" s="3">
        <v>0.94722222222222219</v>
      </c>
      <c r="G665" s="1">
        <v>41014</v>
      </c>
      <c r="H665" s="3">
        <v>0.9375</v>
      </c>
      <c r="I665">
        <v>2</v>
      </c>
      <c r="J665">
        <v>1964</v>
      </c>
      <c r="K665" s="1">
        <v>41015</v>
      </c>
      <c r="L665" s="3">
        <v>0.26041666666666669</v>
      </c>
      <c r="M665" s="1">
        <v>41015</v>
      </c>
      <c r="N665" s="3">
        <v>0.26041666666666669</v>
      </c>
      <c r="O665">
        <v>51</v>
      </c>
      <c r="P665">
        <v>22</v>
      </c>
      <c r="Q665">
        <v>22</v>
      </c>
      <c r="R665">
        <v>6</v>
      </c>
      <c r="S665">
        <v>6</v>
      </c>
      <c r="T665" s="2">
        <f>ED_DATA[[#This Row],[REG DATE]] + ED_DATA[[#This Row],[REG TIME]]</f>
        <v>41014.947222222225</v>
      </c>
      <c r="U665" s="2">
        <f>ED_DATA[[#This Row],[TRIAGE DATE]] + ED_DATA[[#This Row],[TRIAGE TIME]]</f>
        <v>41014.9375</v>
      </c>
      <c r="V665" s="2">
        <f>ED_DATA[[#This Row],[DISP DATE]] + ED_DATA[[#This Row],[DISP TIME]]</f>
        <v>41015.260416666664</v>
      </c>
      <c r="W665" s="2">
        <f>ED_DATA[[#This Row],[DATE PT LEFT ED]] + ED_DATA[[#This Row],[TIME PT LEFT ED]]</f>
        <v>41015.260416666664</v>
      </c>
      <c r="X665" s="5">
        <f t="shared" si="100"/>
        <v>7.5166666665463708</v>
      </c>
      <c r="Y665" s="5">
        <f t="shared" si="101"/>
        <v>7.5166666665463708</v>
      </c>
      <c r="Z665" s="7">
        <f t="shared" si="102"/>
        <v>0</v>
      </c>
      <c r="AA665" s="7">
        <f t="shared" si="103"/>
        <v>0</v>
      </c>
      <c r="AB665" s="7">
        <f t="shared" si="106"/>
        <v>0</v>
      </c>
      <c r="AC665" s="7">
        <f t="shared" si="107"/>
        <v>0</v>
      </c>
      <c r="AD665" s="7">
        <f t="shared" si="108"/>
        <v>0</v>
      </c>
      <c r="AE665" s="7">
        <f t="shared" si="104"/>
        <v>0</v>
      </c>
      <c r="AF665" s="7">
        <f t="shared" si="105"/>
        <v>0</v>
      </c>
      <c r="AG665" s="7" t="str">
        <f t="shared" si="109"/>
        <v>Adult</v>
      </c>
    </row>
    <row r="666" spans="1:33">
      <c r="A666">
        <v>4414</v>
      </c>
      <c r="B666" t="s">
        <v>14</v>
      </c>
      <c r="C666" t="s">
        <v>15</v>
      </c>
      <c r="D666" t="s">
        <v>18</v>
      </c>
      <c r="E666" s="1">
        <v>41012</v>
      </c>
      <c r="F666" s="3">
        <v>0.24236111111111111</v>
      </c>
      <c r="G666" s="1">
        <v>41012</v>
      </c>
      <c r="H666" s="3">
        <v>0.23819444444444443</v>
      </c>
      <c r="I666">
        <v>2</v>
      </c>
      <c r="J666">
        <v>1957</v>
      </c>
      <c r="K666" s="1">
        <v>41012</v>
      </c>
      <c r="L666" s="3">
        <v>0.55694444444444446</v>
      </c>
      <c r="M666" s="1">
        <v>41012</v>
      </c>
      <c r="N666" s="3">
        <v>0.55694444444444446</v>
      </c>
      <c r="O666">
        <v>55</v>
      </c>
      <c r="P666">
        <v>5</v>
      </c>
      <c r="Q666">
        <v>5</v>
      </c>
      <c r="R666">
        <v>13</v>
      </c>
      <c r="S666">
        <v>13</v>
      </c>
      <c r="T666" s="2">
        <f>ED_DATA[[#This Row],[REG DATE]] + ED_DATA[[#This Row],[REG TIME]]</f>
        <v>41012.242361111108</v>
      </c>
      <c r="U666" s="2">
        <f>ED_DATA[[#This Row],[TRIAGE DATE]] + ED_DATA[[#This Row],[TRIAGE TIME]]</f>
        <v>41012.238194444442</v>
      </c>
      <c r="V666" s="2">
        <f>ED_DATA[[#This Row],[DISP DATE]] + ED_DATA[[#This Row],[DISP TIME]]</f>
        <v>41012.556944444441</v>
      </c>
      <c r="W666" s="2">
        <f>ED_DATA[[#This Row],[DATE PT LEFT ED]] + ED_DATA[[#This Row],[TIME PT LEFT ED]]</f>
        <v>41012.556944444441</v>
      </c>
      <c r="X666" s="5">
        <f t="shared" si="100"/>
        <v>7.5499999999883585</v>
      </c>
      <c r="Y666" s="5">
        <f t="shared" si="101"/>
        <v>7.5499999999883585</v>
      </c>
      <c r="Z666" s="7">
        <f t="shared" si="102"/>
        <v>0</v>
      </c>
      <c r="AA666" s="7">
        <f t="shared" si="103"/>
        <v>0</v>
      </c>
      <c r="AB666" s="7">
        <f t="shared" si="106"/>
        <v>0</v>
      </c>
      <c r="AC666" s="7">
        <f t="shared" si="107"/>
        <v>0</v>
      </c>
      <c r="AD666" s="7">
        <f t="shared" si="108"/>
        <v>0</v>
      </c>
      <c r="AE666" s="7">
        <f t="shared" si="104"/>
        <v>0</v>
      </c>
      <c r="AF666" s="7">
        <f t="shared" si="105"/>
        <v>0</v>
      </c>
      <c r="AG666" s="7" t="str">
        <f t="shared" si="109"/>
        <v>Adult</v>
      </c>
    </row>
    <row r="667" spans="1:33">
      <c r="A667">
        <v>4414</v>
      </c>
      <c r="B667" t="s">
        <v>14</v>
      </c>
      <c r="C667" t="s">
        <v>15</v>
      </c>
      <c r="D667" t="s">
        <v>18</v>
      </c>
      <c r="E667" s="1">
        <v>41014</v>
      </c>
      <c r="F667" s="3">
        <v>0.43125000000000002</v>
      </c>
      <c r="G667" s="1">
        <v>41014</v>
      </c>
      <c r="H667" s="3">
        <v>0.42222222222222222</v>
      </c>
      <c r="I667">
        <v>2</v>
      </c>
      <c r="J667">
        <v>1951</v>
      </c>
      <c r="K667" s="1">
        <v>41014</v>
      </c>
      <c r="L667" s="3">
        <v>0.91874999999999996</v>
      </c>
      <c r="M667" s="1">
        <v>41014</v>
      </c>
      <c r="N667" s="3">
        <v>0.92361111111111116</v>
      </c>
      <c r="O667">
        <v>64</v>
      </c>
      <c r="P667">
        <v>10</v>
      </c>
      <c r="Q667">
        <v>10</v>
      </c>
      <c r="R667">
        <v>22</v>
      </c>
      <c r="S667">
        <v>22</v>
      </c>
      <c r="T667" s="2">
        <f>ED_DATA[[#This Row],[REG DATE]] + ED_DATA[[#This Row],[REG TIME]]</f>
        <v>41014.431250000001</v>
      </c>
      <c r="U667" s="2">
        <f>ED_DATA[[#This Row],[TRIAGE DATE]] + ED_DATA[[#This Row],[TRIAGE TIME]]</f>
        <v>41014.422222222223</v>
      </c>
      <c r="V667" s="2">
        <f>ED_DATA[[#This Row],[DISP DATE]] + ED_DATA[[#This Row],[DISP TIME]]</f>
        <v>41014.918749999997</v>
      </c>
      <c r="W667" s="2">
        <f>ED_DATA[[#This Row],[DATE PT LEFT ED]] + ED_DATA[[#This Row],[TIME PT LEFT ED]]</f>
        <v>41014.923611111109</v>
      </c>
      <c r="X667" s="5">
        <f t="shared" si="100"/>
        <v>11.816666666592937</v>
      </c>
      <c r="Y667" s="5">
        <f t="shared" si="101"/>
        <v>11.699999999895226</v>
      </c>
      <c r="Z667" s="7">
        <f t="shared" si="102"/>
        <v>0</v>
      </c>
      <c r="AA667" s="7">
        <f t="shared" si="103"/>
        <v>0</v>
      </c>
      <c r="AB667" s="7">
        <f t="shared" si="106"/>
        <v>0</v>
      </c>
      <c r="AC667" s="7">
        <f t="shared" si="107"/>
        <v>0</v>
      </c>
      <c r="AD667" s="7">
        <f t="shared" si="108"/>
        <v>0</v>
      </c>
      <c r="AE667" s="7">
        <f t="shared" si="104"/>
        <v>0</v>
      </c>
      <c r="AF667" s="7">
        <f t="shared" si="105"/>
        <v>0</v>
      </c>
      <c r="AG667" s="7" t="str">
        <f t="shared" si="109"/>
        <v>Adult</v>
      </c>
    </row>
    <row r="668" spans="1:33">
      <c r="A668">
        <v>4414</v>
      </c>
      <c r="B668" t="s">
        <v>14</v>
      </c>
      <c r="C668" t="s">
        <v>15</v>
      </c>
      <c r="D668" t="s">
        <v>18</v>
      </c>
      <c r="E668" s="1">
        <v>41014</v>
      </c>
      <c r="F668" s="3">
        <v>0.54652777777777772</v>
      </c>
      <c r="G668" s="1">
        <v>41014</v>
      </c>
      <c r="H668" s="3">
        <v>0.54305555555555551</v>
      </c>
      <c r="I668">
        <v>2</v>
      </c>
      <c r="J668">
        <v>1996</v>
      </c>
      <c r="K668" s="1">
        <v>41014</v>
      </c>
      <c r="L668" s="3">
        <v>0.68055555555555558</v>
      </c>
      <c r="M668" s="1">
        <v>41014</v>
      </c>
      <c r="N668" s="3">
        <v>0.8125</v>
      </c>
      <c r="O668">
        <v>20</v>
      </c>
      <c r="P668">
        <v>13</v>
      </c>
      <c r="Q668">
        <v>13</v>
      </c>
      <c r="R668">
        <v>16</v>
      </c>
      <c r="S668">
        <v>19</v>
      </c>
      <c r="T668" s="2">
        <f>ED_DATA[[#This Row],[REG DATE]] + ED_DATA[[#This Row],[REG TIME]]</f>
        <v>41014.546527777777</v>
      </c>
      <c r="U668" s="2">
        <f>ED_DATA[[#This Row],[TRIAGE DATE]] + ED_DATA[[#This Row],[TRIAGE TIME]]</f>
        <v>41014.543055555558</v>
      </c>
      <c r="V668" s="2">
        <f>ED_DATA[[#This Row],[DISP DATE]] + ED_DATA[[#This Row],[DISP TIME]]</f>
        <v>41014.680555555555</v>
      </c>
      <c r="W668" s="2">
        <f>ED_DATA[[#This Row],[DATE PT LEFT ED]] + ED_DATA[[#This Row],[TIME PT LEFT ED]]</f>
        <v>41014.8125</v>
      </c>
      <c r="X668" s="5">
        <f t="shared" si="100"/>
        <v>6.3833333333604969</v>
      </c>
      <c r="Y668" s="5">
        <f t="shared" si="101"/>
        <v>3.2166666666744277</v>
      </c>
      <c r="Z668" s="7">
        <f t="shared" si="102"/>
        <v>1</v>
      </c>
      <c r="AA668" s="7">
        <f t="shared" si="103"/>
        <v>1</v>
      </c>
      <c r="AB668" s="7">
        <f t="shared" si="106"/>
        <v>0</v>
      </c>
      <c r="AC668" s="7">
        <f t="shared" si="107"/>
        <v>0</v>
      </c>
      <c r="AD668" s="7">
        <f t="shared" si="108"/>
        <v>0</v>
      </c>
      <c r="AE668" s="7">
        <f t="shared" si="104"/>
        <v>0</v>
      </c>
      <c r="AF668" s="7">
        <f t="shared" si="105"/>
        <v>0</v>
      </c>
      <c r="AG668" s="7" t="str">
        <f t="shared" si="109"/>
        <v>Adult</v>
      </c>
    </row>
    <row r="669" spans="1:33">
      <c r="A669">
        <v>4414</v>
      </c>
      <c r="B669" t="s">
        <v>14</v>
      </c>
      <c r="C669" t="s">
        <v>15</v>
      </c>
      <c r="D669" t="s">
        <v>18</v>
      </c>
      <c r="E669" s="1">
        <v>41014</v>
      </c>
      <c r="F669" s="3">
        <v>0.56041666666666667</v>
      </c>
      <c r="G669" s="1">
        <v>41014</v>
      </c>
      <c r="H669" s="3">
        <v>0.55555555555555558</v>
      </c>
      <c r="I669">
        <v>2</v>
      </c>
      <c r="J669">
        <v>1961</v>
      </c>
      <c r="K669" s="1">
        <v>41014</v>
      </c>
      <c r="L669" s="3">
        <v>0.90625</v>
      </c>
      <c r="M669" s="1">
        <v>41014</v>
      </c>
      <c r="N669" s="3">
        <v>0.90625</v>
      </c>
      <c r="O669">
        <v>53</v>
      </c>
      <c r="P669">
        <v>13</v>
      </c>
      <c r="Q669">
        <v>13</v>
      </c>
      <c r="R669">
        <v>21</v>
      </c>
      <c r="S669">
        <v>21</v>
      </c>
      <c r="T669" s="2">
        <f>ED_DATA[[#This Row],[REG DATE]] + ED_DATA[[#This Row],[REG TIME]]</f>
        <v>41014.560416666667</v>
      </c>
      <c r="U669" s="2">
        <f>ED_DATA[[#This Row],[TRIAGE DATE]] + ED_DATA[[#This Row],[TRIAGE TIME]]</f>
        <v>41014.555555555555</v>
      </c>
      <c r="V669" s="2">
        <f>ED_DATA[[#This Row],[DISP DATE]] + ED_DATA[[#This Row],[DISP TIME]]</f>
        <v>41014.90625</v>
      </c>
      <c r="W669" s="2">
        <f>ED_DATA[[#This Row],[DATE PT LEFT ED]] + ED_DATA[[#This Row],[TIME PT LEFT ED]]</f>
        <v>41014.90625</v>
      </c>
      <c r="X669" s="5">
        <f t="shared" si="100"/>
        <v>8.2999999999883585</v>
      </c>
      <c r="Y669" s="5">
        <f t="shared" si="101"/>
        <v>8.2999999999883585</v>
      </c>
      <c r="Z669" s="7">
        <f t="shared" si="102"/>
        <v>0</v>
      </c>
      <c r="AA669" s="7">
        <f t="shared" si="103"/>
        <v>0</v>
      </c>
      <c r="AB669" s="7">
        <f t="shared" si="106"/>
        <v>0</v>
      </c>
      <c r="AC669" s="7">
        <f t="shared" si="107"/>
        <v>0</v>
      </c>
      <c r="AD669" s="7">
        <f t="shared" si="108"/>
        <v>0</v>
      </c>
      <c r="AE669" s="7">
        <f t="shared" si="104"/>
        <v>0</v>
      </c>
      <c r="AF669" s="7">
        <f t="shared" si="105"/>
        <v>0</v>
      </c>
      <c r="AG669" s="7" t="str">
        <f t="shared" si="109"/>
        <v>Adult</v>
      </c>
    </row>
    <row r="670" spans="1:33">
      <c r="A670">
        <v>4414</v>
      </c>
      <c r="B670" t="s">
        <v>14</v>
      </c>
      <c r="C670" t="s">
        <v>15</v>
      </c>
      <c r="D670" t="s">
        <v>18</v>
      </c>
      <c r="E670" s="1">
        <v>41015</v>
      </c>
      <c r="F670" s="3">
        <v>0.37638888888888888</v>
      </c>
      <c r="G670" s="1">
        <v>41015</v>
      </c>
      <c r="H670" s="3">
        <v>0.37222222222222223</v>
      </c>
      <c r="I670">
        <v>2</v>
      </c>
      <c r="J670">
        <v>1958</v>
      </c>
      <c r="K670" s="1">
        <v>41015</v>
      </c>
      <c r="L670" s="3">
        <v>0.53819444444444442</v>
      </c>
      <c r="M670" s="1">
        <v>41015</v>
      </c>
      <c r="N670" s="3">
        <v>0.53819444444444442</v>
      </c>
      <c r="O670">
        <v>56</v>
      </c>
      <c r="P670">
        <v>9</v>
      </c>
      <c r="Q670">
        <v>8</v>
      </c>
      <c r="R670">
        <v>12</v>
      </c>
      <c r="S670">
        <v>12</v>
      </c>
      <c r="T670" s="2">
        <f>ED_DATA[[#This Row],[REG DATE]] + ED_DATA[[#This Row],[REG TIME]]</f>
        <v>41015.376388888886</v>
      </c>
      <c r="U670" s="2">
        <f>ED_DATA[[#This Row],[TRIAGE DATE]] + ED_DATA[[#This Row],[TRIAGE TIME]]</f>
        <v>41015.37222222222</v>
      </c>
      <c r="V670" s="2">
        <f>ED_DATA[[#This Row],[DISP DATE]] + ED_DATA[[#This Row],[DISP TIME]]</f>
        <v>41015.538194444445</v>
      </c>
      <c r="W670" s="2">
        <f>ED_DATA[[#This Row],[DATE PT LEFT ED]] + ED_DATA[[#This Row],[TIME PT LEFT ED]]</f>
        <v>41015.538194444445</v>
      </c>
      <c r="X670" s="5">
        <f t="shared" si="100"/>
        <v>3.8833333334187046</v>
      </c>
      <c r="Y670" s="5">
        <f t="shared" si="101"/>
        <v>3.8833333334187046</v>
      </c>
      <c r="Z670" s="7">
        <f t="shared" si="102"/>
        <v>1</v>
      </c>
      <c r="AA670" s="7">
        <f t="shared" si="103"/>
        <v>1</v>
      </c>
      <c r="AB670" s="7">
        <f t="shared" si="106"/>
        <v>0</v>
      </c>
      <c r="AC670" s="7">
        <f t="shared" si="107"/>
        <v>0</v>
      </c>
      <c r="AD670" s="7">
        <f t="shared" si="108"/>
        <v>0</v>
      </c>
      <c r="AE670" s="7">
        <f t="shared" si="104"/>
        <v>0</v>
      </c>
      <c r="AF670" s="7">
        <f t="shared" si="105"/>
        <v>0</v>
      </c>
      <c r="AG670" s="7" t="str">
        <f t="shared" si="109"/>
        <v>Adult</v>
      </c>
    </row>
    <row r="671" spans="1:33">
      <c r="A671">
        <v>4414</v>
      </c>
      <c r="B671" t="s">
        <v>14</v>
      </c>
      <c r="C671" t="s">
        <v>15</v>
      </c>
      <c r="D671" t="s">
        <v>18</v>
      </c>
      <c r="E671" s="1">
        <v>41011</v>
      </c>
      <c r="F671" s="3">
        <v>0.54513888888888884</v>
      </c>
      <c r="G671" s="1">
        <v>41011</v>
      </c>
      <c r="H671" s="3">
        <v>0.54166666666666663</v>
      </c>
      <c r="I671">
        <v>2</v>
      </c>
      <c r="J671">
        <v>1954</v>
      </c>
      <c r="K671" s="1">
        <v>41011</v>
      </c>
      <c r="L671" s="3">
        <v>0.70833333333333337</v>
      </c>
      <c r="M671" s="1">
        <v>41011</v>
      </c>
      <c r="N671" s="3">
        <v>0.70833333333333337</v>
      </c>
      <c r="O671">
        <v>61</v>
      </c>
      <c r="P671">
        <v>13</v>
      </c>
      <c r="Q671">
        <v>13</v>
      </c>
      <c r="R671">
        <v>17</v>
      </c>
      <c r="S671">
        <v>17</v>
      </c>
      <c r="T671" s="2">
        <f>ED_DATA[[#This Row],[REG DATE]] + ED_DATA[[#This Row],[REG TIME]]</f>
        <v>41011.545138888891</v>
      </c>
      <c r="U671" s="2">
        <f>ED_DATA[[#This Row],[TRIAGE DATE]] + ED_DATA[[#This Row],[TRIAGE TIME]]</f>
        <v>41011.541666666664</v>
      </c>
      <c r="V671" s="2">
        <f>ED_DATA[[#This Row],[DISP DATE]] + ED_DATA[[#This Row],[DISP TIME]]</f>
        <v>41011.708333333336</v>
      </c>
      <c r="W671" s="2">
        <f>ED_DATA[[#This Row],[DATE PT LEFT ED]] + ED_DATA[[#This Row],[TIME PT LEFT ED]]</f>
        <v>41011.708333333336</v>
      </c>
      <c r="X671" s="5">
        <f t="shared" si="100"/>
        <v>3.9166666666860692</v>
      </c>
      <c r="Y671" s="5">
        <f t="shared" si="101"/>
        <v>3.9166666666860692</v>
      </c>
      <c r="Z671" s="7">
        <f t="shared" si="102"/>
        <v>1</v>
      </c>
      <c r="AA671" s="7">
        <f t="shared" si="103"/>
        <v>1</v>
      </c>
      <c r="AB671" s="7">
        <f t="shared" si="106"/>
        <v>0</v>
      </c>
      <c r="AC671" s="7">
        <f t="shared" si="107"/>
        <v>0</v>
      </c>
      <c r="AD671" s="7">
        <f t="shared" si="108"/>
        <v>0</v>
      </c>
      <c r="AE671" s="7">
        <f t="shared" si="104"/>
        <v>0</v>
      </c>
      <c r="AF671" s="7">
        <f t="shared" si="105"/>
        <v>0</v>
      </c>
      <c r="AG671" s="7" t="str">
        <f t="shared" si="109"/>
        <v>Adult</v>
      </c>
    </row>
    <row r="672" spans="1:33">
      <c r="A672">
        <v>4414</v>
      </c>
      <c r="B672" t="s">
        <v>14</v>
      </c>
      <c r="C672" t="s">
        <v>15</v>
      </c>
      <c r="D672" t="s">
        <v>18</v>
      </c>
      <c r="E672" s="1">
        <v>41011</v>
      </c>
      <c r="F672" s="3">
        <v>0.71736111111111112</v>
      </c>
      <c r="G672" s="1">
        <v>41011</v>
      </c>
      <c r="H672" s="3">
        <v>0.71527777777777779</v>
      </c>
      <c r="I672">
        <v>2</v>
      </c>
      <c r="J672">
        <v>1960</v>
      </c>
      <c r="K672" s="1">
        <v>41011</v>
      </c>
      <c r="L672" s="3">
        <v>0.88888888888888884</v>
      </c>
      <c r="M672" s="1">
        <v>41012</v>
      </c>
      <c r="N672" s="3">
        <v>0.22222222222222221</v>
      </c>
      <c r="O672">
        <v>51</v>
      </c>
      <c r="P672">
        <v>17</v>
      </c>
      <c r="Q672">
        <v>17</v>
      </c>
      <c r="R672">
        <v>21</v>
      </c>
      <c r="S672">
        <v>5</v>
      </c>
      <c r="T672" s="2">
        <f>ED_DATA[[#This Row],[REG DATE]] + ED_DATA[[#This Row],[REG TIME]]</f>
        <v>41011.717361111114</v>
      </c>
      <c r="U672" s="2">
        <f>ED_DATA[[#This Row],[TRIAGE DATE]] + ED_DATA[[#This Row],[TRIAGE TIME]]</f>
        <v>41011.715277777781</v>
      </c>
      <c r="V672" s="2">
        <f>ED_DATA[[#This Row],[DISP DATE]] + ED_DATA[[#This Row],[DISP TIME]]</f>
        <v>41011.888888888891</v>
      </c>
      <c r="W672" s="2">
        <f>ED_DATA[[#This Row],[DATE PT LEFT ED]] + ED_DATA[[#This Row],[TIME PT LEFT ED]]</f>
        <v>41012.222222222219</v>
      </c>
      <c r="X672" s="5">
        <f t="shared" si="100"/>
        <v>12.116666666523088</v>
      </c>
      <c r="Y672" s="5">
        <f t="shared" si="101"/>
        <v>4.1166666666395031</v>
      </c>
      <c r="Z672" s="7">
        <f t="shared" si="102"/>
        <v>1</v>
      </c>
      <c r="AA672" s="7">
        <f t="shared" si="103"/>
        <v>0</v>
      </c>
      <c r="AB672" s="7">
        <f t="shared" si="106"/>
        <v>0</v>
      </c>
      <c r="AC672" s="7">
        <f t="shared" si="107"/>
        <v>0</v>
      </c>
      <c r="AD672" s="7">
        <f t="shared" si="108"/>
        <v>0</v>
      </c>
      <c r="AE672" s="7">
        <f t="shared" si="104"/>
        <v>0</v>
      </c>
      <c r="AF672" s="7">
        <f t="shared" si="105"/>
        <v>0</v>
      </c>
      <c r="AG672" s="7" t="str">
        <f t="shared" si="109"/>
        <v>Adult</v>
      </c>
    </row>
    <row r="673" spans="1:33">
      <c r="A673">
        <v>4414</v>
      </c>
      <c r="B673" t="s">
        <v>14</v>
      </c>
      <c r="C673" t="s">
        <v>15</v>
      </c>
      <c r="D673" t="s">
        <v>18</v>
      </c>
      <c r="E673" s="1">
        <v>41016</v>
      </c>
      <c r="F673" s="3">
        <v>0.86805555555555558</v>
      </c>
      <c r="G673" s="1">
        <v>41016</v>
      </c>
      <c r="H673" s="3">
        <v>0.85</v>
      </c>
      <c r="I673">
        <v>2</v>
      </c>
      <c r="J673">
        <v>1969</v>
      </c>
      <c r="K673" s="1">
        <v>41016</v>
      </c>
      <c r="L673" s="3">
        <v>0.97222222222222221</v>
      </c>
      <c r="M673" s="1">
        <v>41016</v>
      </c>
      <c r="N673" s="3">
        <v>0.98124999999999996</v>
      </c>
      <c r="O673">
        <v>46</v>
      </c>
      <c r="P673">
        <v>20</v>
      </c>
      <c r="Q673">
        <v>20</v>
      </c>
      <c r="R673">
        <v>23</v>
      </c>
      <c r="S673">
        <v>23</v>
      </c>
      <c r="T673" s="2">
        <f>ED_DATA[[#This Row],[REG DATE]] + ED_DATA[[#This Row],[REG TIME]]</f>
        <v>41016.868055555555</v>
      </c>
      <c r="U673" s="2">
        <f>ED_DATA[[#This Row],[TRIAGE DATE]] + ED_DATA[[#This Row],[TRIAGE TIME]]</f>
        <v>41016.85</v>
      </c>
      <c r="V673" s="2">
        <f>ED_DATA[[#This Row],[DISP DATE]] + ED_DATA[[#This Row],[DISP TIME]]</f>
        <v>41016.972222222219</v>
      </c>
      <c r="W673" s="2">
        <f>ED_DATA[[#This Row],[DATE PT LEFT ED]] + ED_DATA[[#This Row],[TIME PT LEFT ED]]</f>
        <v>41016.981249999997</v>
      </c>
      <c r="X673" s="5">
        <f t="shared" si="100"/>
        <v>2.71666666661622</v>
      </c>
      <c r="Y673" s="5">
        <f t="shared" si="101"/>
        <v>2.4999999999417923</v>
      </c>
      <c r="Z673" s="7">
        <f t="shared" si="102"/>
        <v>1</v>
      </c>
      <c r="AA673" s="7">
        <f t="shared" si="103"/>
        <v>1</v>
      </c>
      <c r="AB673" s="7">
        <f t="shared" si="106"/>
        <v>0</v>
      </c>
      <c r="AC673" s="7">
        <f t="shared" si="107"/>
        <v>0</v>
      </c>
      <c r="AD673" s="7">
        <f t="shared" si="108"/>
        <v>0</v>
      </c>
      <c r="AE673" s="7">
        <f t="shared" si="104"/>
        <v>0</v>
      </c>
      <c r="AF673" s="7">
        <f t="shared" si="105"/>
        <v>0</v>
      </c>
      <c r="AG673" s="7" t="str">
        <f t="shared" si="109"/>
        <v>Adult</v>
      </c>
    </row>
    <row r="674" spans="1:33">
      <c r="A674">
        <v>4414</v>
      </c>
      <c r="B674" t="s">
        <v>14</v>
      </c>
      <c r="C674" t="s">
        <v>15</v>
      </c>
      <c r="D674" t="s">
        <v>18</v>
      </c>
      <c r="E674" s="1">
        <v>41013</v>
      </c>
      <c r="F674" s="3">
        <v>0.83333333333333337</v>
      </c>
      <c r="G674" s="1">
        <v>41013</v>
      </c>
      <c r="H674" s="3">
        <v>0.82499999999999996</v>
      </c>
      <c r="I674">
        <v>2</v>
      </c>
      <c r="J674">
        <v>1950</v>
      </c>
      <c r="K674" s="1">
        <v>41014</v>
      </c>
      <c r="L674" s="3">
        <v>2.0833333333333332E-2</v>
      </c>
      <c r="M674" s="1">
        <v>41014</v>
      </c>
      <c r="N674" s="3">
        <v>3.4722222222222224E-2</v>
      </c>
      <c r="O674">
        <v>63</v>
      </c>
      <c r="P674">
        <v>20</v>
      </c>
      <c r="Q674">
        <v>19</v>
      </c>
      <c r="R674">
        <v>0</v>
      </c>
      <c r="S674">
        <v>0</v>
      </c>
      <c r="T674" s="2">
        <f>ED_DATA[[#This Row],[REG DATE]] + ED_DATA[[#This Row],[REG TIME]]</f>
        <v>41013.833333333336</v>
      </c>
      <c r="U674" s="2">
        <f>ED_DATA[[#This Row],[TRIAGE DATE]] + ED_DATA[[#This Row],[TRIAGE TIME]]</f>
        <v>41013.824999999997</v>
      </c>
      <c r="V674" s="2">
        <f>ED_DATA[[#This Row],[DISP DATE]] + ED_DATA[[#This Row],[DISP TIME]]</f>
        <v>41014.020833333336</v>
      </c>
      <c r="W674" s="2">
        <f>ED_DATA[[#This Row],[DATE PT LEFT ED]] + ED_DATA[[#This Row],[TIME PT LEFT ED]]</f>
        <v>41014.034722222219</v>
      </c>
      <c r="X674" s="5">
        <f t="shared" si="100"/>
        <v>4.8333333331975155</v>
      </c>
      <c r="Y674" s="5">
        <f t="shared" si="101"/>
        <v>4.5</v>
      </c>
      <c r="Z674" s="7">
        <f t="shared" si="102"/>
        <v>1</v>
      </c>
      <c r="AA674" s="7">
        <f t="shared" si="103"/>
        <v>0</v>
      </c>
      <c r="AB674" s="7">
        <f t="shared" si="106"/>
        <v>0</v>
      </c>
      <c r="AC674" s="7">
        <f t="shared" si="107"/>
        <v>0</v>
      </c>
      <c r="AD674" s="7">
        <f t="shared" si="108"/>
        <v>0</v>
      </c>
      <c r="AE674" s="7">
        <f t="shared" si="104"/>
        <v>0</v>
      </c>
      <c r="AF674" s="7">
        <f t="shared" si="105"/>
        <v>0</v>
      </c>
      <c r="AG674" s="7" t="str">
        <f t="shared" si="109"/>
        <v>Adult</v>
      </c>
    </row>
    <row r="675" spans="1:33">
      <c r="A675">
        <v>4414</v>
      </c>
      <c r="B675" t="s">
        <v>14</v>
      </c>
      <c r="C675" t="s">
        <v>15</v>
      </c>
      <c r="D675" t="s">
        <v>18</v>
      </c>
      <c r="E675" s="1">
        <v>41011</v>
      </c>
      <c r="F675" s="3">
        <v>0.37013888888888891</v>
      </c>
      <c r="G675" s="1">
        <v>41011</v>
      </c>
      <c r="H675" s="3">
        <v>0.36458333333333331</v>
      </c>
      <c r="I675">
        <v>2</v>
      </c>
      <c r="J675">
        <v>1971</v>
      </c>
      <c r="K675" s="1">
        <v>41011</v>
      </c>
      <c r="L675" s="3">
        <v>0.62847222222222221</v>
      </c>
      <c r="M675" s="1">
        <v>41011</v>
      </c>
      <c r="N675" s="3">
        <v>0.63541666666666663</v>
      </c>
      <c r="O675">
        <v>43</v>
      </c>
      <c r="P675">
        <v>8</v>
      </c>
      <c r="Q675">
        <v>8</v>
      </c>
      <c r="R675">
        <v>15</v>
      </c>
      <c r="S675">
        <v>15</v>
      </c>
      <c r="T675" s="2">
        <f>ED_DATA[[#This Row],[REG DATE]] + ED_DATA[[#This Row],[REG TIME]]</f>
        <v>41011.370138888888</v>
      </c>
      <c r="U675" s="2">
        <f>ED_DATA[[#This Row],[TRIAGE DATE]] + ED_DATA[[#This Row],[TRIAGE TIME]]</f>
        <v>41011.364583333336</v>
      </c>
      <c r="V675" s="2">
        <f>ED_DATA[[#This Row],[DISP DATE]] + ED_DATA[[#This Row],[DISP TIME]]</f>
        <v>41011.628472222219</v>
      </c>
      <c r="W675" s="2">
        <f>ED_DATA[[#This Row],[DATE PT LEFT ED]] + ED_DATA[[#This Row],[TIME PT LEFT ED]]</f>
        <v>41011.635416666664</v>
      </c>
      <c r="X675" s="5">
        <f t="shared" si="100"/>
        <v>6.3666666666395031</v>
      </c>
      <c r="Y675" s="5">
        <f t="shared" si="101"/>
        <v>6.1999999999534339</v>
      </c>
      <c r="Z675" s="7">
        <f t="shared" si="102"/>
        <v>1</v>
      </c>
      <c r="AA675" s="7">
        <f t="shared" si="103"/>
        <v>0</v>
      </c>
      <c r="AB675" s="7">
        <f t="shared" si="106"/>
        <v>0</v>
      </c>
      <c r="AC675" s="7">
        <f t="shared" si="107"/>
        <v>0</v>
      </c>
      <c r="AD675" s="7">
        <f t="shared" si="108"/>
        <v>0</v>
      </c>
      <c r="AE675" s="7">
        <f t="shared" si="104"/>
        <v>0</v>
      </c>
      <c r="AF675" s="7">
        <f t="shared" si="105"/>
        <v>0</v>
      </c>
      <c r="AG675" s="7" t="str">
        <f t="shared" si="109"/>
        <v>Adult</v>
      </c>
    </row>
    <row r="676" spans="1:33">
      <c r="A676">
        <v>4414</v>
      </c>
      <c r="B676" t="s">
        <v>14</v>
      </c>
      <c r="C676" t="s">
        <v>15</v>
      </c>
      <c r="D676" t="s">
        <v>18</v>
      </c>
      <c r="E676" s="1">
        <v>41012</v>
      </c>
      <c r="F676" s="3">
        <v>0.40416666666666667</v>
      </c>
      <c r="G676" s="1">
        <v>41012</v>
      </c>
      <c r="H676" s="3">
        <v>0.40277777777777779</v>
      </c>
      <c r="I676">
        <v>2</v>
      </c>
      <c r="J676">
        <v>1960</v>
      </c>
      <c r="K676" s="1">
        <v>41012</v>
      </c>
      <c r="L676" s="3">
        <v>0.79166666666666663</v>
      </c>
      <c r="M676" s="1">
        <v>41013</v>
      </c>
      <c r="N676" s="3">
        <v>8.3333333333333329E-2</v>
      </c>
      <c r="O676">
        <v>54</v>
      </c>
      <c r="P676">
        <v>9</v>
      </c>
      <c r="Q676">
        <v>9</v>
      </c>
      <c r="R676">
        <v>19</v>
      </c>
      <c r="S676">
        <v>2</v>
      </c>
      <c r="T676" s="2">
        <f>ED_DATA[[#This Row],[REG DATE]] + ED_DATA[[#This Row],[REG TIME]]</f>
        <v>41012.404166666667</v>
      </c>
      <c r="U676" s="2">
        <f>ED_DATA[[#This Row],[TRIAGE DATE]] + ED_DATA[[#This Row],[TRIAGE TIME]]</f>
        <v>41012.402777777781</v>
      </c>
      <c r="V676" s="2">
        <f>ED_DATA[[#This Row],[DISP DATE]] + ED_DATA[[#This Row],[DISP TIME]]</f>
        <v>41012.791666666664</v>
      </c>
      <c r="W676" s="2">
        <f>ED_DATA[[#This Row],[DATE PT LEFT ED]] + ED_DATA[[#This Row],[TIME PT LEFT ED]]</f>
        <v>41013.083333333336</v>
      </c>
      <c r="X676" s="5">
        <f t="shared" si="100"/>
        <v>16.300000000046566</v>
      </c>
      <c r="Y676" s="5">
        <f t="shared" si="101"/>
        <v>9.2999999999301508</v>
      </c>
      <c r="Z676" s="7">
        <f t="shared" si="102"/>
        <v>0</v>
      </c>
      <c r="AA676" s="7">
        <f t="shared" si="103"/>
        <v>0</v>
      </c>
      <c r="AB676" s="7">
        <f t="shared" si="106"/>
        <v>0</v>
      </c>
      <c r="AC676" s="7">
        <f t="shared" si="107"/>
        <v>0</v>
      </c>
      <c r="AD676" s="7">
        <f t="shared" si="108"/>
        <v>0</v>
      </c>
      <c r="AE676" s="7">
        <f t="shared" si="104"/>
        <v>0</v>
      </c>
      <c r="AF676" s="7">
        <f t="shared" si="105"/>
        <v>0</v>
      </c>
      <c r="AG676" s="7" t="str">
        <f t="shared" si="109"/>
        <v>Adult</v>
      </c>
    </row>
    <row r="677" spans="1:33">
      <c r="A677">
        <v>4414</v>
      </c>
      <c r="B677" t="s">
        <v>14</v>
      </c>
      <c r="C677" t="s">
        <v>15</v>
      </c>
      <c r="D677" t="s">
        <v>16</v>
      </c>
      <c r="E677" s="1">
        <v>41010</v>
      </c>
      <c r="F677" s="3">
        <v>0.875</v>
      </c>
      <c r="G677" s="1">
        <v>41010</v>
      </c>
      <c r="H677" s="3">
        <v>0.87013888888888891</v>
      </c>
      <c r="I677">
        <v>2</v>
      </c>
      <c r="J677">
        <v>1970</v>
      </c>
      <c r="K677" s="1">
        <v>41011</v>
      </c>
      <c r="L677" s="3">
        <v>0.3576388888888889</v>
      </c>
      <c r="M677" s="1">
        <v>41011</v>
      </c>
      <c r="N677" s="3">
        <v>0.3576388888888889</v>
      </c>
      <c r="O677">
        <v>42</v>
      </c>
      <c r="P677">
        <v>21</v>
      </c>
      <c r="Q677">
        <v>20</v>
      </c>
      <c r="R677">
        <v>8</v>
      </c>
      <c r="S677">
        <v>8</v>
      </c>
      <c r="T677" s="2">
        <f>ED_DATA[[#This Row],[REG DATE]] + ED_DATA[[#This Row],[REG TIME]]</f>
        <v>41010.875</v>
      </c>
      <c r="U677" s="2">
        <f>ED_DATA[[#This Row],[TRIAGE DATE]] + ED_DATA[[#This Row],[TRIAGE TIME]]</f>
        <v>41010.870138888888</v>
      </c>
      <c r="V677" s="2">
        <f>ED_DATA[[#This Row],[DISP DATE]] + ED_DATA[[#This Row],[DISP TIME]]</f>
        <v>41011.357638888891</v>
      </c>
      <c r="W677" s="2">
        <f>ED_DATA[[#This Row],[DATE PT LEFT ED]] + ED_DATA[[#This Row],[TIME PT LEFT ED]]</f>
        <v>41011.357638888891</v>
      </c>
      <c r="X677" s="5">
        <f t="shared" si="100"/>
        <v>11.583333333372138</v>
      </c>
      <c r="Y677" s="5">
        <f t="shared" si="101"/>
        <v>11.583333333372138</v>
      </c>
      <c r="Z677" s="7">
        <f t="shared" si="102"/>
        <v>0</v>
      </c>
      <c r="AA677" s="7">
        <f t="shared" si="103"/>
        <v>0</v>
      </c>
      <c r="AB677" s="7">
        <f t="shared" si="106"/>
        <v>0</v>
      </c>
      <c r="AC677" s="7">
        <f t="shared" si="107"/>
        <v>0</v>
      </c>
      <c r="AD677" s="7">
        <f t="shared" si="108"/>
        <v>0</v>
      </c>
      <c r="AE677" s="7">
        <f t="shared" si="104"/>
        <v>0</v>
      </c>
      <c r="AF677" s="7">
        <f t="shared" si="105"/>
        <v>0</v>
      </c>
      <c r="AG677" s="7" t="str">
        <f t="shared" si="109"/>
        <v>Adult</v>
      </c>
    </row>
    <row r="678" spans="1:33">
      <c r="A678">
        <v>4414</v>
      </c>
      <c r="B678" t="s">
        <v>14</v>
      </c>
      <c r="C678" t="s">
        <v>15</v>
      </c>
      <c r="D678" t="s">
        <v>16</v>
      </c>
      <c r="E678" s="1">
        <v>41011</v>
      </c>
      <c r="F678" s="3">
        <v>0.41041666666666665</v>
      </c>
      <c r="G678" s="1">
        <v>41011</v>
      </c>
      <c r="H678" s="3">
        <v>0.40347222222222223</v>
      </c>
      <c r="I678">
        <v>2</v>
      </c>
      <c r="J678">
        <v>1992</v>
      </c>
      <c r="K678" s="1">
        <v>41011</v>
      </c>
      <c r="L678" s="3">
        <v>0.70833333333333337</v>
      </c>
      <c r="M678" s="1">
        <v>41011</v>
      </c>
      <c r="N678" s="3">
        <v>0.70833333333333337</v>
      </c>
      <c r="O678">
        <v>21</v>
      </c>
      <c r="P678">
        <v>9</v>
      </c>
      <c r="Q678">
        <v>9</v>
      </c>
      <c r="R678">
        <v>17</v>
      </c>
      <c r="S678">
        <v>17</v>
      </c>
      <c r="T678" s="2">
        <f>ED_DATA[[#This Row],[REG DATE]] + ED_DATA[[#This Row],[REG TIME]]</f>
        <v>41011.410416666666</v>
      </c>
      <c r="U678" s="2">
        <f>ED_DATA[[#This Row],[TRIAGE DATE]] + ED_DATA[[#This Row],[TRIAGE TIME]]</f>
        <v>41011.40347222222</v>
      </c>
      <c r="V678" s="2">
        <f>ED_DATA[[#This Row],[DISP DATE]] + ED_DATA[[#This Row],[DISP TIME]]</f>
        <v>41011.708333333336</v>
      </c>
      <c r="W678" s="2">
        <f>ED_DATA[[#This Row],[DATE PT LEFT ED]] + ED_DATA[[#This Row],[TIME PT LEFT ED]]</f>
        <v>41011.708333333336</v>
      </c>
      <c r="X678" s="5">
        <f t="shared" si="100"/>
        <v>7.1500000000814907</v>
      </c>
      <c r="Y678" s="5">
        <f t="shared" si="101"/>
        <v>7.1500000000814907</v>
      </c>
      <c r="Z678" s="7">
        <f t="shared" si="102"/>
        <v>0</v>
      </c>
      <c r="AA678" s="7">
        <f t="shared" si="103"/>
        <v>0</v>
      </c>
      <c r="AB678" s="7">
        <f t="shared" si="106"/>
        <v>0</v>
      </c>
      <c r="AC678" s="7">
        <f t="shared" si="107"/>
        <v>0</v>
      </c>
      <c r="AD678" s="7">
        <f t="shared" si="108"/>
        <v>0</v>
      </c>
      <c r="AE678" s="7">
        <f t="shared" si="104"/>
        <v>0</v>
      </c>
      <c r="AF678" s="7">
        <f t="shared" si="105"/>
        <v>0</v>
      </c>
      <c r="AG678" s="7" t="str">
        <f t="shared" si="109"/>
        <v>Adult</v>
      </c>
    </row>
    <row r="679" spans="1:33">
      <c r="A679">
        <v>4414</v>
      </c>
      <c r="B679" t="s">
        <v>14</v>
      </c>
      <c r="C679" t="s">
        <v>15</v>
      </c>
      <c r="D679" t="s">
        <v>16</v>
      </c>
      <c r="E679" s="1">
        <v>41011</v>
      </c>
      <c r="F679" s="3">
        <v>0.44513888888888886</v>
      </c>
      <c r="G679" s="1">
        <v>41011</v>
      </c>
      <c r="H679" s="3">
        <v>0.43888888888888888</v>
      </c>
      <c r="I679">
        <v>2</v>
      </c>
      <c r="J679">
        <v>1978</v>
      </c>
      <c r="K679" s="1">
        <v>41011</v>
      </c>
      <c r="L679" s="3">
        <v>0.57638888888888884</v>
      </c>
      <c r="M679" s="1">
        <v>41011</v>
      </c>
      <c r="N679" s="3">
        <v>0.57638888888888884</v>
      </c>
      <c r="O679">
        <v>33</v>
      </c>
      <c r="P679">
        <v>10</v>
      </c>
      <c r="Q679">
        <v>10</v>
      </c>
      <c r="R679">
        <v>13</v>
      </c>
      <c r="S679">
        <v>13</v>
      </c>
      <c r="T679" s="2">
        <f>ED_DATA[[#This Row],[REG DATE]] + ED_DATA[[#This Row],[REG TIME]]</f>
        <v>41011.445138888892</v>
      </c>
      <c r="U679" s="2">
        <f>ED_DATA[[#This Row],[TRIAGE DATE]] + ED_DATA[[#This Row],[TRIAGE TIME]]</f>
        <v>41011.438888888886</v>
      </c>
      <c r="V679" s="2">
        <f>ED_DATA[[#This Row],[DISP DATE]] + ED_DATA[[#This Row],[DISP TIME]]</f>
        <v>41011.576388888891</v>
      </c>
      <c r="W679" s="2">
        <f>ED_DATA[[#This Row],[DATE PT LEFT ED]] + ED_DATA[[#This Row],[TIME PT LEFT ED]]</f>
        <v>41011.576388888891</v>
      </c>
      <c r="X679" s="5">
        <f t="shared" si="100"/>
        <v>3.1499999999650754</v>
      </c>
      <c r="Y679" s="5">
        <f t="shared" si="101"/>
        <v>3.1499999999650754</v>
      </c>
      <c r="Z679" s="7">
        <f t="shared" si="102"/>
        <v>1</v>
      </c>
      <c r="AA679" s="7">
        <f t="shared" si="103"/>
        <v>1</v>
      </c>
      <c r="AB679" s="7">
        <f t="shared" si="106"/>
        <v>0</v>
      </c>
      <c r="AC679" s="7">
        <f t="shared" si="107"/>
        <v>0</v>
      </c>
      <c r="AD679" s="7">
        <f t="shared" si="108"/>
        <v>0</v>
      </c>
      <c r="AE679" s="7">
        <f t="shared" si="104"/>
        <v>0</v>
      </c>
      <c r="AF679" s="7">
        <f t="shared" si="105"/>
        <v>0</v>
      </c>
      <c r="AG679" s="7" t="str">
        <f t="shared" si="109"/>
        <v>Adult</v>
      </c>
    </row>
    <row r="680" spans="1:33">
      <c r="A680">
        <v>4414</v>
      </c>
      <c r="B680" t="s">
        <v>14</v>
      </c>
      <c r="C680" t="s">
        <v>15</v>
      </c>
      <c r="D680" t="s">
        <v>16</v>
      </c>
      <c r="E680" s="1">
        <v>41010</v>
      </c>
      <c r="F680" s="3">
        <v>0.17847222222222223</v>
      </c>
      <c r="G680" s="1">
        <v>41010</v>
      </c>
      <c r="H680" s="3">
        <v>0.1736111111111111</v>
      </c>
      <c r="I680">
        <v>2</v>
      </c>
      <c r="J680">
        <v>1971</v>
      </c>
      <c r="K680" s="1">
        <v>41010</v>
      </c>
      <c r="L680" s="3">
        <v>0.375</v>
      </c>
      <c r="M680" s="1">
        <v>41010</v>
      </c>
      <c r="N680" s="3">
        <v>0.37847222222222221</v>
      </c>
      <c r="O680">
        <v>44</v>
      </c>
      <c r="P680">
        <v>4</v>
      </c>
      <c r="Q680">
        <v>4</v>
      </c>
      <c r="R680">
        <v>9</v>
      </c>
      <c r="S680">
        <v>9</v>
      </c>
      <c r="T680" s="2">
        <f>ED_DATA[[#This Row],[REG DATE]] + ED_DATA[[#This Row],[REG TIME]]</f>
        <v>41010.178472222222</v>
      </c>
      <c r="U680" s="2">
        <f>ED_DATA[[#This Row],[TRIAGE DATE]] + ED_DATA[[#This Row],[TRIAGE TIME]]</f>
        <v>41010.173611111109</v>
      </c>
      <c r="V680" s="2">
        <f>ED_DATA[[#This Row],[DISP DATE]] + ED_DATA[[#This Row],[DISP TIME]]</f>
        <v>41010.375</v>
      </c>
      <c r="W680" s="2">
        <f>ED_DATA[[#This Row],[DATE PT LEFT ED]] + ED_DATA[[#This Row],[TIME PT LEFT ED]]</f>
        <v>41010.378472222219</v>
      </c>
      <c r="X680" s="5">
        <f t="shared" si="100"/>
        <v>4.7999999999301508</v>
      </c>
      <c r="Y680" s="5">
        <f t="shared" si="101"/>
        <v>4.7166666666744277</v>
      </c>
      <c r="Z680" s="7">
        <f t="shared" si="102"/>
        <v>1</v>
      </c>
      <c r="AA680" s="7">
        <f t="shared" si="103"/>
        <v>0</v>
      </c>
      <c r="AB680" s="7">
        <f t="shared" si="106"/>
        <v>0</v>
      </c>
      <c r="AC680" s="7">
        <f t="shared" si="107"/>
        <v>0</v>
      </c>
      <c r="AD680" s="7">
        <f t="shared" si="108"/>
        <v>0</v>
      </c>
      <c r="AE680" s="7">
        <f t="shared" si="104"/>
        <v>0</v>
      </c>
      <c r="AF680" s="7">
        <f t="shared" si="105"/>
        <v>0</v>
      </c>
      <c r="AG680" s="7" t="str">
        <f t="shared" si="109"/>
        <v>Adult</v>
      </c>
    </row>
    <row r="681" spans="1:33">
      <c r="A681">
        <v>4414</v>
      </c>
      <c r="B681" t="s">
        <v>14</v>
      </c>
      <c r="C681" t="s">
        <v>15</v>
      </c>
      <c r="D681" t="s">
        <v>16</v>
      </c>
      <c r="E681" s="1">
        <v>41010</v>
      </c>
      <c r="F681" s="3">
        <v>0.34375</v>
      </c>
      <c r="G681" s="1">
        <v>41010</v>
      </c>
      <c r="H681" s="3">
        <v>0.34236111111111112</v>
      </c>
      <c r="I681">
        <v>2</v>
      </c>
      <c r="J681">
        <v>1967</v>
      </c>
      <c r="K681" s="1">
        <v>41010</v>
      </c>
      <c r="L681" s="3">
        <v>0.5541666666666667</v>
      </c>
      <c r="M681" s="1">
        <v>41010</v>
      </c>
      <c r="N681" s="3">
        <v>0.5541666666666667</v>
      </c>
      <c r="O681">
        <v>48</v>
      </c>
      <c r="P681">
        <v>8</v>
      </c>
      <c r="Q681">
        <v>8</v>
      </c>
      <c r="R681">
        <v>13</v>
      </c>
      <c r="S681">
        <v>13</v>
      </c>
      <c r="T681" s="2">
        <f>ED_DATA[[#This Row],[REG DATE]] + ED_DATA[[#This Row],[REG TIME]]</f>
        <v>41010.34375</v>
      </c>
      <c r="U681" s="2">
        <f>ED_DATA[[#This Row],[TRIAGE DATE]] + ED_DATA[[#This Row],[TRIAGE TIME]]</f>
        <v>41010.342361111114</v>
      </c>
      <c r="V681" s="2">
        <f>ED_DATA[[#This Row],[DISP DATE]] + ED_DATA[[#This Row],[DISP TIME]]</f>
        <v>41010.554166666669</v>
      </c>
      <c r="W681" s="2">
        <f>ED_DATA[[#This Row],[DATE PT LEFT ED]] + ED_DATA[[#This Row],[TIME PT LEFT ED]]</f>
        <v>41010.554166666669</v>
      </c>
      <c r="X681" s="5">
        <f t="shared" si="100"/>
        <v>5.0500000000465661</v>
      </c>
      <c r="Y681" s="5">
        <f t="shared" si="101"/>
        <v>5.0500000000465661</v>
      </c>
      <c r="Z681" s="7">
        <f t="shared" si="102"/>
        <v>1</v>
      </c>
      <c r="AA681" s="7">
        <f t="shared" si="103"/>
        <v>0</v>
      </c>
      <c r="AB681" s="7">
        <f t="shared" si="106"/>
        <v>0</v>
      </c>
      <c r="AC681" s="7">
        <f t="shared" si="107"/>
        <v>0</v>
      </c>
      <c r="AD681" s="7">
        <f t="shared" si="108"/>
        <v>0</v>
      </c>
      <c r="AE681" s="7">
        <f t="shared" si="104"/>
        <v>0</v>
      </c>
      <c r="AF681" s="7">
        <f t="shared" si="105"/>
        <v>0</v>
      </c>
      <c r="AG681" s="7" t="str">
        <f t="shared" si="109"/>
        <v>Adult</v>
      </c>
    </row>
    <row r="682" spans="1:33">
      <c r="A682">
        <v>4414</v>
      </c>
      <c r="B682" t="s">
        <v>14</v>
      </c>
      <c r="C682" t="s">
        <v>15</v>
      </c>
      <c r="D682" t="s">
        <v>16</v>
      </c>
      <c r="E682" s="1">
        <v>41010</v>
      </c>
      <c r="F682" s="3">
        <v>0.40694444444444444</v>
      </c>
      <c r="G682" s="1">
        <v>41010</v>
      </c>
      <c r="H682" s="3">
        <v>0.40277777777777779</v>
      </c>
      <c r="I682">
        <v>2</v>
      </c>
      <c r="J682">
        <v>1955</v>
      </c>
      <c r="K682" s="1">
        <v>41010</v>
      </c>
      <c r="L682" s="3">
        <v>0.61111111111111116</v>
      </c>
      <c r="M682" s="1">
        <v>41010</v>
      </c>
      <c r="N682" s="3">
        <v>0.62152777777777779</v>
      </c>
      <c r="O682">
        <v>59</v>
      </c>
      <c r="P682">
        <v>9</v>
      </c>
      <c r="Q682">
        <v>9</v>
      </c>
      <c r="R682">
        <v>14</v>
      </c>
      <c r="S682">
        <v>14</v>
      </c>
      <c r="T682" s="2">
        <f>ED_DATA[[#This Row],[REG DATE]] + ED_DATA[[#This Row],[REG TIME]]</f>
        <v>41010.406944444447</v>
      </c>
      <c r="U682" s="2">
        <f>ED_DATA[[#This Row],[TRIAGE DATE]] + ED_DATA[[#This Row],[TRIAGE TIME]]</f>
        <v>41010.402777777781</v>
      </c>
      <c r="V682" s="2">
        <f>ED_DATA[[#This Row],[DISP DATE]] + ED_DATA[[#This Row],[DISP TIME]]</f>
        <v>41010.611111111109</v>
      </c>
      <c r="W682" s="2">
        <f>ED_DATA[[#This Row],[DATE PT LEFT ED]] + ED_DATA[[#This Row],[TIME PT LEFT ED]]</f>
        <v>41010.621527777781</v>
      </c>
      <c r="X682" s="5">
        <f t="shared" si="100"/>
        <v>5.1500000000232831</v>
      </c>
      <c r="Y682" s="5">
        <f t="shared" si="101"/>
        <v>4.8999999999068677</v>
      </c>
      <c r="Z682" s="7">
        <f t="shared" si="102"/>
        <v>1</v>
      </c>
      <c r="AA682" s="7">
        <f t="shared" si="103"/>
        <v>0</v>
      </c>
      <c r="AB682" s="7">
        <f t="shared" si="106"/>
        <v>0</v>
      </c>
      <c r="AC682" s="7">
        <f t="shared" si="107"/>
        <v>0</v>
      </c>
      <c r="AD682" s="7">
        <f t="shared" si="108"/>
        <v>0</v>
      </c>
      <c r="AE682" s="7">
        <f t="shared" si="104"/>
        <v>0</v>
      </c>
      <c r="AF682" s="7">
        <f t="shared" si="105"/>
        <v>0</v>
      </c>
      <c r="AG682" s="7" t="str">
        <f t="shared" si="109"/>
        <v>Adult</v>
      </c>
    </row>
    <row r="683" spans="1:33">
      <c r="A683">
        <v>4414</v>
      </c>
      <c r="B683" t="s">
        <v>14</v>
      </c>
      <c r="C683" t="s">
        <v>15</v>
      </c>
      <c r="D683" t="s">
        <v>16</v>
      </c>
      <c r="E683" s="1">
        <v>41012</v>
      </c>
      <c r="F683" s="3">
        <v>0.47430555555555554</v>
      </c>
      <c r="G683" s="1">
        <v>41012</v>
      </c>
      <c r="H683" s="3">
        <v>0.46805555555555556</v>
      </c>
      <c r="I683">
        <v>2</v>
      </c>
      <c r="J683">
        <v>1960</v>
      </c>
      <c r="K683" s="1">
        <v>41012</v>
      </c>
      <c r="L683" s="3">
        <v>0.72569444444444442</v>
      </c>
      <c r="M683" s="1">
        <v>41012</v>
      </c>
      <c r="N683" s="3">
        <v>0.72569444444444442</v>
      </c>
      <c r="O683">
        <v>54</v>
      </c>
      <c r="P683">
        <v>11</v>
      </c>
      <c r="Q683">
        <v>11</v>
      </c>
      <c r="R683">
        <v>17</v>
      </c>
      <c r="S683">
        <v>17</v>
      </c>
      <c r="T683" s="2">
        <f>ED_DATA[[#This Row],[REG DATE]] + ED_DATA[[#This Row],[REG TIME]]</f>
        <v>41012.474305555559</v>
      </c>
      <c r="U683" s="2">
        <f>ED_DATA[[#This Row],[TRIAGE DATE]] + ED_DATA[[#This Row],[TRIAGE TIME]]</f>
        <v>41012.468055555553</v>
      </c>
      <c r="V683" s="2">
        <f>ED_DATA[[#This Row],[DISP DATE]] + ED_DATA[[#This Row],[DISP TIME]]</f>
        <v>41012.725694444445</v>
      </c>
      <c r="W683" s="2">
        <f>ED_DATA[[#This Row],[DATE PT LEFT ED]] + ED_DATA[[#This Row],[TIME PT LEFT ED]]</f>
        <v>41012.725694444445</v>
      </c>
      <c r="X683" s="5">
        <f t="shared" si="100"/>
        <v>6.0333333332673647</v>
      </c>
      <c r="Y683" s="5">
        <f t="shared" si="101"/>
        <v>6.0333333332673647</v>
      </c>
      <c r="Z683" s="7">
        <f t="shared" si="102"/>
        <v>1</v>
      </c>
      <c r="AA683" s="7">
        <f t="shared" si="103"/>
        <v>0</v>
      </c>
      <c r="AB683" s="7">
        <f t="shared" si="106"/>
        <v>0</v>
      </c>
      <c r="AC683" s="7">
        <f t="shared" si="107"/>
        <v>0</v>
      </c>
      <c r="AD683" s="7">
        <f t="shared" si="108"/>
        <v>0</v>
      </c>
      <c r="AE683" s="7">
        <f t="shared" si="104"/>
        <v>0</v>
      </c>
      <c r="AF683" s="7">
        <f t="shared" si="105"/>
        <v>0</v>
      </c>
      <c r="AG683" s="7" t="str">
        <f t="shared" si="109"/>
        <v>Adult</v>
      </c>
    </row>
    <row r="684" spans="1:33">
      <c r="A684">
        <v>4414</v>
      </c>
      <c r="B684" t="s">
        <v>14</v>
      </c>
      <c r="C684" t="s">
        <v>15</v>
      </c>
      <c r="D684" t="s">
        <v>16</v>
      </c>
      <c r="E684" s="1">
        <v>41012</v>
      </c>
      <c r="F684" s="3">
        <v>0.52430555555555558</v>
      </c>
      <c r="G684" s="1">
        <v>41012</v>
      </c>
      <c r="H684" s="3">
        <v>0.52013888888888893</v>
      </c>
      <c r="I684">
        <v>2</v>
      </c>
      <c r="J684">
        <v>1969</v>
      </c>
      <c r="K684" s="1">
        <v>41012</v>
      </c>
      <c r="L684" s="3">
        <v>0.73611111111111116</v>
      </c>
      <c r="M684" s="1">
        <v>41012</v>
      </c>
      <c r="N684" s="3">
        <v>0.73611111111111116</v>
      </c>
      <c r="O684">
        <v>42</v>
      </c>
      <c r="P684">
        <v>12</v>
      </c>
      <c r="Q684">
        <v>12</v>
      </c>
      <c r="R684">
        <v>17</v>
      </c>
      <c r="S684">
        <v>17</v>
      </c>
      <c r="T684" s="2">
        <f>ED_DATA[[#This Row],[REG DATE]] + ED_DATA[[#This Row],[REG TIME]]</f>
        <v>41012.524305555555</v>
      </c>
      <c r="U684" s="2">
        <f>ED_DATA[[#This Row],[TRIAGE DATE]] + ED_DATA[[#This Row],[TRIAGE TIME]]</f>
        <v>41012.520138888889</v>
      </c>
      <c r="V684" s="2">
        <f>ED_DATA[[#This Row],[DISP DATE]] + ED_DATA[[#This Row],[DISP TIME]]</f>
        <v>41012.736111111109</v>
      </c>
      <c r="W684" s="2">
        <f>ED_DATA[[#This Row],[DATE PT LEFT ED]] + ED_DATA[[#This Row],[TIME PT LEFT ED]]</f>
        <v>41012.736111111109</v>
      </c>
      <c r="X684" s="5">
        <f t="shared" si="100"/>
        <v>5.0833333333139308</v>
      </c>
      <c r="Y684" s="5">
        <f t="shared" si="101"/>
        <v>5.0833333333139308</v>
      </c>
      <c r="Z684" s="7">
        <f t="shared" si="102"/>
        <v>1</v>
      </c>
      <c r="AA684" s="7">
        <f t="shared" si="103"/>
        <v>0</v>
      </c>
      <c r="AB684" s="7">
        <f t="shared" si="106"/>
        <v>0</v>
      </c>
      <c r="AC684" s="7">
        <f t="shared" si="107"/>
        <v>0</v>
      </c>
      <c r="AD684" s="7">
        <f t="shared" si="108"/>
        <v>0</v>
      </c>
      <c r="AE684" s="7">
        <f t="shared" si="104"/>
        <v>0</v>
      </c>
      <c r="AF684" s="7">
        <f t="shared" si="105"/>
        <v>0</v>
      </c>
      <c r="AG684" s="7" t="str">
        <f t="shared" si="109"/>
        <v>Adult</v>
      </c>
    </row>
    <row r="685" spans="1:33">
      <c r="A685">
        <v>4414</v>
      </c>
      <c r="B685" t="s">
        <v>14</v>
      </c>
      <c r="C685" t="s">
        <v>15</v>
      </c>
      <c r="D685" t="s">
        <v>16</v>
      </c>
      <c r="E685" s="1">
        <v>41012</v>
      </c>
      <c r="F685" s="3">
        <v>0.87916666666666665</v>
      </c>
      <c r="G685" s="1">
        <v>41012</v>
      </c>
      <c r="H685" s="3">
        <v>0.86875000000000002</v>
      </c>
      <c r="I685">
        <v>2</v>
      </c>
      <c r="J685">
        <v>1970</v>
      </c>
      <c r="K685" s="1">
        <v>41012</v>
      </c>
      <c r="L685" s="3">
        <v>0.97222222222222221</v>
      </c>
      <c r="M685" s="1">
        <v>41012</v>
      </c>
      <c r="N685" s="3">
        <v>0.97222222222222221</v>
      </c>
      <c r="O685">
        <v>42</v>
      </c>
      <c r="P685">
        <v>21</v>
      </c>
      <c r="Q685">
        <v>20</v>
      </c>
      <c r="R685">
        <v>23</v>
      </c>
      <c r="S685">
        <v>23</v>
      </c>
      <c r="T685" s="2">
        <f>ED_DATA[[#This Row],[REG DATE]] + ED_DATA[[#This Row],[REG TIME]]</f>
        <v>41012.879166666666</v>
      </c>
      <c r="U685" s="2">
        <f>ED_DATA[[#This Row],[TRIAGE DATE]] + ED_DATA[[#This Row],[TRIAGE TIME]]</f>
        <v>41012.868750000001</v>
      </c>
      <c r="V685" s="2">
        <f>ED_DATA[[#This Row],[DISP DATE]] + ED_DATA[[#This Row],[DISP TIME]]</f>
        <v>41012.972222222219</v>
      </c>
      <c r="W685" s="2">
        <f>ED_DATA[[#This Row],[DATE PT LEFT ED]] + ED_DATA[[#This Row],[TIME PT LEFT ED]]</f>
        <v>41012.972222222219</v>
      </c>
      <c r="X685" s="5">
        <f t="shared" si="100"/>
        <v>2.2333333332790062</v>
      </c>
      <c r="Y685" s="5">
        <f t="shared" si="101"/>
        <v>2.2333333332790062</v>
      </c>
      <c r="Z685" s="7">
        <f t="shared" si="102"/>
        <v>1</v>
      </c>
      <c r="AA685" s="7">
        <f t="shared" si="103"/>
        <v>1</v>
      </c>
      <c r="AB685" s="7">
        <f t="shared" si="106"/>
        <v>0</v>
      </c>
      <c r="AC685" s="7">
        <f t="shared" si="107"/>
        <v>0</v>
      </c>
      <c r="AD685" s="7">
        <f t="shared" si="108"/>
        <v>0</v>
      </c>
      <c r="AE685" s="7">
        <f t="shared" si="104"/>
        <v>0</v>
      </c>
      <c r="AF685" s="7">
        <f t="shared" si="105"/>
        <v>0</v>
      </c>
      <c r="AG685" s="7" t="str">
        <f t="shared" si="109"/>
        <v>Adult</v>
      </c>
    </row>
    <row r="686" spans="1:33">
      <c r="A686">
        <v>4414</v>
      </c>
      <c r="B686" t="s">
        <v>14</v>
      </c>
      <c r="C686" t="s">
        <v>15</v>
      </c>
      <c r="D686" t="s">
        <v>16</v>
      </c>
      <c r="E686" s="1">
        <v>41012</v>
      </c>
      <c r="F686" s="3">
        <v>0.89444444444444449</v>
      </c>
      <c r="G686" s="1">
        <v>41012</v>
      </c>
      <c r="H686" s="3">
        <v>0.89097222222222228</v>
      </c>
      <c r="I686">
        <v>2</v>
      </c>
      <c r="J686">
        <v>1976</v>
      </c>
      <c r="K686" s="1">
        <v>41012</v>
      </c>
      <c r="L686" s="3">
        <v>0.98750000000000004</v>
      </c>
      <c r="M686" s="1">
        <v>41012</v>
      </c>
      <c r="N686" s="3">
        <v>0.98750000000000004</v>
      </c>
      <c r="O686">
        <v>36</v>
      </c>
      <c r="P686">
        <v>21</v>
      </c>
      <c r="Q686">
        <v>21</v>
      </c>
      <c r="R686">
        <v>23</v>
      </c>
      <c r="S686">
        <v>23</v>
      </c>
      <c r="T686" s="2">
        <f>ED_DATA[[#This Row],[REG DATE]] + ED_DATA[[#This Row],[REG TIME]]</f>
        <v>41012.894444444442</v>
      </c>
      <c r="U686" s="2">
        <f>ED_DATA[[#This Row],[TRIAGE DATE]] + ED_DATA[[#This Row],[TRIAGE TIME]]</f>
        <v>41012.890972222223</v>
      </c>
      <c r="V686" s="2">
        <f>ED_DATA[[#This Row],[DISP DATE]] + ED_DATA[[#This Row],[DISP TIME]]</f>
        <v>41012.987500000003</v>
      </c>
      <c r="W686" s="2">
        <f>ED_DATA[[#This Row],[DATE PT LEFT ED]] + ED_DATA[[#This Row],[TIME PT LEFT ED]]</f>
        <v>41012.987500000003</v>
      </c>
      <c r="X686" s="5">
        <f t="shared" si="100"/>
        <v>2.2333333334536292</v>
      </c>
      <c r="Y686" s="5">
        <f t="shared" si="101"/>
        <v>2.2333333334536292</v>
      </c>
      <c r="Z686" s="7">
        <f t="shared" si="102"/>
        <v>1</v>
      </c>
      <c r="AA686" s="7">
        <f t="shared" si="103"/>
        <v>1</v>
      </c>
      <c r="AB686" s="7">
        <f t="shared" si="106"/>
        <v>0</v>
      </c>
      <c r="AC686" s="7">
        <f t="shared" si="107"/>
        <v>0</v>
      </c>
      <c r="AD686" s="7">
        <f t="shared" si="108"/>
        <v>0</v>
      </c>
      <c r="AE686" s="7">
        <f t="shared" si="104"/>
        <v>0</v>
      </c>
      <c r="AF686" s="7">
        <f t="shared" si="105"/>
        <v>0</v>
      </c>
      <c r="AG686" s="7" t="str">
        <f t="shared" si="109"/>
        <v>Adult</v>
      </c>
    </row>
    <row r="687" spans="1:33">
      <c r="A687">
        <v>4414</v>
      </c>
      <c r="B687" t="s">
        <v>14</v>
      </c>
      <c r="C687" t="s">
        <v>15</v>
      </c>
      <c r="D687" t="s">
        <v>16</v>
      </c>
      <c r="E687" s="1">
        <v>41012</v>
      </c>
      <c r="F687" s="3">
        <v>0.9819444444444444</v>
      </c>
      <c r="G687" s="1">
        <v>41012</v>
      </c>
      <c r="H687" s="3">
        <v>0.97430555555555554</v>
      </c>
      <c r="I687">
        <v>2</v>
      </c>
      <c r="J687">
        <v>1951</v>
      </c>
      <c r="K687" s="1">
        <v>41013</v>
      </c>
      <c r="L687" s="3">
        <v>5.9722222222222225E-2</v>
      </c>
      <c r="M687" s="1">
        <v>41013</v>
      </c>
      <c r="N687" s="3">
        <v>5.9722222222222225E-2</v>
      </c>
      <c r="O687">
        <v>62</v>
      </c>
      <c r="P687">
        <v>23</v>
      </c>
      <c r="Q687">
        <v>23</v>
      </c>
      <c r="R687">
        <v>1</v>
      </c>
      <c r="S687">
        <v>1</v>
      </c>
      <c r="T687" s="2">
        <f>ED_DATA[[#This Row],[REG DATE]] + ED_DATA[[#This Row],[REG TIME]]</f>
        <v>41012.981944444444</v>
      </c>
      <c r="U687" s="2">
        <f>ED_DATA[[#This Row],[TRIAGE DATE]] + ED_DATA[[#This Row],[TRIAGE TIME]]</f>
        <v>41012.974305555559</v>
      </c>
      <c r="V687" s="2">
        <f>ED_DATA[[#This Row],[DISP DATE]] + ED_DATA[[#This Row],[DISP TIME]]</f>
        <v>41013.05972222222</v>
      </c>
      <c r="W687" s="2">
        <f>ED_DATA[[#This Row],[DATE PT LEFT ED]] + ED_DATA[[#This Row],[TIME PT LEFT ED]]</f>
        <v>41013.05972222222</v>
      </c>
      <c r="X687" s="5">
        <f t="shared" si="100"/>
        <v>1.8666666666395031</v>
      </c>
      <c r="Y687" s="5">
        <f t="shared" si="101"/>
        <v>1.8666666666395031</v>
      </c>
      <c r="Z687" s="7">
        <f t="shared" si="102"/>
        <v>1</v>
      </c>
      <c r="AA687" s="7">
        <f t="shared" si="103"/>
        <v>1</v>
      </c>
      <c r="AB687" s="7">
        <f t="shared" si="106"/>
        <v>0</v>
      </c>
      <c r="AC687" s="7">
        <f t="shared" si="107"/>
        <v>0</v>
      </c>
      <c r="AD687" s="7">
        <f t="shared" si="108"/>
        <v>0</v>
      </c>
      <c r="AE687" s="7">
        <f t="shared" si="104"/>
        <v>0</v>
      </c>
      <c r="AF687" s="7">
        <f t="shared" si="105"/>
        <v>0</v>
      </c>
      <c r="AG687" s="7" t="str">
        <f t="shared" si="109"/>
        <v>Adult</v>
      </c>
    </row>
    <row r="688" spans="1:33">
      <c r="A688">
        <v>4414</v>
      </c>
      <c r="B688" t="s">
        <v>14</v>
      </c>
      <c r="C688" t="s">
        <v>15</v>
      </c>
      <c r="D688" t="s">
        <v>16</v>
      </c>
      <c r="E688" s="1">
        <v>41015</v>
      </c>
      <c r="F688" s="3">
        <v>0.3034722222222222</v>
      </c>
      <c r="G688" s="1">
        <v>41015</v>
      </c>
      <c r="H688" s="3">
        <v>0.29722222222222222</v>
      </c>
      <c r="I688">
        <v>2</v>
      </c>
      <c r="J688">
        <v>1954</v>
      </c>
      <c r="K688" s="1">
        <v>41015</v>
      </c>
      <c r="L688" s="3">
        <v>0.50763888888888886</v>
      </c>
      <c r="M688" s="1">
        <v>41015</v>
      </c>
      <c r="N688" s="3">
        <v>0.55902777777777779</v>
      </c>
      <c r="O688">
        <v>61</v>
      </c>
      <c r="P688">
        <v>7</v>
      </c>
      <c r="Q688">
        <v>7</v>
      </c>
      <c r="R688">
        <v>12</v>
      </c>
      <c r="S688">
        <v>13</v>
      </c>
      <c r="T688" s="2">
        <f>ED_DATA[[#This Row],[REG DATE]] + ED_DATA[[#This Row],[REG TIME]]</f>
        <v>41015.303472222222</v>
      </c>
      <c r="U688" s="2">
        <f>ED_DATA[[#This Row],[TRIAGE DATE]] + ED_DATA[[#This Row],[TRIAGE TIME]]</f>
        <v>41015.297222222223</v>
      </c>
      <c r="V688" s="2">
        <f>ED_DATA[[#This Row],[DISP DATE]] + ED_DATA[[#This Row],[DISP TIME]]</f>
        <v>41015.507638888892</v>
      </c>
      <c r="W688" s="2">
        <f>ED_DATA[[#This Row],[DATE PT LEFT ED]] + ED_DATA[[#This Row],[TIME PT LEFT ED]]</f>
        <v>41015.559027777781</v>
      </c>
      <c r="X688" s="5">
        <f t="shared" si="100"/>
        <v>6.1333333334187046</v>
      </c>
      <c r="Y688" s="5">
        <f t="shared" si="101"/>
        <v>4.9000000000814907</v>
      </c>
      <c r="Z688" s="7">
        <f t="shared" si="102"/>
        <v>1</v>
      </c>
      <c r="AA688" s="7">
        <f t="shared" si="103"/>
        <v>0</v>
      </c>
      <c r="AB688" s="7">
        <f t="shared" si="106"/>
        <v>0</v>
      </c>
      <c r="AC688" s="7">
        <f t="shared" si="107"/>
        <v>0</v>
      </c>
      <c r="AD688" s="7">
        <f t="shared" si="108"/>
        <v>0</v>
      </c>
      <c r="AE688" s="7">
        <f t="shared" si="104"/>
        <v>0</v>
      </c>
      <c r="AF688" s="7">
        <f t="shared" si="105"/>
        <v>0</v>
      </c>
      <c r="AG688" s="7" t="str">
        <f t="shared" si="109"/>
        <v>Adult</v>
      </c>
    </row>
    <row r="689" spans="1:33">
      <c r="A689">
        <v>4414</v>
      </c>
      <c r="B689" t="s">
        <v>14</v>
      </c>
      <c r="C689" t="s">
        <v>15</v>
      </c>
      <c r="D689" t="s">
        <v>16</v>
      </c>
      <c r="E689" s="1">
        <v>41015</v>
      </c>
      <c r="F689" s="3">
        <v>0.41458333333333336</v>
      </c>
      <c r="G689" s="1">
        <v>41015</v>
      </c>
      <c r="H689" s="3">
        <v>0.40208333333333335</v>
      </c>
      <c r="I689">
        <v>2</v>
      </c>
      <c r="J689">
        <v>1955</v>
      </c>
      <c r="K689" s="1">
        <v>41015</v>
      </c>
      <c r="L689" s="3">
        <v>0.66111111111111109</v>
      </c>
      <c r="M689" s="1">
        <v>41015</v>
      </c>
      <c r="N689" s="3">
        <v>0.66805555555555551</v>
      </c>
      <c r="O689">
        <v>56</v>
      </c>
      <c r="P689">
        <v>9</v>
      </c>
      <c r="Q689">
        <v>9</v>
      </c>
      <c r="R689">
        <v>15</v>
      </c>
      <c r="S689">
        <v>16</v>
      </c>
      <c r="T689" s="2">
        <f>ED_DATA[[#This Row],[REG DATE]] + ED_DATA[[#This Row],[REG TIME]]</f>
        <v>41015.414583333331</v>
      </c>
      <c r="U689" s="2">
        <f>ED_DATA[[#This Row],[TRIAGE DATE]] + ED_DATA[[#This Row],[TRIAGE TIME]]</f>
        <v>41015.402083333334</v>
      </c>
      <c r="V689" s="2">
        <f>ED_DATA[[#This Row],[DISP DATE]] + ED_DATA[[#This Row],[DISP TIME]]</f>
        <v>41015.661111111112</v>
      </c>
      <c r="W689" s="2">
        <f>ED_DATA[[#This Row],[DATE PT LEFT ED]] + ED_DATA[[#This Row],[TIME PT LEFT ED]]</f>
        <v>41015.668055555558</v>
      </c>
      <c r="X689" s="5">
        <f t="shared" si="100"/>
        <v>6.0833333334303461</v>
      </c>
      <c r="Y689" s="5">
        <f t="shared" si="101"/>
        <v>5.9166666667442769</v>
      </c>
      <c r="Z689" s="7">
        <f t="shared" si="102"/>
        <v>1</v>
      </c>
      <c r="AA689" s="7">
        <f t="shared" si="103"/>
        <v>0</v>
      </c>
      <c r="AB689" s="7">
        <f t="shared" si="106"/>
        <v>0</v>
      </c>
      <c r="AC689" s="7">
        <f t="shared" si="107"/>
        <v>0</v>
      </c>
      <c r="AD689" s="7">
        <f t="shared" si="108"/>
        <v>0</v>
      </c>
      <c r="AE689" s="7">
        <f t="shared" si="104"/>
        <v>0</v>
      </c>
      <c r="AF689" s="7">
        <f t="shared" si="105"/>
        <v>0</v>
      </c>
      <c r="AG689" s="7" t="str">
        <f t="shared" si="109"/>
        <v>Adult</v>
      </c>
    </row>
    <row r="690" spans="1:33">
      <c r="A690">
        <v>4414</v>
      </c>
      <c r="B690" t="s">
        <v>14</v>
      </c>
      <c r="C690" t="s">
        <v>15</v>
      </c>
      <c r="D690" t="s">
        <v>16</v>
      </c>
      <c r="E690" s="1">
        <v>41015</v>
      </c>
      <c r="F690" s="3">
        <v>0.54722222222222228</v>
      </c>
      <c r="G690" s="1">
        <v>41015</v>
      </c>
      <c r="H690" s="3">
        <v>0.54097222222222219</v>
      </c>
      <c r="I690">
        <v>2</v>
      </c>
      <c r="J690">
        <v>1956</v>
      </c>
      <c r="K690" s="1">
        <v>41015</v>
      </c>
      <c r="L690" s="3">
        <v>0.64166666666666672</v>
      </c>
      <c r="M690" s="1">
        <v>41015</v>
      </c>
      <c r="N690" s="3">
        <v>0.84236111111111112</v>
      </c>
      <c r="O690">
        <v>59</v>
      </c>
      <c r="P690">
        <v>13</v>
      </c>
      <c r="Q690">
        <v>12</v>
      </c>
      <c r="R690">
        <v>15</v>
      </c>
      <c r="S690">
        <v>20</v>
      </c>
      <c r="T690" s="2">
        <f>ED_DATA[[#This Row],[REG DATE]] + ED_DATA[[#This Row],[REG TIME]]</f>
        <v>41015.547222222223</v>
      </c>
      <c r="U690" s="2">
        <f>ED_DATA[[#This Row],[TRIAGE DATE]] + ED_DATA[[#This Row],[TRIAGE TIME]]</f>
        <v>41015.540972222225</v>
      </c>
      <c r="V690" s="2">
        <f>ED_DATA[[#This Row],[DISP DATE]] + ED_DATA[[#This Row],[DISP TIME]]</f>
        <v>41015.64166666667</v>
      </c>
      <c r="W690" s="2">
        <f>ED_DATA[[#This Row],[DATE PT LEFT ED]] + ED_DATA[[#This Row],[TIME PT LEFT ED]]</f>
        <v>41015.842361111114</v>
      </c>
      <c r="X690" s="5">
        <f t="shared" si="100"/>
        <v>7.0833333333721384</v>
      </c>
      <c r="Y690" s="5">
        <f t="shared" si="101"/>
        <v>2.2666666667209938</v>
      </c>
      <c r="Z690" s="7">
        <f t="shared" si="102"/>
        <v>1</v>
      </c>
      <c r="AA690" s="7">
        <f t="shared" si="103"/>
        <v>1</v>
      </c>
      <c r="AB690" s="7">
        <f t="shared" si="106"/>
        <v>0</v>
      </c>
      <c r="AC690" s="7">
        <f t="shared" si="107"/>
        <v>0</v>
      </c>
      <c r="AD690" s="7">
        <f t="shared" si="108"/>
        <v>0</v>
      </c>
      <c r="AE690" s="7">
        <f t="shared" si="104"/>
        <v>0</v>
      </c>
      <c r="AF690" s="7">
        <f t="shared" si="105"/>
        <v>0</v>
      </c>
      <c r="AG690" s="7" t="str">
        <f t="shared" si="109"/>
        <v>Adult</v>
      </c>
    </row>
    <row r="691" spans="1:33">
      <c r="A691">
        <v>4414</v>
      </c>
      <c r="B691" t="s">
        <v>14</v>
      </c>
      <c r="C691" t="s">
        <v>15</v>
      </c>
      <c r="D691" t="s">
        <v>16</v>
      </c>
      <c r="E691" s="1">
        <v>41015</v>
      </c>
      <c r="F691" s="3">
        <v>0.63263888888888886</v>
      </c>
      <c r="G691" s="1">
        <v>41015</v>
      </c>
      <c r="H691" s="3">
        <v>0.625</v>
      </c>
      <c r="I691">
        <v>2</v>
      </c>
      <c r="J691">
        <v>1978</v>
      </c>
      <c r="K691" s="1">
        <v>41015</v>
      </c>
      <c r="L691" s="3">
        <v>0.79861111111111116</v>
      </c>
      <c r="M691" s="1">
        <v>41015</v>
      </c>
      <c r="N691" s="3">
        <v>0.79861111111111116</v>
      </c>
      <c r="O691">
        <v>33</v>
      </c>
      <c r="P691">
        <v>15</v>
      </c>
      <c r="Q691">
        <v>15</v>
      </c>
      <c r="R691">
        <v>19</v>
      </c>
      <c r="S691">
        <v>19</v>
      </c>
      <c r="T691" s="2">
        <f>ED_DATA[[#This Row],[REG DATE]] + ED_DATA[[#This Row],[REG TIME]]</f>
        <v>41015.632638888892</v>
      </c>
      <c r="U691" s="2">
        <f>ED_DATA[[#This Row],[TRIAGE DATE]] + ED_DATA[[#This Row],[TRIAGE TIME]]</f>
        <v>41015.625</v>
      </c>
      <c r="V691" s="2">
        <f>ED_DATA[[#This Row],[DISP DATE]] + ED_DATA[[#This Row],[DISP TIME]]</f>
        <v>41015.798611111109</v>
      </c>
      <c r="W691" s="2">
        <f>ED_DATA[[#This Row],[DATE PT LEFT ED]] + ED_DATA[[#This Row],[TIME PT LEFT ED]]</f>
        <v>41015.798611111109</v>
      </c>
      <c r="X691" s="5">
        <f t="shared" si="100"/>
        <v>3.9833333332207985</v>
      </c>
      <c r="Y691" s="5">
        <f t="shared" si="101"/>
        <v>3.9833333332207985</v>
      </c>
      <c r="Z691" s="7">
        <f t="shared" si="102"/>
        <v>1</v>
      </c>
      <c r="AA691" s="7">
        <f t="shared" si="103"/>
        <v>1</v>
      </c>
      <c r="AB691" s="7">
        <f t="shared" si="106"/>
        <v>0</v>
      </c>
      <c r="AC691" s="7">
        <f t="shared" si="107"/>
        <v>0</v>
      </c>
      <c r="AD691" s="7">
        <f t="shared" si="108"/>
        <v>0</v>
      </c>
      <c r="AE691" s="7">
        <f t="shared" si="104"/>
        <v>0</v>
      </c>
      <c r="AF691" s="7">
        <f t="shared" si="105"/>
        <v>0</v>
      </c>
      <c r="AG691" s="7" t="str">
        <f t="shared" si="109"/>
        <v>Adult</v>
      </c>
    </row>
    <row r="692" spans="1:33">
      <c r="A692">
        <v>4414</v>
      </c>
      <c r="B692" t="s">
        <v>14</v>
      </c>
      <c r="C692" t="s">
        <v>15</v>
      </c>
      <c r="D692" t="s">
        <v>16</v>
      </c>
      <c r="E692" s="1">
        <v>41016</v>
      </c>
      <c r="F692" s="3">
        <v>0.15069444444444444</v>
      </c>
      <c r="G692" s="1">
        <v>41016</v>
      </c>
      <c r="H692" s="3">
        <v>0.14444444444444443</v>
      </c>
      <c r="I692">
        <v>2</v>
      </c>
      <c r="J692">
        <v>1994</v>
      </c>
      <c r="K692" s="1">
        <v>41016</v>
      </c>
      <c r="L692" s="3">
        <v>0.38194444444444442</v>
      </c>
      <c r="M692" s="1">
        <v>41016</v>
      </c>
      <c r="N692" s="3">
        <v>0.38194444444444442</v>
      </c>
      <c r="O692">
        <v>20</v>
      </c>
      <c r="P692">
        <v>3</v>
      </c>
      <c r="Q692">
        <v>3</v>
      </c>
      <c r="R692">
        <v>9</v>
      </c>
      <c r="S692">
        <v>9</v>
      </c>
      <c r="T692" s="2">
        <f>ED_DATA[[#This Row],[REG DATE]] + ED_DATA[[#This Row],[REG TIME]]</f>
        <v>41016.150694444441</v>
      </c>
      <c r="U692" s="2">
        <f>ED_DATA[[#This Row],[TRIAGE DATE]] + ED_DATA[[#This Row],[TRIAGE TIME]]</f>
        <v>41016.144444444442</v>
      </c>
      <c r="V692" s="2">
        <f>ED_DATA[[#This Row],[DISP DATE]] + ED_DATA[[#This Row],[DISP TIME]]</f>
        <v>41016.381944444445</v>
      </c>
      <c r="W692" s="2">
        <f>ED_DATA[[#This Row],[DATE PT LEFT ED]] + ED_DATA[[#This Row],[TIME PT LEFT ED]]</f>
        <v>41016.381944444445</v>
      </c>
      <c r="X692" s="5">
        <f t="shared" si="100"/>
        <v>5.5500000001047738</v>
      </c>
      <c r="Y692" s="5">
        <f t="shared" si="101"/>
        <v>5.5500000001047738</v>
      </c>
      <c r="Z692" s="7">
        <f t="shared" si="102"/>
        <v>1</v>
      </c>
      <c r="AA692" s="7">
        <f t="shared" si="103"/>
        <v>0</v>
      </c>
      <c r="AB692" s="7">
        <f t="shared" si="106"/>
        <v>0</v>
      </c>
      <c r="AC692" s="7">
        <f t="shared" si="107"/>
        <v>0</v>
      </c>
      <c r="AD692" s="7">
        <f t="shared" si="108"/>
        <v>0</v>
      </c>
      <c r="AE692" s="7">
        <f t="shared" si="104"/>
        <v>0</v>
      </c>
      <c r="AF692" s="7">
        <f t="shared" si="105"/>
        <v>0</v>
      </c>
      <c r="AG692" s="7" t="str">
        <f t="shared" si="109"/>
        <v>Adult</v>
      </c>
    </row>
    <row r="693" spans="1:33">
      <c r="A693">
        <v>4414</v>
      </c>
      <c r="B693" t="s">
        <v>14</v>
      </c>
      <c r="C693" t="s">
        <v>15</v>
      </c>
      <c r="D693" t="s">
        <v>16</v>
      </c>
      <c r="E693" s="1">
        <v>41016</v>
      </c>
      <c r="F693" s="3">
        <v>0.21736111111111112</v>
      </c>
      <c r="G693" s="1">
        <v>41016</v>
      </c>
      <c r="H693" s="3">
        <v>0.21249999999999999</v>
      </c>
      <c r="I693">
        <v>2</v>
      </c>
      <c r="J693">
        <v>1995</v>
      </c>
      <c r="K693" s="1">
        <v>41016</v>
      </c>
      <c r="L693" s="3">
        <v>0.375</v>
      </c>
      <c r="M693" s="1">
        <v>41016</v>
      </c>
      <c r="N693" s="3">
        <v>0.375</v>
      </c>
      <c r="O693">
        <v>19</v>
      </c>
      <c r="P693">
        <v>5</v>
      </c>
      <c r="Q693">
        <v>5</v>
      </c>
      <c r="R693">
        <v>9</v>
      </c>
      <c r="S693">
        <v>9</v>
      </c>
      <c r="T693" s="2">
        <f>ED_DATA[[#This Row],[REG DATE]] + ED_DATA[[#This Row],[REG TIME]]</f>
        <v>41016.217361111114</v>
      </c>
      <c r="U693" s="2">
        <f>ED_DATA[[#This Row],[TRIAGE DATE]] + ED_DATA[[#This Row],[TRIAGE TIME]]</f>
        <v>41016.212500000001</v>
      </c>
      <c r="V693" s="2">
        <f>ED_DATA[[#This Row],[DISP DATE]] + ED_DATA[[#This Row],[DISP TIME]]</f>
        <v>41016.375</v>
      </c>
      <c r="W693" s="2">
        <f>ED_DATA[[#This Row],[DATE PT LEFT ED]] + ED_DATA[[#This Row],[TIME PT LEFT ED]]</f>
        <v>41016.375</v>
      </c>
      <c r="X693" s="5">
        <f t="shared" si="100"/>
        <v>3.7833333332673647</v>
      </c>
      <c r="Y693" s="5">
        <f t="shared" si="101"/>
        <v>3.7833333332673647</v>
      </c>
      <c r="Z693" s="7">
        <f t="shared" si="102"/>
        <v>1</v>
      </c>
      <c r="AA693" s="7">
        <f t="shared" si="103"/>
        <v>1</v>
      </c>
      <c r="AB693" s="7">
        <f t="shared" si="106"/>
        <v>0</v>
      </c>
      <c r="AC693" s="7">
        <f t="shared" si="107"/>
        <v>0</v>
      </c>
      <c r="AD693" s="7">
        <f t="shared" si="108"/>
        <v>0</v>
      </c>
      <c r="AE693" s="7">
        <f t="shared" si="104"/>
        <v>0</v>
      </c>
      <c r="AF693" s="7">
        <f t="shared" si="105"/>
        <v>0</v>
      </c>
      <c r="AG693" s="7" t="str">
        <f t="shared" si="109"/>
        <v>Adult</v>
      </c>
    </row>
    <row r="694" spans="1:33">
      <c r="A694">
        <v>4414</v>
      </c>
      <c r="B694" t="s">
        <v>14</v>
      </c>
      <c r="C694" t="s">
        <v>15</v>
      </c>
      <c r="D694" t="s">
        <v>16</v>
      </c>
      <c r="E694" s="1">
        <v>41012</v>
      </c>
      <c r="F694" s="3">
        <v>0.30833333333333335</v>
      </c>
      <c r="G694" s="1">
        <v>41012</v>
      </c>
      <c r="H694" s="3">
        <v>0.30625000000000002</v>
      </c>
      <c r="I694">
        <v>2</v>
      </c>
      <c r="J694">
        <v>1971</v>
      </c>
      <c r="K694" s="1">
        <v>41012</v>
      </c>
      <c r="L694" s="3">
        <v>0.33819444444444446</v>
      </c>
      <c r="M694" s="1">
        <v>41012</v>
      </c>
      <c r="N694" s="3">
        <v>0.33819444444444446</v>
      </c>
      <c r="O694">
        <v>44</v>
      </c>
      <c r="P694">
        <v>7</v>
      </c>
      <c r="Q694">
        <v>7</v>
      </c>
      <c r="R694">
        <v>8</v>
      </c>
      <c r="S694">
        <v>8</v>
      </c>
      <c r="T694" s="2">
        <f>ED_DATA[[#This Row],[REG DATE]] + ED_DATA[[#This Row],[REG TIME]]</f>
        <v>41012.308333333334</v>
      </c>
      <c r="U694" s="2">
        <f>ED_DATA[[#This Row],[TRIAGE DATE]] + ED_DATA[[#This Row],[TRIAGE TIME]]</f>
        <v>41012.306250000001</v>
      </c>
      <c r="V694" s="2">
        <f>ED_DATA[[#This Row],[DISP DATE]] + ED_DATA[[#This Row],[DISP TIME]]</f>
        <v>41012.338194444441</v>
      </c>
      <c r="W694" s="2">
        <f>ED_DATA[[#This Row],[DATE PT LEFT ED]] + ED_DATA[[#This Row],[TIME PT LEFT ED]]</f>
        <v>41012.338194444441</v>
      </c>
      <c r="X694" s="5">
        <f t="shared" si="100"/>
        <v>0.71666666655801237</v>
      </c>
      <c r="Y694" s="5">
        <f t="shared" si="101"/>
        <v>0.71666666655801237</v>
      </c>
      <c r="Z694" s="7">
        <f t="shared" si="102"/>
        <v>1</v>
      </c>
      <c r="AA694" s="7">
        <f t="shared" si="103"/>
        <v>1</v>
      </c>
      <c r="AB694" s="7">
        <f t="shared" si="106"/>
        <v>0</v>
      </c>
      <c r="AC694" s="7">
        <f t="shared" si="107"/>
        <v>0</v>
      </c>
      <c r="AD694" s="7">
        <f t="shared" si="108"/>
        <v>0</v>
      </c>
      <c r="AE694" s="7">
        <f t="shared" si="104"/>
        <v>0</v>
      </c>
      <c r="AF694" s="7">
        <f t="shared" si="105"/>
        <v>0</v>
      </c>
      <c r="AG694" s="7" t="str">
        <f t="shared" si="109"/>
        <v>Adult</v>
      </c>
    </row>
    <row r="695" spans="1:33">
      <c r="A695">
        <v>4414</v>
      </c>
      <c r="B695" t="s">
        <v>14</v>
      </c>
      <c r="C695" t="s">
        <v>15</v>
      </c>
      <c r="D695" t="s">
        <v>16</v>
      </c>
      <c r="E695" s="1">
        <v>41012</v>
      </c>
      <c r="F695" s="3">
        <v>0.32083333333333336</v>
      </c>
      <c r="G695" s="1">
        <v>41012</v>
      </c>
      <c r="H695" s="3">
        <v>0.31666666666666665</v>
      </c>
      <c r="I695">
        <v>2</v>
      </c>
      <c r="J695">
        <v>1978</v>
      </c>
      <c r="K695" s="1">
        <v>41012</v>
      </c>
      <c r="L695" s="3">
        <v>0.42777777777777776</v>
      </c>
      <c r="M695" s="1">
        <v>41012</v>
      </c>
      <c r="N695" s="3">
        <v>0.43402777777777779</v>
      </c>
      <c r="O695">
        <v>35</v>
      </c>
      <c r="P695">
        <v>7</v>
      </c>
      <c r="Q695">
        <v>7</v>
      </c>
      <c r="R695">
        <v>10</v>
      </c>
      <c r="S695">
        <v>10</v>
      </c>
      <c r="T695" s="2">
        <f>ED_DATA[[#This Row],[REG DATE]] + ED_DATA[[#This Row],[REG TIME]]</f>
        <v>41012.320833333331</v>
      </c>
      <c r="U695" s="2">
        <f>ED_DATA[[#This Row],[TRIAGE DATE]] + ED_DATA[[#This Row],[TRIAGE TIME]]</f>
        <v>41012.316666666666</v>
      </c>
      <c r="V695" s="2">
        <f>ED_DATA[[#This Row],[DISP DATE]] + ED_DATA[[#This Row],[DISP TIME]]</f>
        <v>41012.427777777775</v>
      </c>
      <c r="W695" s="2">
        <f>ED_DATA[[#This Row],[DATE PT LEFT ED]] + ED_DATA[[#This Row],[TIME PT LEFT ED]]</f>
        <v>41012.434027777781</v>
      </c>
      <c r="X695" s="5">
        <f t="shared" si="100"/>
        <v>2.716666666790843</v>
      </c>
      <c r="Y695" s="5">
        <f t="shared" si="101"/>
        <v>2.5666666666511446</v>
      </c>
      <c r="Z695" s="7">
        <f t="shared" si="102"/>
        <v>1</v>
      </c>
      <c r="AA695" s="7">
        <f t="shared" si="103"/>
        <v>1</v>
      </c>
      <c r="AB695" s="7">
        <f t="shared" si="106"/>
        <v>0</v>
      </c>
      <c r="AC695" s="7">
        <f t="shared" si="107"/>
        <v>0</v>
      </c>
      <c r="AD695" s="7">
        <f t="shared" si="108"/>
        <v>0</v>
      </c>
      <c r="AE695" s="7">
        <f t="shared" si="104"/>
        <v>0</v>
      </c>
      <c r="AF695" s="7">
        <f t="shared" si="105"/>
        <v>0</v>
      </c>
      <c r="AG695" s="7" t="str">
        <f t="shared" si="109"/>
        <v>Adult</v>
      </c>
    </row>
    <row r="696" spans="1:33">
      <c r="A696">
        <v>4414</v>
      </c>
      <c r="B696" t="s">
        <v>14</v>
      </c>
      <c r="C696" t="s">
        <v>15</v>
      </c>
      <c r="D696" t="s">
        <v>16</v>
      </c>
      <c r="E696" s="1">
        <v>41012</v>
      </c>
      <c r="F696" s="3">
        <v>0.32430555555555557</v>
      </c>
      <c r="G696" s="1">
        <v>41012</v>
      </c>
      <c r="H696" s="3">
        <v>0.31944444444444442</v>
      </c>
      <c r="I696">
        <v>2</v>
      </c>
      <c r="J696">
        <v>1986</v>
      </c>
      <c r="K696" s="1">
        <v>41012</v>
      </c>
      <c r="L696" s="3">
        <v>0.59166666666666667</v>
      </c>
      <c r="M696" s="1">
        <v>41012</v>
      </c>
      <c r="N696" s="3">
        <v>0.59375</v>
      </c>
      <c r="O696">
        <v>26</v>
      </c>
      <c r="P696">
        <v>7</v>
      </c>
      <c r="Q696">
        <v>7</v>
      </c>
      <c r="R696">
        <v>14</v>
      </c>
      <c r="S696">
        <v>14</v>
      </c>
      <c r="T696" s="2">
        <f>ED_DATA[[#This Row],[REG DATE]] + ED_DATA[[#This Row],[REG TIME]]</f>
        <v>41012.324305555558</v>
      </c>
      <c r="U696" s="2">
        <f>ED_DATA[[#This Row],[TRIAGE DATE]] + ED_DATA[[#This Row],[TRIAGE TIME]]</f>
        <v>41012.319444444445</v>
      </c>
      <c r="V696" s="2">
        <f>ED_DATA[[#This Row],[DISP DATE]] + ED_DATA[[#This Row],[DISP TIME]]</f>
        <v>41012.591666666667</v>
      </c>
      <c r="W696" s="2">
        <f>ED_DATA[[#This Row],[DATE PT LEFT ED]] + ED_DATA[[#This Row],[TIME PT LEFT ED]]</f>
        <v>41012.59375</v>
      </c>
      <c r="X696" s="5">
        <f t="shared" si="100"/>
        <v>6.46666666661622</v>
      </c>
      <c r="Y696" s="5">
        <f t="shared" si="101"/>
        <v>6.4166666666278616</v>
      </c>
      <c r="Z696" s="7">
        <f t="shared" si="102"/>
        <v>1</v>
      </c>
      <c r="AA696" s="7">
        <f t="shared" si="103"/>
        <v>0</v>
      </c>
      <c r="AB696" s="7">
        <f t="shared" si="106"/>
        <v>0</v>
      </c>
      <c r="AC696" s="7">
        <f t="shared" si="107"/>
        <v>0</v>
      </c>
      <c r="AD696" s="7">
        <f t="shared" si="108"/>
        <v>0</v>
      </c>
      <c r="AE696" s="7">
        <f t="shared" si="104"/>
        <v>0</v>
      </c>
      <c r="AF696" s="7">
        <f t="shared" si="105"/>
        <v>0</v>
      </c>
      <c r="AG696" s="7" t="str">
        <f t="shared" si="109"/>
        <v>Adult</v>
      </c>
    </row>
    <row r="697" spans="1:33">
      <c r="A697">
        <v>4414</v>
      </c>
      <c r="B697" t="s">
        <v>14</v>
      </c>
      <c r="C697" t="s">
        <v>15</v>
      </c>
      <c r="D697" t="s">
        <v>16</v>
      </c>
      <c r="E697" s="1">
        <v>41016</v>
      </c>
      <c r="F697" s="3">
        <v>0.28055555555555556</v>
      </c>
      <c r="G697" s="1">
        <v>41016</v>
      </c>
      <c r="H697" s="3">
        <v>0.27430555555555558</v>
      </c>
      <c r="I697">
        <v>2</v>
      </c>
      <c r="J697">
        <v>1975</v>
      </c>
      <c r="K697" s="1">
        <v>41016</v>
      </c>
      <c r="L697" s="3">
        <v>0.53125</v>
      </c>
      <c r="M697" s="1">
        <v>41016</v>
      </c>
      <c r="N697" s="3">
        <v>0.53125</v>
      </c>
      <c r="O697">
        <v>40</v>
      </c>
      <c r="P697">
        <v>6</v>
      </c>
      <c r="Q697">
        <v>6</v>
      </c>
      <c r="R697">
        <v>12</v>
      </c>
      <c r="S697">
        <v>12</v>
      </c>
      <c r="T697" s="2">
        <f>ED_DATA[[#This Row],[REG DATE]] + ED_DATA[[#This Row],[REG TIME]]</f>
        <v>41016.280555555553</v>
      </c>
      <c r="U697" s="2">
        <f>ED_DATA[[#This Row],[TRIAGE DATE]] + ED_DATA[[#This Row],[TRIAGE TIME]]</f>
        <v>41016.274305555555</v>
      </c>
      <c r="V697" s="2">
        <f>ED_DATA[[#This Row],[DISP DATE]] + ED_DATA[[#This Row],[DISP TIME]]</f>
        <v>41016.53125</v>
      </c>
      <c r="W697" s="2">
        <f>ED_DATA[[#This Row],[DATE PT LEFT ED]] + ED_DATA[[#This Row],[TIME PT LEFT ED]]</f>
        <v>41016.53125</v>
      </c>
      <c r="X697" s="5">
        <f t="shared" si="100"/>
        <v>6.0166666667209938</v>
      </c>
      <c r="Y697" s="5">
        <f t="shared" si="101"/>
        <v>6.0166666667209938</v>
      </c>
      <c r="Z697" s="7">
        <f t="shared" si="102"/>
        <v>1</v>
      </c>
      <c r="AA697" s="7">
        <f t="shared" si="103"/>
        <v>0</v>
      </c>
      <c r="AB697" s="7">
        <f t="shared" si="106"/>
        <v>0</v>
      </c>
      <c r="AC697" s="7">
        <f t="shared" si="107"/>
        <v>0</v>
      </c>
      <c r="AD697" s="7">
        <f t="shared" si="108"/>
        <v>0</v>
      </c>
      <c r="AE697" s="7">
        <f t="shared" si="104"/>
        <v>0</v>
      </c>
      <c r="AF697" s="7">
        <f t="shared" si="105"/>
        <v>0</v>
      </c>
      <c r="AG697" s="7" t="str">
        <f t="shared" si="109"/>
        <v>Adult</v>
      </c>
    </row>
    <row r="698" spans="1:33">
      <c r="A698">
        <v>4414</v>
      </c>
      <c r="B698" t="s">
        <v>14</v>
      </c>
      <c r="C698" t="s">
        <v>15</v>
      </c>
      <c r="D698" t="s">
        <v>16</v>
      </c>
      <c r="E698" s="1">
        <v>41013</v>
      </c>
      <c r="F698" s="3">
        <v>2.8472222222222222E-2</v>
      </c>
      <c r="G698" s="1">
        <v>41013</v>
      </c>
      <c r="H698" s="3">
        <v>2.2916666666666665E-2</v>
      </c>
      <c r="I698">
        <v>2</v>
      </c>
      <c r="J698">
        <v>1994</v>
      </c>
      <c r="K698" s="1">
        <v>41013</v>
      </c>
      <c r="L698" s="3">
        <v>0.15972222222222221</v>
      </c>
      <c r="M698" s="1">
        <v>41013</v>
      </c>
      <c r="N698" s="3">
        <v>0.15972222222222221</v>
      </c>
      <c r="O698">
        <v>19</v>
      </c>
      <c r="P698">
        <v>0</v>
      </c>
      <c r="Q698">
        <v>0</v>
      </c>
      <c r="R698">
        <v>3</v>
      </c>
      <c r="S698">
        <v>3</v>
      </c>
      <c r="T698" s="2">
        <f>ED_DATA[[#This Row],[REG DATE]] + ED_DATA[[#This Row],[REG TIME]]</f>
        <v>41013.02847222222</v>
      </c>
      <c r="U698" s="2">
        <f>ED_DATA[[#This Row],[TRIAGE DATE]] + ED_DATA[[#This Row],[TRIAGE TIME]]</f>
        <v>41013.022916666669</v>
      </c>
      <c r="V698" s="2">
        <f>ED_DATA[[#This Row],[DISP DATE]] + ED_DATA[[#This Row],[DISP TIME]]</f>
        <v>41013.159722222219</v>
      </c>
      <c r="W698" s="2">
        <f>ED_DATA[[#This Row],[DATE PT LEFT ED]] + ED_DATA[[#This Row],[TIME PT LEFT ED]]</f>
        <v>41013.159722222219</v>
      </c>
      <c r="X698" s="5">
        <f t="shared" si="100"/>
        <v>3.1499999999650754</v>
      </c>
      <c r="Y698" s="5">
        <f t="shared" si="101"/>
        <v>3.1499999999650754</v>
      </c>
      <c r="Z698" s="7">
        <f t="shared" si="102"/>
        <v>1</v>
      </c>
      <c r="AA698" s="7">
        <f t="shared" si="103"/>
        <v>1</v>
      </c>
      <c r="AB698" s="7">
        <f t="shared" si="106"/>
        <v>0</v>
      </c>
      <c r="AC698" s="7">
        <f t="shared" si="107"/>
        <v>0</v>
      </c>
      <c r="AD698" s="7">
        <f t="shared" si="108"/>
        <v>0</v>
      </c>
      <c r="AE698" s="7">
        <f t="shared" si="104"/>
        <v>0</v>
      </c>
      <c r="AF698" s="7">
        <f t="shared" si="105"/>
        <v>0</v>
      </c>
      <c r="AG698" s="7" t="str">
        <f t="shared" si="109"/>
        <v>Adult</v>
      </c>
    </row>
    <row r="699" spans="1:33">
      <c r="A699">
        <v>4414</v>
      </c>
      <c r="B699" t="s">
        <v>14</v>
      </c>
      <c r="C699" t="s">
        <v>15</v>
      </c>
      <c r="D699" t="s">
        <v>16</v>
      </c>
      <c r="E699" s="1">
        <v>41013</v>
      </c>
      <c r="F699" s="3">
        <v>0.21666666666666667</v>
      </c>
      <c r="G699" s="1">
        <v>41013</v>
      </c>
      <c r="H699" s="3">
        <v>0.20972222222222223</v>
      </c>
      <c r="I699">
        <v>2</v>
      </c>
      <c r="J699">
        <v>1965</v>
      </c>
      <c r="K699" s="1">
        <v>41013</v>
      </c>
      <c r="L699" s="3">
        <v>0.88402777777777775</v>
      </c>
      <c r="M699" s="1">
        <v>41013</v>
      </c>
      <c r="N699" s="3">
        <v>0.88402777777777775</v>
      </c>
      <c r="O699">
        <v>47</v>
      </c>
      <c r="P699">
        <v>5</v>
      </c>
      <c r="Q699">
        <v>5</v>
      </c>
      <c r="R699">
        <v>21</v>
      </c>
      <c r="S699">
        <v>21</v>
      </c>
      <c r="T699" s="2">
        <f>ED_DATA[[#This Row],[REG DATE]] + ED_DATA[[#This Row],[REG TIME]]</f>
        <v>41013.216666666667</v>
      </c>
      <c r="U699" s="2">
        <f>ED_DATA[[#This Row],[TRIAGE DATE]] + ED_DATA[[#This Row],[TRIAGE TIME]]</f>
        <v>41013.209722222222</v>
      </c>
      <c r="V699" s="2">
        <f>ED_DATA[[#This Row],[DISP DATE]] + ED_DATA[[#This Row],[DISP TIME]]</f>
        <v>41013.884027777778</v>
      </c>
      <c r="W699" s="2">
        <f>ED_DATA[[#This Row],[DATE PT LEFT ED]] + ED_DATA[[#This Row],[TIME PT LEFT ED]]</f>
        <v>41013.884027777778</v>
      </c>
      <c r="X699" s="5">
        <f t="shared" si="100"/>
        <v>16.016666666662786</v>
      </c>
      <c r="Y699" s="5">
        <f t="shared" si="101"/>
        <v>16.016666666662786</v>
      </c>
      <c r="Z699" s="7">
        <f t="shared" si="102"/>
        <v>0</v>
      </c>
      <c r="AA699" s="7">
        <f t="shared" si="103"/>
        <v>0</v>
      </c>
      <c r="AB699" s="7">
        <f t="shared" si="106"/>
        <v>0</v>
      </c>
      <c r="AC699" s="7">
        <f t="shared" si="107"/>
        <v>0</v>
      </c>
      <c r="AD699" s="7">
        <f t="shared" si="108"/>
        <v>0</v>
      </c>
      <c r="AE699" s="7">
        <f t="shared" si="104"/>
        <v>0</v>
      </c>
      <c r="AF699" s="7">
        <f t="shared" si="105"/>
        <v>0</v>
      </c>
      <c r="AG699" s="7" t="str">
        <f t="shared" si="109"/>
        <v>Adult</v>
      </c>
    </row>
    <row r="700" spans="1:33">
      <c r="A700">
        <v>4414</v>
      </c>
      <c r="B700" t="s">
        <v>14</v>
      </c>
      <c r="C700" t="s">
        <v>15</v>
      </c>
      <c r="D700" t="s">
        <v>16</v>
      </c>
      <c r="E700" s="1">
        <v>41013</v>
      </c>
      <c r="F700" s="3">
        <v>0.26597222222222222</v>
      </c>
      <c r="G700" s="1">
        <v>41013</v>
      </c>
      <c r="H700" s="3">
        <v>0.26041666666666669</v>
      </c>
      <c r="I700">
        <v>2</v>
      </c>
      <c r="J700">
        <v>1977</v>
      </c>
      <c r="K700" s="1">
        <v>41013</v>
      </c>
      <c r="L700" s="3">
        <v>0.3263888888888889</v>
      </c>
      <c r="M700" s="1">
        <v>41013</v>
      </c>
      <c r="N700" s="3">
        <v>0.3263888888888889</v>
      </c>
      <c r="O700">
        <v>37</v>
      </c>
      <c r="P700">
        <v>6</v>
      </c>
      <c r="Q700">
        <v>6</v>
      </c>
      <c r="R700">
        <v>7</v>
      </c>
      <c r="S700">
        <v>7</v>
      </c>
      <c r="T700" s="2">
        <f>ED_DATA[[#This Row],[REG DATE]] + ED_DATA[[#This Row],[REG TIME]]</f>
        <v>41013.265972222223</v>
      </c>
      <c r="U700" s="2">
        <f>ED_DATA[[#This Row],[TRIAGE DATE]] + ED_DATA[[#This Row],[TRIAGE TIME]]</f>
        <v>41013.260416666664</v>
      </c>
      <c r="V700" s="2">
        <f>ED_DATA[[#This Row],[DISP DATE]] + ED_DATA[[#This Row],[DISP TIME]]</f>
        <v>41013.326388888891</v>
      </c>
      <c r="W700" s="2">
        <f>ED_DATA[[#This Row],[DATE PT LEFT ED]] + ED_DATA[[#This Row],[TIME PT LEFT ED]]</f>
        <v>41013.326388888891</v>
      </c>
      <c r="X700" s="5">
        <f t="shared" si="100"/>
        <v>1.4500000000116415</v>
      </c>
      <c r="Y700" s="5">
        <f t="shared" si="101"/>
        <v>1.4500000000116415</v>
      </c>
      <c r="Z700" s="7">
        <f t="shared" si="102"/>
        <v>1</v>
      </c>
      <c r="AA700" s="7">
        <f t="shared" si="103"/>
        <v>1</v>
      </c>
      <c r="AB700" s="7">
        <f t="shared" si="106"/>
        <v>0</v>
      </c>
      <c r="AC700" s="7">
        <f t="shared" si="107"/>
        <v>0</v>
      </c>
      <c r="AD700" s="7">
        <f t="shared" si="108"/>
        <v>0</v>
      </c>
      <c r="AE700" s="7">
        <f t="shared" si="104"/>
        <v>0</v>
      </c>
      <c r="AF700" s="7">
        <f t="shared" si="105"/>
        <v>0</v>
      </c>
      <c r="AG700" s="7" t="str">
        <f t="shared" si="109"/>
        <v>Adult</v>
      </c>
    </row>
    <row r="701" spans="1:33">
      <c r="A701">
        <v>4414</v>
      </c>
      <c r="B701" t="s">
        <v>14</v>
      </c>
      <c r="C701" t="s">
        <v>15</v>
      </c>
      <c r="D701" t="s">
        <v>16</v>
      </c>
      <c r="E701" s="1">
        <v>41010</v>
      </c>
      <c r="F701" s="3">
        <v>0.32291666666666669</v>
      </c>
      <c r="G701" s="1">
        <v>41010</v>
      </c>
      <c r="H701" s="3">
        <v>0.31736111111111109</v>
      </c>
      <c r="I701">
        <v>2</v>
      </c>
      <c r="J701">
        <v>1989</v>
      </c>
      <c r="K701" s="1">
        <v>41010</v>
      </c>
      <c r="L701" s="3">
        <v>0.4861111111111111</v>
      </c>
      <c r="M701" s="1">
        <v>41010</v>
      </c>
      <c r="N701" s="3">
        <v>0.4861111111111111</v>
      </c>
      <c r="O701">
        <v>24</v>
      </c>
      <c r="P701">
        <v>7</v>
      </c>
      <c r="Q701">
        <v>7</v>
      </c>
      <c r="R701">
        <v>11</v>
      </c>
      <c r="S701">
        <v>11</v>
      </c>
      <c r="T701" s="2">
        <f>ED_DATA[[#This Row],[REG DATE]] + ED_DATA[[#This Row],[REG TIME]]</f>
        <v>41010.322916666664</v>
      </c>
      <c r="U701" s="2">
        <f>ED_DATA[[#This Row],[TRIAGE DATE]] + ED_DATA[[#This Row],[TRIAGE TIME]]</f>
        <v>41010.317361111112</v>
      </c>
      <c r="V701" s="2">
        <f>ED_DATA[[#This Row],[DISP DATE]] + ED_DATA[[#This Row],[DISP TIME]]</f>
        <v>41010.486111111109</v>
      </c>
      <c r="W701" s="2">
        <f>ED_DATA[[#This Row],[DATE PT LEFT ED]] + ED_DATA[[#This Row],[TIME PT LEFT ED]]</f>
        <v>41010.486111111109</v>
      </c>
      <c r="X701" s="5">
        <f t="shared" si="100"/>
        <v>3.9166666666860692</v>
      </c>
      <c r="Y701" s="5">
        <f t="shared" si="101"/>
        <v>3.9166666666860692</v>
      </c>
      <c r="Z701" s="7">
        <f t="shared" si="102"/>
        <v>1</v>
      </c>
      <c r="AA701" s="7">
        <f t="shared" si="103"/>
        <v>1</v>
      </c>
      <c r="AB701" s="7">
        <f t="shared" si="106"/>
        <v>0</v>
      </c>
      <c r="AC701" s="7">
        <f t="shared" si="107"/>
        <v>0</v>
      </c>
      <c r="AD701" s="7">
        <f t="shared" si="108"/>
        <v>0</v>
      </c>
      <c r="AE701" s="7">
        <f t="shared" si="104"/>
        <v>0</v>
      </c>
      <c r="AF701" s="7">
        <f t="shared" si="105"/>
        <v>0</v>
      </c>
      <c r="AG701" s="7" t="str">
        <f t="shared" si="109"/>
        <v>Adult</v>
      </c>
    </row>
    <row r="702" spans="1:33">
      <c r="A702">
        <v>4414</v>
      </c>
      <c r="B702" t="s">
        <v>14</v>
      </c>
      <c r="C702" t="s">
        <v>15</v>
      </c>
      <c r="D702" t="s">
        <v>16</v>
      </c>
      <c r="E702" s="1">
        <v>41010</v>
      </c>
      <c r="F702" s="3">
        <v>0.43472222222222223</v>
      </c>
      <c r="G702" s="1">
        <v>41010</v>
      </c>
      <c r="H702" s="3">
        <v>0.43055555555555558</v>
      </c>
      <c r="I702">
        <v>2</v>
      </c>
      <c r="J702">
        <v>1969</v>
      </c>
      <c r="K702" s="1">
        <v>41010</v>
      </c>
      <c r="L702" s="3">
        <v>0.62152777777777779</v>
      </c>
      <c r="M702" s="1">
        <v>41010</v>
      </c>
      <c r="N702" s="3">
        <v>0.62152777777777779</v>
      </c>
      <c r="O702">
        <v>45</v>
      </c>
      <c r="P702">
        <v>10</v>
      </c>
      <c r="Q702">
        <v>10</v>
      </c>
      <c r="R702">
        <v>14</v>
      </c>
      <c r="S702">
        <v>14</v>
      </c>
      <c r="T702" s="2">
        <f>ED_DATA[[#This Row],[REG DATE]] + ED_DATA[[#This Row],[REG TIME]]</f>
        <v>41010.43472222222</v>
      </c>
      <c r="U702" s="2">
        <f>ED_DATA[[#This Row],[TRIAGE DATE]] + ED_DATA[[#This Row],[TRIAGE TIME]]</f>
        <v>41010.430555555555</v>
      </c>
      <c r="V702" s="2">
        <f>ED_DATA[[#This Row],[DISP DATE]] + ED_DATA[[#This Row],[DISP TIME]]</f>
        <v>41010.621527777781</v>
      </c>
      <c r="W702" s="2">
        <f>ED_DATA[[#This Row],[DATE PT LEFT ED]] + ED_DATA[[#This Row],[TIME PT LEFT ED]]</f>
        <v>41010.621527777781</v>
      </c>
      <c r="X702" s="5">
        <f t="shared" si="100"/>
        <v>4.4833333334536292</v>
      </c>
      <c r="Y702" s="5">
        <f t="shared" si="101"/>
        <v>4.4833333334536292</v>
      </c>
      <c r="Z702" s="7">
        <f t="shared" si="102"/>
        <v>1</v>
      </c>
      <c r="AA702" s="7">
        <f t="shared" si="103"/>
        <v>0</v>
      </c>
      <c r="AB702" s="7">
        <f t="shared" si="106"/>
        <v>0</v>
      </c>
      <c r="AC702" s="7">
        <f t="shared" si="107"/>
        <v>0</v>
      </c>
      <c r="AD702" s="7">
        <f t="shared" si="108"/>
        <v>0</v>
      </c>
      <c r="AE702" s="7">
        <f t="shared" si="104"/>
        <v>0</v>
      </c>
      <c r="AF702" s="7">
        <f t="shared" si="105"/>
        <v>0</v>
      </c>
      <c r="AG702" s="7" t="str">
        <f t="shared" si="109"/>
        <v>Adult</v>
      </c>
    </row>
    <row r="703" spans="1:33">
      <c r="A703">
        <v>4414</v>
      </c>
      <c r="B703" t="s">
        <v>14</v>
      </c>
      <c r="C703" t="s">
        <v>15</v>
      </c>
      <c r="D703" t="s">
        <v>16</v>
      </c>
      <c r="E703" s="1">
        <v>41013</v>
      </c>
      <c r="F703" s="3">
        <v>0.34097222222222223</v>
      </c>
      <c r="G703" s="1">
        <v>41013</v>
      </c>
      <c r="H703" s="3">
        <v>0.33611111111111114</v>
      </c>
      <c r="I703">
        <v>2</v>
      </c>
      <c r="J703">
        <v>1981</v>
      </c>
      <c r="K703" s="1">
        <v>41013</v>
      </c>
      <c r="L703" s="3">
        <v>0.74791666666666667</v>
      </c>
      <c r="M703" s="1">
        <v>41013</v>
      </c>
      <c r="N703" s="3">
        <v>0.75</v>
      </c>
      <c r="O703">
        <v>32</v>
      </c>
      <c r="P703">
        <v>8</v>
      </c>
      <c r="Q703">
        <v>8</v>
      </c>
      <c r="R703">
        <v>17</v>
      </c>
      <c r="S703">
        <v>18</v>
      </c>
      <c r="T703" s="2">
        <f>ED_DATA[[#This Row],[REG DATE]] + ED_DATA[[#This Row],[REG TIME]]</f>
        <v>41013.34097222222</v>
      </c>
      <c r="U703" s="2">
        <f>ED_DATA[[#This Row],[TRIAGE DATE]] + ED_DATA[[#This Row],[TRIAGE TIME]]</f>
        <v>41013.336111111108</v>
      </c>
      <c r="V703" s="2">
        <f>ED_DATA[[#This Row],[DISP DATE]] + ED_DATA[[#This Row],[DISP TIME]]</f>
        <v>41013.747916666667</v>
      </c>
      <c r="W703" s="2">
        <f>ED_DATA[[#This Row],[DATE PT LEFT ED]] + ED_DATA[[#This Row],[TIME PT LEFT ED]]</f>
        <v>41013.75</v>
      </c>
      <c r="X703" s="5">
        <f t="shared" si="100"/>
        <v>9.8166666667093523</v>
      </c>
      <c r="Y703" s="5">
        <f t="shared" si="101"/>
        <v>9.7666666667209938</v>
      </c>
      <c r="Z703" s="7">
        <f t="shared" si="102"/>
        <v>0</v>
      </c>
      <c r="AA703" s="7">
        <f t="shared" si="103"/>
        <v>0</v>
      </c>
      <c r="AB703" s="7">
        <f t="shared" si="106"/>
        <v>0</v>
      </c>
      <c r="AC703" s="7">
        <f t="shared" si="107"/>
        <v>0</v>
      </c>
      <c r="AD703" s="7">
        <f t="shared" si="108"/>
        <v>0</v>
      </c>
      <c r="AE703" s="7">
        <f t="shared" si="104"/>
        <v>0</v>
      </c>
      <c r="AF703" s="7">
        <f t="shared" si="105"/>
        <v>0</v>
      </c>
      <c r="AG703" s="7" t="str">
        <f t="shared" si="109"/>
        <v>Adult</v>
      </c>
    </row>
    <row r="704" spans="1:33">
      <c r="A704">
        <v>4414</v>
      </c>
      <c r="B704" t="s">
        <v>14</v>
      </c>
      <c r="C704" t="s">
        <v>15</v>
      </c>
      <c r="D704" t="s">
        <v>16</v>
      </c>
      <c r="E704" s="1">
        <v>41014</v>
      </c>
      <c r="F704" s="3">
        <v>0.62708333333333333</v>
      </c>
      <c r="G704" s="1">
        <v>41014</v>
      </c>
      <c r="H704" s="3">
        <v>0.62083333333333335</v>
      </c>
      <c r="I704">
        <v>2</v>
      </c>
      <c r="J704">
        <v>1962</v>
      </c>
      <c r="K704" s="1">
        <v>41014</v>
      </c>
      <c r="L704" s="3">
        <v>0.78819444444444442</v>
      </c>
      <c r="M704" s="1">
        <v>41014</v>
      </c>
      <c r="N704" s="3">
        <v>0.79027777777777775</v>
      </c>
      <c r="O704">
        <v>53</v>
      </c>
      <c r="P704">
        <v>15</v>
      </c>
      <c r="Q704">
        <v>14</v>
      </c>
      <c r="R704">
        <v>18</v>
      </c>
      <c r="S704">
        <v>18</v>
      </c>
      <c r="T704" s="2">
        <f>ED_DATA[[#This Row],[REG DATE]] + ED_DATA[[#This Row],[REG TIME]]</f>
        <v>41014.627083333333</v>
      </c>
      <c r="U704" s="2">
        <f>ED_DATA[[#This Row],[TRIAGE DATE]] + ED_DATA[[#This Row],[TRIAGE TIME]]</f>
        <v>41014.620833333334</v>
      </c>
      <c r="V704" s="2">
        <f>ED_DATA[[#This Row],[DISP DATE]] + ED_DATA[[#This Row],[DISP TIME]]</f>
        <v>41014.788194444445</v>
      </c>
      <c r="W704" s="2">
        <f>ED_DATA[[#This Row],[DATE PT LEFT ED]] + ED_DATA[[#This Row],[TIME PT LEFT ED]]</f>
        <v>41014.790277777778</v>
      </c>
      <c r="X704" s="5">
        <f t="shared" ref="X704:X767" si="110">(W704-T704)*24</f>
        <v>3.9166666666860692</v>
      </c>
      <c r="Y704" s="5">
        <f t="shared" ref="Y704:Y767" si="111">(V704-T704)*24</f>
        <v>3.8666666666977108</v>
      </c>
      <c r="Z704" s="7">
        <f t="shared" ref="Z704:Z767" si="112">IF(Y704&lt;7,1,0)</f>
        <v>1</v>
      </c>
      <c r="AA704" s="7">
        <f t="shared" ref="AA704:AA767" si="113">IF(Y704&lt;4,1,0)</f>
        <v>1</v>
      </c>
      <c r="AB704" s="7">
        <f t="shared" si="106"/>
        <v>0</v>
      </c>
      <c r="AC704" s="7">
        <f t="shared" si="107"/>
        <v>0</v>
      </c>
      <c r="AD704" s="7">
        <f t="shared" si="108"/>
        <v>0</v>
      </c>
      <c r="AE704" s="7">
        <f t="shared" ref="AE704:AE767" si="114">IF(AND(AC704=1,Z704=1),1,0)</f>
        <v>0</v>
      </c>
      <c r="AF704" s="7">
        <f t="shared" ref="AF704:AF767" si="115">IF(AND(AD704=1,AA704=1),1,0)</f>
        <v>0</v>
      </c>
      <c r="AG704" s="7" t="str">
        <f t="shared" si="109"/>
        <v>Adult</v>
      </c>
    </row>
    <row r="705" spans="1:33">
      <c r="A705">
        <v>4414</v>
      </c>
      <c r="B705" t="s">
        <v>14</v>
      </c>
      <c r="C705" t="s">
        <v>15</v>
      </c>
      <c r="D705" t="s">
        <v>16</v>
      </c>
      <c r="E705" s="1">
        <v>41014</v>
      </c>
      <c r="F705" s="3">
        <v>0.64513888888888893</v>
      </c>
      <c r="G705" s="1">
        <v>41014</v>
      </c>
      <c r="H705" s="3">
        <v>0.63958333333333328</v>
      </c>
      <c r="I705">
        <v>2</v>
      </c>
      <c r="J705">
        <v>1960</v>
      </c>
      <c r="K705" s="1">
        <v>41014</v>
      </c>
      <c r="L705" s="3">
        <v>0.88888888888888884</v>
      </c>
      <c r="M705" s="1">
        <v>41014</v>
      </c>
      <c r="N705" s="3">
        <v>0.88888888888888884</v>
      </c>
      <c r="O705">
        <v>56</v>
      </c>
      <c r="P705">
        <v>15</v>
      </c>
      <c r="Q705">
        <v>15</v>
      </c>
      <c r="R705">
        <v>21</v>
      </c>
      <c r="S705">
        <v>21</v>
      </c>
      <c r="T705" s="2">
        <f>ED_DATA[[#This Row],[REG DATE]] + ED_DATA[[#This Row],[REG TIME]]</f>
        <v>41014.645138888889</v>
      </c>
      <c r="U705" s="2">
        <f>ED_DATA[[#This Row],[TRIAGE DATE]] + ED_DATA[[#This Row],[TRIAGE TIME]]</f>
        <v>41014.63958333333</v>
      </c>
      <c r="V705" s="2">
        <f>ED_DATA[[#This Row],[DISP DATE]] + ED_DATA[[#This Row],[DISP TIME]]</f>
        <v>41014.888888888891</v>
      </c>
      <c r="W705" s="2">
        <f>ED_DATA[[#This Row],[DATE PT LEFT ED]] + ED_DATA[[#This Row],[TIME PT LEFT ED]]</f>
        <v>41014.888888888891</v>
      </c>
      <c r="X705" s="5">
        <f t="shared" si="110"/>
        <v>5.8500000000349246</v>
      </c>
      <c r="Y705" s="5">
        <f t="shared" si="111"/>
        <v>5.8500000000349246</v>
      </c>
      <c r="Z705" s="7">
        <f t="shared" si="112"/>
        <v>1</v>
      </c>
      <c r="AA705" s="7">
        <f t="shared" si="113"/>
        <v>0</v>
      </c>
      <c r="AB705" s="7">
        <f t="shared" si="106"/>
        <v>0</v>
      </c>
      <c r="AC705" s="7">
        <f t="shared" si="107"/>
        <v>0</v>
      </c>
      <c r="AD705" s="7">
        <f t="shared" si="108"/>
        <v>0</v>
      </c>
      <c r="AE705" s="7">
        <f t="shared" si="114"/>
        <v>0</v>
      </c>
      <c r="AF705" s="7">
        <f t="shared" si="115"/>
        <v>0</v>
      </c>
      <c r="AG705" s="7" t="str">
        <f t="shared" si="109"/>
        <v>Adult</v>
      </c>
    </row>
    <row r="706" spans="1:33">
      <c r="A706">
        <v>4414</v>
      </c>
      <c r="B706" t="s">
        <v>14</v>
      </c>
      <c r="C706" t="s">
        <v>15</v>
      </c>
      <c r="D706" t="s">
        <v>16</v>
      </c>
      <c r="E706" s="1">
        <v>41014</v>
      </c>
      <c r="F706" s="3">
        <v>0.65208333333333335</v>
      </c>
      <c r="G706" s="1">
        <v>41014</v>
      </c>
      <c r="H706" s="3">
        <v>0.6479166666666667</v>
      </c>
      <c r="I706">
        <v>2</v>
      </c>
      <c r="J706">
        <v>1965</v>
      </c>
      <c r="K706" s="1">
        <v>41014</v>
      </c>
      <c r="L706" s="3">
        <v>0.85277777777777775</v>
      </c>
      <c r="M706" s="1">
        <v>41014</v>
      </c>
      <c r="N706" s="3">
        <v>0.85277777777777775</v>
      </c>
      <c r="O706">
        <v>49</v>
      </c>
      <c r="P706">
        <v>15</v>
      </c>
      <c r="Q706">
        <v>15</v>
      </c>
      <c r="R706">
        <v>20</v>
      </c>
      <c r="S706">
        <v>20</v>
      </c>
      <c r="T706" s="2">
        <f>ED_DATA[[#This Row],[REG DATE]] + ED_DATA[[#This Row],[REG TIME]]</f>
        <v>41014.652083333334</v>
      </c>
      <c r="U706" s="2">
        <f>ED_DATA[[#This Row],[TRIAGE DATE]] + ED_DATA[[#This Row],[TRIAGE TIME]]</f>
        <v>41014.647916666669</v>
      </c>
      <c r="V706" s="2">
        <f>ED_DATA[[#This Row],[DISP DATE]] + ED_DATA[[#This Row],[DISP TIME]]</f>
        <v>41014.852777777778</v>
      </c>
      <c r="W706" s="2">
        <f>ED_DATA[[#This Row],[DATE PT LEFT ED]] + ED_DATA[[#This Row],[TIME PT LEFT ED]]</f>
        <v>41014.852777777778</v>
      </c>
      <c r="X706" s="5">
        <f t="shared" si="110"/>
        <v>4.8166666666511446</v>
      </c>
      <c r="Y706" s="5">
        <f t="shared" si="111"/>
        <v>4.8166666666511446</v>
      </c>
      <c r="Z706" s="7">
        <f t="shared" si="112"/>
        <v>1</v>
      </c>
      <c r="AA706" s="7">
        <f t="shared" si="113"/>
        <v>0</v>
      </c>
      <c r="AB706" s="7">
        <f t="shared" ref="AB706:AB769" si="116">IF(C706="Nurse Practitioner",1,0)</f>
        <v>0</v>
      </c>
      <c r="AC706" s="7">
        <f t="shared" ref="AC706:AC769" si="117">IF(AND(I706&lt;4,AB706=1),1,0)</f>
        <v>0</v>
      </c>
      <c r="AD706" s="7">
        <f t="shared" ref="AD706:AD769" si="118">IF(AND(I706&gt;3,AB706=1),1,0)</f>
        <v>0</v>
      </c>
      <c r="AE706" s="7">
        <f t="shared" si="114"/>
        <v>0</v>
      </c>
      <c r="AF706" s="7">
        <f t="shared" si="115"/>
        <v>0</v>
      </c>
      <c r="AG706" s="7" t="str">
        <f t="shared" ref="AG706:AG769" si="119">IF(O706&lt;=17, "Pediatric", IF(O706&lt;=64, "Adult", "Senior"))</f>
        <v>Adult</v>
      </c>
    </row>
    <row r="707" spans="1:33">
      <c r="A707">
        <v>4414</v>
      </c>
      <c r="B707" t="s">
        <v>14</v>
      </c>
      <c r="C707" t="s">
        <v>15</v>
      </c>
      <c r="D707" t="s">
        <v>16</v>
      </c>
      <c r="E707" s="1">
        <v>41014</v>
      </c>
      <c r="F707" s="3">
        <v>0.66527777777777775</v>
      </c>
      <c r="G707" s="1">
        <v>41014</v>
      </c>
      <c r="H707" s="3">
        <v>0.65972222222222221</v>
      </c>
      <c r="I707">
        <v>2</v>
      </c>
      <c r="J707">
        <v>1964</v>
      </c>
      <c r="K707" s="1">
        <v>41014</v>
      </c>
      <c r="L707" s="3">
        <v>0.86736111111111114</v>
      </c>
      <c r="M707" s="1">
        <v>41014</v>
      </c>
      <c r="N707" s="3">
        <v>0.86805555555555558</v>
      </c>
      <c r="O707">
        <v>47</v>
      </c>
      <c r="P707">
        <v>15</v>
      </c>
      <c r="Q707">
        <v>15</v>
      </c>
      <c r="R707">
        <v>20</v>
      </c>
      <c r="S707">
        <v>20</v>
      </c>
      <c r="T707" s="2">
        <f>ED_DATA[[#This Row],[REG DATE]] + ED_DATA[[#This Row],[REG TIME]]</f>
        <v>41014.665277777778</v>
      </c>
      <c r="U707" s="2">
        <f>ED_DATA[[#This Row],[TRIAGE DATE]] + ED_DATA[[#This Row],[TRIAGE TIME]]</f>
        <v>41014.659722222219</v>
      </c>
      <c r="V707" s="2">
        <f>ED_DATA[[#This Row],[DISP DATE]] + ED_DATA[[#This Row],[DISP TIME]]</f>
        <v>41014.867361111108</v>
      </c>
      <c r="W707" s="2">
        <f>ED_DATA[[#This Row],[DATE PT LEFT ED]] + ED_DATA[[#This Row],[TIME PT LEFT ED]]</f>
        <v>41014.868055555555</v>
      </c>
      <c r="X707" s="5">
        <f t="shared" si="110"/>
        <v>4.8666666666395031</v>
      </c>
      <c r="Y707" s="5">
        <f t="shared" si="111"/>
        <v>4.8499999999185093</v>
      </c>
      <c r="Z707" s="7">
        <f t="shared" si="112"/>
        <v>1</v>
      </c>
      <c r="AA707" s="7">
        <f t="shared" si="113"/>
        <v>0</v>
      </c>
      <c r="AB707" s="7">
        <f t="shared" si="116"/>
        <v>0</v>
      </c>
      <c r="AC707" s="7">
        <f t="shared" si="117"/>
        <v>0</v>
      </c>
      <c r="AD707" s="7">
        <f t="shared" si="118"/>
        <v>0</v>
      </c>
      <c r="AE707" s="7">
        <f t="shared" si="114"/>
        <v>0</v>
      </c>
      <c r="AF707" s="7">
        <f t="shared" si="115"/>
        <v>0</v>
      </c>
      <c r="AG707" s="7" t="str">
        <f t="shared" si="119"/>
        <v>Adult</v>
      </c>
    </row>
    <row r="708" spans="1:33">
      <c r="A708">
        <v>4414</v>
      </c>
      <c r="B708" t="s">
        <v>14</v>
      </c>
      <c r="C708" t="s">
        <v>15</v>
      </c>
      <c r="D708" t="s">
        <v>16</v>
      </c>
      <c r="E708" s="1">
        <v>41014</v>
      </c>
      <c r="F708" s="3">
        <v>0.70902777777777781</v>
      </c>
      <c r="G708" s="1">
        <v>41014</v>
      </c>
      <c r="H708" s="3">
        <v>0.7</v>
      </c>
      <c r="I708">
        <v>2</v>
      </c>
      <c r="J708">
        <v>1970</v>
      </c>
      <c r="K708" s="1">
        <v>41014</v>
      </c>
      <c r="L708" s="3">
        <v>0.76388888888888884</v>
      </c>
      <c r="M708" s="1">
        <v>41014</v>
      </c>
      <c r="N708" s="3">
        <v>0.77083333333333337</v>
      </c>
      <c r="O708">
        <v>44</v>
      </c>
      <c r="P708">
        <v>17</v>
      </c>
      <c r="Q708">
        <v>16</v>
      </c>
      <c r="R708">
        <v>18</v>
      </c>
      <c r="S708">
        <v>18</v>
      </c>
      <c r="T708" s="2">
        <f>ED_DATA[[#This Row],[REG DATE]] + ED_DATA[[#This Row],[REG TIME]]</f>
        <v>41014.709027777775</v>
      </c>
      <c r="U708" s="2">
        <f>ED_DATA[[#This Row],[TRIAGE DATE]] + ED_DATA[[#This Row],[TRIAGE TIME]]</f>
        <v>41014.699999999997</v>
      </c>
      <c r="V708" s="2">
        <f>ED_DATA[[#This Row],[DISP DATE]] + ED_DATA[[#This Row],[DISP TIME]]</f>
        <v>41014.763888888891</v>
      </c>
      <c r="W708" s="2">
        <f>ED_DATA[[#This Row],[DATE PT LEFT ED]] + ED_DATA[[#This Row],[TIME PT LEFT ED]]</f>
        <v>41014.770833333336</v>
      </c>
      <c r="X708" s="5">
        <f t="shared" si="110"/>
        <v>1.4833333334536292</v>
      </c>
      <c r="Y708" s="5">
        <f t="shared" si="111"/>
        <v>1.3166666667675599</v>
      </c>
      <c r="Z708" s="7">
        <f t="shared" si="112"/>
        <v>1</v>
      </c>
      <c r="AA708" s="7">
        <f t="shared" si="113"/>
        <v>1</v>
      </c>
      <c r="AB708" s="7">
        <f t="shared" si="116"/>
        <v>0</v>
      </c>
      <c r="AC708" s="7">
        <f t="shared" si="117"/>
        <v>0</v>
      </c>
      <c r="AD708" s="7">
        <f t="shared" si="118"/>
        <v>0</v>
      </c>
      <c r="AE708" s="7">
        <f t="shared" si="114"/>
        <v>0</v>
      </c>
      <c r="AF708" s="7">
        <f t="shared" si="115"/>
        <v>0</v>
      </c>
      <c r="AG708" s="7" t="str">
        <f t="shared" si="119"/>
        <v>Adult</v>
      </c>
    </row>
    <row r="709" spans="1:33">
      <c r="A709">
        <v>4414</v>
      </c>
      <c r="B709" t="s">
        <v>14</v>
      </c>
      <c r="C709" t="s">
        <v>15</v>
      </c>
      <c r="D709" t="s">
        <v>16</v>
      </c>
      <c r="E709" s="1">
        <v>41014</v>
      </c>
      <c r="F709" s="3">
        <v>0.74305555555555558</v>
      </c>
      <c r="G709" s="1">
        <v>41014</v>
      </c>
      <c r="H709" s="3">
        <v>0.73958333333333337</v>
      </c>
      <c r="I709">
        <v>2</v>
      </c>
      <c r="J709">
        <v>1977</v>
      </c>
      <c r="K709" s="1">
        <v>41014</v>
      </c>
      <c r="L709" s="3">
        <v>0.85416666666666663</v>
      </c>
      <c r="M709" s="1">
        <v>41014</v>
      </c>
      <c r="N709" s="3">
        <v>0.8569444444444444</v>
      </c>
      <c r="O709">
        <v>39</v>
      </c>
      <c r="P709">
        <v>17</v>
      </c>
      <c r="Q709">
        <v>17</v>
      </c>
      <c r="R709">
        <v>20</v>
      </c>
      <c r="S709">
        <v>20</v>
      </c>
      <c r="T709" s="2">
        <f>ED_DATA[[#This Row],[REG DATE]] + ED_DATA[[#This Row],[REG TIME]]</f>
        <v>41014.743055555555</v>
      </c>
      <c r="U709" s="2">
        <f>ED_DATA[[#This Row],[TRIAGE DATE]] + ED_DATA[[#This Row],[TRIAGE TIME]]</f>
        <v>41014.739583333336</v>
      </c>
      <c r="V709" s="2">
        <f>ED_DATA[[#This Row],[DISP DATE]] + ED_DATA[[#This Row],[DISP TIME]]</f>
        <v>41014.854166666664</v>
      </c>
      <c r="W709" s="2">
        <f>ED_DATA[[#This Row],[DATE PT LEFT ED]] + ED_DATA[[#This Row],[TIME PT LEFT ED]]</f>
        <v>41014.856944444444</v>
      </c>
      <c r="X709" s="5">
        <f t="shared" si="110"/>
        <v>2.7333333333372138</v>
      </c>
      <c r="Y709" s="5">
        <f t="shared" si="111"/>
        <v>2.6666666666278616</v>
      </c>
      <c r="Z709" s="7">
        <f t="shared" si="112"/>
        <v>1</v>
      </c>
      <c r="AA709" s="7">
        <f t="shared" si="113"/>
        <v>1</v>
      </c>
      <c r="AB709" s="7">
        <f t="shared" si="116"/>
        <v>0</v>
      </c>
      <c r="AC709" s="7">
        <f t="shared" si="117"/>
        <v>0</v>
      </c>
      <c r="AD709" s="7">
        <f t="shared" si="118"/>
        <v>0</v>
      </c>
      <c r="AE709" s="7">
        <f t="shared" si="114"/>
        <v>0</v>
      </c>
      <c r="AF709" s="7">
        <f t="shared" si="115"/>
        <v>0</v>
      </c>
      <c r="AG709" s="7" t="str">
        <f t="shared" si="119"/>
        <v>Adult</v>
      </c>
    </row>
    <row r="710" spans="1:33">
      <c r="A710">
        <v>4414</v>
      </c>
      <c r="B710" t="s">
        <v>14</v>
      </c>
      <c r="C710" t="s">
        <v>15</v>
      </c>
      <c r="D710" t="s">
        <v>16</v>
      </c>
      <c r="E710" s="1">
        <v>41010</v>
      </c>
      <c r="F710" s="3">
        <v>0.63263888888888886</v>
      </c>
      <c r="G710" s="1">
        <v>41010</v>
      </c>
      <c r="H710" s="3">
        <v>0.62708333333333333</v>
      </c>
      <c r="I710">
        <v>2</v>
      </c>
      <c r="J710">
        <v>1994</v>
      </c>
      <c r="K710" s="1">
        <v>41010</v>
      </c>
      <c r="L710" s="3">
        <v>0.8833333333333333</v>
      </c>
      <c r="M710" s="1">
        <v>41010</v>
      </c>
      <c r="N710" s="3">
        <v>0.8881944444444444</v>
      </c>
      <c r="O710">
        <v>19</v>
      </c>
      <c r="P710">
        <v>15</v>
      </c>
      <c r="Q710">
        <v>15</v>
      </c>
      <c r="R710">
        <v>21</v>
      </c>
      <c r="S710">
        <v>21</v>
      </c>
      <c r="T710" s="2">
        <f>ED_DATA[[#This Row],[REG DATE]] + ED_DATA[[#This Row],[REG TIME]]</f>
        <v>41010.632638888892</v>
      </c>
      <c r="U710" s="2">
        <f>ED_DATA[[#This Row],[TRIAGE DATE]] + ED_DATA[[#This Row],[TRIAGE TIME]]</f>
        <v>41010.627083333333</v>
      </c>
      <c r="V710" s="2">
        <f>ED_DATA[[#This Row],[DISP DATE]] + ED_DATA[[#This Row],[DISP TIME]]</f>
        <v>41010.883333333331</v>
      </c>
      <c r="W710" s="2">
        <f>ED_DATA[[#This Row],[DATE PT LEFT ED]] + ED_DATA[[#This Row],[TIME PT LEFT ED]]</f>
        <v>41010.888194444444</v>
      </c>
      <c r="X710" s="5">
        <f t="shared" si="110"/>
        <v>6.1333333332440816</v>
      </c>
      <c r="Y710" s="5">
        <f t="shared" si="111"/>
        <v>6.0166666665463708</v>
      </c>
      <c r="Z710" s="7">
        <f t="shared" si="112"/>
        <v>1</v>
      </c>
      <c r="AA710" s="7">
        <f t="shared" si="113"/>
        <v>0</v>
      </c>
      <c r="AB710" s="7">
        <f t="shared" si="116"/>
        <v>0</v>
      </c>
      <c r="AC710" s="7">
        <f t="shared" si="117"/>
        <v>0</v>
      </c>
      <c r="AD710" s="7">
        <f t="shared" si="118"/>
        <v>0</v>
      </c>
      <c r="AE710" s="7">
        <f t="shared" si="114"/>
        <v>0</v>
      </c>
      <c r="AF710" s="7">
        <f t="shared" si="115"/>
        <v>0</v>
      </c>
      <c r="AG710" s="7" t="str">
        <f t="shared" si="119"/>
        <v>Adult</v>
      </c>
    </row>
    <row r="711" spans="1:33">
      <c r="A711">
        <v>4414</v>
      </c>
      <c r="B711" t="s">
        <v>14</v>
      </c>
      <c r="C711" t="s">
        <v>15</v>
      </c>
      <c r="D711" t="s">
        <v>16</v>
      </c>
      <c r="E711" s="1">
        <v>41011</v>
      </c>
      <c r="F711" s="3">
        <v>0.66388888888888886</v>
      </c>
      <c r="G711" s="1">
        <v>41011</v>
      </c>
      <c r="H711" s="3">
        <v>0.65763888888888888</v>
      </c>
      <c r="I711">
        <v>2</v>
      </c>
      <c r="J711">
        <v>1983</v>
      </c>
      <c r="K711" s="1">
        <v>41011</v>
      </c>
      <c r="L711" s="3">
        <v>0.89097222222222228</v>
      </c>
      <c r="M711" s="1">
        <v>41011</v>
      </c>
      <c r="N711" s="3">
        <v>0.89097222222222228</v>
      </c>
      <c r="O711">
        <v>33</v>
      </c>
      <c r="P711">
        <v>15</v>
      </c>
      <c r="Q711">
        <v>15</v>
      </c>
      <c r="R711">
        <v>21</v>
      </c>
      <c r="S711">
        <v>21</v>
      </c>
      <c r="T711" s="2">
        <f>ED_DATA[[#This Row],[REG DATE]] + ED_DATA[[#This Row],[REG TIME]]</f>
        <v>41011.663888888892</v>
      </c>
      <c r="U711" s="2">
        <f>ED_DATA[[#This Row],[TRIAGE DATE]] + ED_DATA[[#This Row],[TRIAGE TIME]]</f>
        <v>41011.657638888886</v>
      </c>
      <c r="V711" s="2">
        <f>ED_DATA[[#This Row],[DISP DATE]] + ED_DATA[[#This Row],[DISP TIME]]</f>
        <v>41011.890972222223</v>
      </c>
      <c r="W711" s="2">
        <f>ED_DATA[[#This Row],[DATE PT LEFT ED]] + ED_DATA[[#This Row],[TIME PT LEFT ED]]</f>
        <v>41011.890972222223</v>
      </c>
      <c r="X711" s="5">
        <f t="shared" si="110"/>
        <v>5.4499999999534339</v>
      </c>
      <c r="Y711" s="5">
        <f t="shared" si="111"/>
        <v>5.4499999999534339</v>
      </c>
      <c r="Z711" s="7">
        <f t="shared" si="112"/>
        <v>1</v>
      </c>
      <c r="AA711" s="7">
        <f t="shared" si="113"/>
        <v>0</v>
      </c>
      <c r="AB711" s="7">
        <f t="shared" si="116"/>
        <v>0</v>
      </c>
      <c r="AC711" s="7">
        <f t="shared" si="117"/>
        <v>0</v>
      </c>
      <c r="AD711" s="7">
        <f t="shared" si="118"/>
        <v>0</v>
      </c>
      <c r="AE711" s="7">
        <f t="shared" si="114"/>
        <v>0</v>
      </c>
      <c r="AF711" s="7">
        <f t="shared" si="115"/>
        <v>0</v>
      </c>
      <c r="AG711" s="7" t="str">
        <f t="shared" si="119"/>
        <v>Adult</v>
      </c>
    </row>
    <row r="712" spans="1:33">
      <c r="A712">
        <v>4414</v>
      </c>
      <c r="B712" t="s">
        <v>14</v>
      </c>
      <c r="C712" t="s">
        <v>15</v>
      </c>
      <c r="D712" t="s">
        <v>16</v>
      </c>
      <c r="E712" s="1">
        <v>41011</v>
      </c>
      <c r="F712" s="3">
        <v>0.77152777777777781</v>
      </c>
      <c r="G712" s="1">
        <v>41011</v>
      </c>
      <c r="H712" s="3">
        <v>0.76458333333333328</v>
      </c>
      <c r="I712">
        <v>2</v>
      </c>
      <c r="J712">
        <v>1996</v>
      </c>
      <c r="K712" s="1">
        <v>41011</v>
      </c>
      <c r="L712" s="3">
        <v>0.88263888888888886</v>
      </c>
      <c r="M712" s="1">
        <v>41011</v>
      </c>
      <c r="N712" s="3">
        <v>0.83888888888888891</v>
      </c>
      <c r="O712">
        <v>20</v>
      </c>
      <c r="P712">
        <v>18</v>
      </c>
      <c r="Q712">
        <v>18</v>
      </c>
      <c r="R712">
        <v>21</v>
      </c>
      <c r="S712">
        <v>20</v>
      </c>
      <c r="T712" s="2">
        <f>ED_DATA[[#This Row],[REG DATE]] + ED_DATA[[#This Row],[REG TIME]]</f>
        <v>41011.771527777775</v>
      </c>
      <c r="U712" s="2">
        <f>ED_DATA[[#This Row],[TRIAGE DATE]] + ED_DATA[[#This Row],[TRIAGE TIME]]</f>
        <v>41011.76458333333</v>
      </c>
      <c r="V712" s="2">
        <f>ED_DATA[[#This Row],[DISP DATE]] + ED_DATA[[#This Row],[DISP TIME]]</f>
        <v>41011.882638888892</v>
      </c>
      <c r="W712" s="2">
        <f>ED_DATA[[#This Row],[DATE PT LEFT ED]] + ED_DATA[[#This Row],[TIME PT LEFT ED]]</f>
        <v>41011.838888888888</v>
      </c>
      <c r="X712" s="5">
        <f t="shared" si="110"/>
        <v>1.6166666666977108</v>
      </c>
      <c r="Y712" s="5">
        <f t="shared" si="111"/>
        <v>2.6666666668024845</v>
      </c>
      <c r="Z712" s="7">
        <f t="shared" si="112"/>
        <v>1</v>
      </c>
      <c r="AA712" s="7">
        <f t="shared" si="113"/>
        <v>1</v>
      </c>
      <c r="AB712" s="7">
        <f t="shared" si="116"/>
        <v>0</v>
      </c>
      <c r="AC712" s="7">
        <f t="shared" si="117"/>
        <v>0</v>
      </c>
      <c r="AD712" s="7">
        <f t="shared" si="118"/>
        <v>0</v>
      </c>
      <c r="AE712" s="7">
        <f t="shared" si="114"/>
        <v>0</v>
      </c>
      <c r="AF712" s="7">
        <f t="shared" si="115"/>
        <v>0</v>
      </c>
      <c r="AG712" s="7" t="str">
        <f t="shared" si="119"/>
        <v>Adult</v>
      </c>
    </row>
    <row r="713" spans="1:33">
      <c r="A713">
        <v>4414</v>
      </c>
      <c r="B713" t="s">
        <v>14</v>
      </c>
      <c r="C713" t="s">
        <v>15</v>
      </c>
      <c r="D713" t="s">
        <v>16</v>
      </c>
      <c r="E713" s="1">
        <v>41013</v>
      </c>
      <c r="F713" s="3">
        <v>0.7104166666666667</v>
      </c>
      <c r="G713" s="1">
        <v>41013</v>
      </c>
      <c r="H713" s="3">
        <v>0.62430555555555556</v>
      </c>
      <c r="I713">
        <v>2</v>
      </c>
      <c r="J713">
        <v>1987</v>
      </c>
      <c r="K713" s="1">
        <v>41013</v>
      </c>
      <c r="L713" s="3">
        <v>0.82499999999999996</v>
      </c>
      <c r="M713" s="1">
        <v>41013</v>
      </c>
      <c r="N713" s="3">
        <v>0.875</v>
      </c>
      <c r="O713">
        <v>27</v>
      </c>
      <c r="P713">
        <v>17</v>
      </c>
      <c r="Q713">
        <v>14</v>
      </c>
      <c r="R713">
        <v>19</v>
      </c>
      <c r="S713">
        <v>21</v>
      </c>
      <c r="T713" s="2">
        <f>ED_DATA[[#This Row],[REG DATE]] + ED_DATA[[#This Row],[REG TIME]]</f>
        <v>41013.710416666669</v>
      </c>
      <c r="U713" s="2">
        <f>ED_DATA[[#This Row],[TRIAGE DATE]] + ED_DATA[[#This Row],[TRIAGE TIME]]</f>
        <v>41013.624305555553</v>
      </c>
      <c r="V713" s="2">
        <f>ED_DATA[[#This Row],[DISP DATE]] + ED_DATA[[#This Row],[DISP TIME]]</f>
        <v>41013.824999999997</v>
      </c>
      <c r="W713" s="2">
        <f>ED_DATA[[#This Row],[DATE PT LEFT ED]] + ED_DATA[[#This Row],[TIME PT LEFT ED]]</f>
        <v>41013.875</v>
      </c>
      <c r="X713" s="5">
        <f t="shared" si="110"/>
        <v>3.9499999999534339</v>
      </c>
      <c r="Y713" s="5">
        <f t="shared" si="111"/>
        <v>2.7499999998835847</v>
      </c>
      <c r="Z713" s="7">
        <f t="shared" si="112"/>
        <v>1</v>
      </c>
      <c r="AA713" s="7">
        <f t="shared" si="113"/>
        <v>1</v>
      </c>
      <c r="AB713" s="7">
        <f t="shared" si="116"/>
        <v>0</v>
      </c>
      <c r="AC713" s="7">
        <f t="shared" si="117"/>
        <v>0</v>
      </c>
      <c r="AD713" s="7">
        <f t="shared" si="118"/>
        <v>0</v>
      </c>
      <c r="AE713" s="7">
        <f t="shared" si="114"/>
        <v>0</v>
      </c>
      <c r="AF713" s="7">
        <f t="shared" si="115"/>
        <v>0</v>
      </c>
      <c r="AG713" s="7" t="str">
        <f t="shared" si="119"/>
        <v>Adult</v>
      </c>
    </row>
    <row r="714" spans="1:33">
      <c r="A714">
        <v>4414</v>
      </c>
      <c r="B714" t="s">
        <v>14</v>
      </c>
      <c r="C714" t="s">
        <v>15</v>
      </c>
      <c r="D714" t="s">
        <v>16</v>
      </c>
      <c r="E714" s="1">
        <v>41013</v>
      </c>
      <c r="F714" s="3">
        <v>0.71805555555555556</v>
      </c>
      <c r="G714" s="1">
        <v>41013</v>
      </c>
      <c r="H714" s="3">
        <v>0.71388888888888891</v>
      </c>
      <c r="I714">
        <v>2</v>
      </c>
      <c r="J714">
        <v>1969</v>
      </c>
      <c r="K714" s="1">
        <v>41014</v>
      </c>
      <c r="L714" s="3">
        <v>7.9861111111111105E-2</v>
      </c>
      <c r="M714" s="1">
        <v>41014</v>
      </c>
      <c r="N714" s="3">
        <v>8.0555555555555561E-2</v>
      </c>
      <c r="O714">
        <v>46</v>
      </c>
      <c r="P714">
        <v>17</v>
      </c>
      <c r="Q714">
        <v>17</v>
      </c>
      <c r="R714">
        <v>1</v>
      </c>
      <c r="S714">
        <v>1</v>
      </c>
      <c r="T714" s="2">
        <f>ED_DATA[[#This Row],[REG DATE]] + ED_DATA[[#This Row],[REG TIME]]</f>
        <v>41013.718055555553</v>
      </c>
      <c r="U714" s="2">
        <f>ED_DATA[[#This Row],[TRIAGE DATE]] + ED_DATA[[#This Row],[TRIAGE TIME]]</f>
        <v>41013.713888888888</v>
      </c>
      <c r="V714" s="2">
        <f>ED_DATA[[#This Row],[DISP DATE]] + ED_DATA[[#This Row],[DISP TIME]]</f>
        <v>41014.079861111109</v>
      </c>
      <c r="W714" s="2">
        <f>ED_DATA[[#This Row],[DATE PT LEFT ED]] + ED_DATA[[#This Row],[TIME PT LEFT ED]]</f>
        <v>41014.080555555556</v>
      </c>
      <c r="X714" s="5">
        <f t="shared" si="110"/>
        <v>8.7000000000698492</v>
      </c>
      <c r="Y714" s="5">
        <f t="shared" si="111"/>
        <v>8.6833333333488554</v>
      </c>
      <c r="Z714" s="7">
        <f t="shared" si="112"/>
        <v>0</v>
      </c>
      <c r="AA714" s="7">
        <f t="shared" si="113"/>
        <v>0</v>
      </c>
      <c r="AB714" s="7">
        <f t="shared" si="116"/>
        <v>0</v>
      </c>
      <c r="AC714" s="7">
        <f t="shared" si="117"/>
        <v>0</v>
      </c>
      <c r="AD714" s="7">
        <f t="shared" si="118"/>
        <v>0</v>
      </c>
      <c r="AE714" s="7">
        <f t="shared" si="114"/>
        <v>0</v>
      </c>
      <c r="AF714" s="7">
        <f t="shared" si="115"/>
        <v>0</v>
      </c>
      <c r="AG714" s="7" t="str">
        <f t="shared" si="119"/>
        <v>Adult</v>
      </c>
    </row>
    <row r="715" spans="1:33">
      <c r="A715">
        <v>4414</v>
      </c>
      <c r="B715" t="s">
        <v>14</v>
      </c>
      <c r="C715" t="s">
        <v>15</v>
      </c>
      <c r="D715" t="s">
        <v>16</v>
      </c>
      <c r="E715" s="1">
        <v>41013</v>
      </c>
      <c r="F715" s="3">
        <v>0.72430555555555554</v>
      </c>
      <c r="G715" s="1">
        <v>41013</v>
      </c>
      <c r="H715" s="3">
        <v>0.73055555555555551</v>
      </c>
      <c r="I715">
        <v>2</v>
      </c>
      <c r="J715">
        <v>1970</v>
      </c>
      <c r="K715" s="1">
        <v>41013</v>
      </c>
      <c r="L715" s="3">
        <v>0.94930555555555551</v>
      </c>
      <c r="M715" s="1">
        <v>41013</v>
      </c>
      <c r="N715" s="3">
        <v>0.9506944444444444</v>
      </c>
      <c r="O715">
        <v>43</v>
      </c>
      <c r="P715">
        <v>17</v>
      </c>
      <c r="Q715">
        <v>17</v>
      </c>
      <c r="R715">
        <v>22</v>
      </c>
      <c r="S715">
        <v>22</v>
      </c>
      <c r="T715" s="2">
        <f>ED_DATA[[#This Row],[REG DATE]] + ED_DATA[[#This Row],[REG TIME]]</f>
        <v>41013.724305555559</v>
      </c>
      <c r="U715" s="2">
        <f>ED_DATA[[#This Row],[TRIAGE DATE]] + ED_DATA[[#This Row],[TRIAGE TIME]]</f>
        <v>41013.730555555558</v>
      </c>
      <c r="V715" s="2">
        <f>ED_DATA[[#This Row],[DISP DATE]] + ED_DATA[[#This Row],[DISP TIME]]</f>
        <v>41013.949305555558</v>
      </c>
      <c r="W715" s="2">
        <f>ED_DATA[[#This Row],[DATE PT LEFT ED]] + ED_DATA[[#This Row],[TIME PT LEFT ED]]</f>
        <v>41013.950694444444</v>
      </c>
      <c r="X715" s="5">
        <f t="shared" si="110"/>
        <v>5.4333333332324401</v>
      </c>
      <c r="Y715" s="5">
        <f t="shared" si="111"/>
        <v>5.3999999999650754</v>
      </c>
      <c r="Z715" s="7">
        <f t="shared" si="112"/>
        <v>1</v>
      </c>
      <c r="AA715" s="7">
        <f t="shared" si="113"/>
        <v>0</v>
      </c>
      <c r="AB715" s="7">
        <f t="shared" si="116"/>
        <v>0</v>
      </c>
      <c r="AC715" s="7">
        <f t="shared" si="117"/>
        <v>0</v>
      </c>
      <c r="AD715" s="7">
        <f t="shared" si="118"/>
        <v>0</v>
      </c>
      <c r="AE715" s="7">
        <f t="shared" si="114"/>
        <v>0</v>
      </c>
      <c r="AF715" s="7">
        <f t="shared" si="115"/>
        <v>0</v>
      </c>
      <c r="AG715" s="7" t="str">
        <f t="shared" si="119"/>
        <v>Adult</v>
      </c>
    </row>
    <row r="716" spans="1:33">
      <c r="A716">
        <v>4414</v>
      </c>
      <c r="B716" t="s">
        <v>14</v>
      </c>
      <c r="C716" t="s">
        <v>15</v>
      </c>
      <c r="D716" t="s">
        <v>16</v>
      </c>
      <c r="E716" s="1">
        <v>41013</v>
      </c>
      <c r="F716" s="3">
        <v>0.93472222222222223</v>
      </c>
      <c r="G716" s="1">
        <v>41013</v>
      </c>
      <c r="H716" s="3">
        <v>0.92986111111111114</v>
      </c>
      <c r="I716">
        <v>2</v>
      </c>
      <c r="J716">
        <v>1950</v>
      </c>
      <c r="K716" s="1">
        <v>41014</v>
      </c>
      <c r="L716" s="3">
        <v>0.44791666666666669</v>
      </c>
      <c r="M716" s="1">
        <v>41014</v>
      </c>
      <c r="N716" s="3">
        <v>0.44791666666666669</v>
      </c>
      <c r="O716">
        <v>62</v>
      </c>
      <c r="P716">
        <v>22</v>
      </c>
      <c r="Q716">
        <v>22</v>
      </c>
      <c r="R716">
        <v>10</v>
      </c>
      <c r="S716">
        <v>10</v>
      </c>
      <c r="T716" s="2">
        <f>ED_DATA[[#This Row],[REG DATE]] + ED_DATA[[#This Row],[REG TIME]]</f>
        <v>41013.93472222222</v>
      </c>
      <c r="U716" s="2">
        <f>ED_DATA[[#This Row],[TRIAGE DATE]] + ED_DATA[[#This Row],[TRIAGE TIME]]</f>
        <v>41013.929861111108</v>
      </c>
      <c r="V716" s="2">
        <f>ED_DATA[[#This Row],[DISP DATE]] + ED_DATA[[#This Row],[DISP TIME]]</f>
        <v>41014.447916666664</v>
      </c>
      <c r="W716" s="2">
        <f>ED_DATA[[#This Row],[DATE PT LEFT ED]] + ED_DATA[[#This Row],[TIME PT LEFT ED]]</f>
        <v>41014.447916666664</v>
      </c>
      <c r="X716" s="5">
        <f t="shared" si="110"/>
        <v>12.316666666651145</v>
      </c>
      <c r="Y716" s="5">
        <f t="shared" si="111"/>
        <v>12.316666666651145</v>
      </c>
      <c r="Z716" s="7">
        <f t="shared" si="112"/>
        <v>0</v>
      </c>
      <c r="AA716" s="7">
        <f t="shared" si="113"/>
        <v>0</v>
      </c>
      <c r="AB716" s="7">
        <f t="shared" si="116"/>
        <v>0</v>
      </c>
      <c r="AC716" s="7">
        <f t="shared" si="117"/>
        <v>0</v>
      </c>
      <c r="AD716" s="7">
        <f t="shared" si="118"/>
        <v>0</v>
      </c>
      <c r="AE716" s="7">
        <f t="shared" si="114"/>
        <v>0</v>
      </c>
      <c r="AF716" s="7">
        <f t="shared" si="115"/>
        <v>0</v>
      </c>
      <c r="AG716" s="7" t="str">
        <f t="shared" si="119"/>
        <v>Adult</v>
      </c>
    </row>
    <row r="717" spans="1:33">
      <c r="A717">
        <v>4414</v>
      </c>
      <c r="B717" t="s">
        <v>14</v>
      </c>
      <c r="C717" t="s">
        <v>15</v>
      </c>
      <c r="D717" t="s">
        <v>16</v>
      </c>
      <c r="E717" s="1">
        <v>41014</v>
      </c>
      <c r="F717" s="3">
        <v>0.59444444444444444</v>
      </c>
      <c r="G717" s="1">
        <v>41014</v>
      </c>
      <c r="H717" s="3">
        <v>0.59027777777777779</v>
      </c>
      <c r="I717">
        <v>2</v>
      </c>
      <c r="J717">
        <v>1954</v>
      </c>
      <c r="K717" s="1">
        <v>41015</v>
      </c>
      <c r="L717" s="3">
        <v>6.25E-2</v>
      </c>
      <c r="M717" s="1">
        <v>41015</v>
      </c>
      <c r="N717" s="3">
        <v>6.25E-2</v>
      </c>
      <c r="O717">
        <v>57</v>
      </c>
      <c r="P717">
        <v>14</v>
      </c>
      <c r="Q717">
        <v>14</v>
      </c>
      <c r="R717">
        <v>1</v>
      </c>
      <c r="S717">
        <v>1</v>
      </c>
      <c r="T717" s="2">
        <f>ED_DATA[[#This Row],[REG DATE]] + ED_DATA[[#This Row],[REG TIME]]</f>
        <v>41014.594444444447</v>
      </c>
      <c r="U717" s="2">
        <f>ED_DATA[[#This Row],[TRIAGE DATE]] + ED_DATA[[#This Row],[TRIAGE TIME]]</f>
        <v>41014.590277777781</v>
      </c>
      <c r="V717" s="2">
        <f>ED_DATA[[#This Row],[DISP DATE]] + ED_DATA[[#This Row],[DISP TIME]]</f>
        <v>41015.0625</v>
      </c>
      <c r="W717" s="2">
        <f>ED_DATA[[#This Row],[DATE PT LEFT ED]] + ED_DATA[[#This Row],[TIME PT LEFT ED]]</f>
        <v>41015.0625</v>
      </c>
      <c r="X717" s="5">
        <f t="shared" si="110"/>
        <v>11.233333333279006</v>
      </c>
      <c r="Y717" s="5">
        <f t="shared" si="111"/>
        <v>11.233333333279006</v>
      </c>
      <c r="Z717" s="7">
        <f t="shared" si="112"/>
        <v>0</v>
      </c>
      <c r="AA717" s="7">
        <f t="shared" si="113"/>
        <v>0</v>
      </c>
      <c r="AB717" s="7">
        <f t="shared" si="116"/>
        <v>0</v>
      </c>
      <c r="AC717" s="7">
        <f t="shared" si="117"/>
        <v>0</v>
      </c>
      <c r="AD717" s="7">
        <f t="shared" si="118"/>
        <v>0</v>
      </c>
      <c r="AE717" s="7">
        <f t="shared" si="114"/>
        <v>0</v>
      </c>
      <c r="AF717" s="7">
        <f t="shared" si="115"/>
        <v>0</v>
      </c>
      <c r="AG717" s="7" t="str">
        <f t="shared" si="119"/>
        <v>Adult</v>
      </c>
    </row>
    <row r="718" spans="1:33">
      <c r="A718">
        <v>4414</v>
      </c>
      <c r="B718" t="s">
        <v>14</v>
      </c>
      <c r="C718" t="s">
        <v>15</v>
      </c>
      <c r="D718" t="s">
        <v>16</v>
      </c>
      <c r="E718" s="1">
        <v>41014</v>
      </c>
      <c r="F718" s="3">
        <v>0.67361111111111116</v>
      </c>
      <c r="G718" s="1">
        <v>41014</v>
      </c>
      <c r="H718" s="3">
        <v>0.66736111111111107</v>
      </c>
      <c r="I718">
        <v>2</v>
      </c>
      <c r="J718">
        <v>1963</v>
      </c>
      <c r="K718" s="1">
        <v>41014</v>
      </c>
      <c r="L718" s="3">
        <v>0.91666666666666663</v>
      </c>
      <c r="M718" s="1">
        <v>41014</v>
      </c>
      <c r="N718" s="3">
        <v>0.91874999999999996</v>
      </c>
      <c r="O718">
        <v>52</v>
      </c>
      <c r="P718">
        <v>16</v>
      </c>
      <c r="Q718">
        <v>16</v>
      </c>
      <c r="R718">
        <v>22</v>
      </c>
      <c r="S718">
        <v>22</v>
      </c>
      <c r="T718" s="2">
        <f>ED_DATA[[#This Row],[REG DATE]] + ED_DATA[[#This Row],[REG TIME]]</f>
        <v>41014.673611111109</v>
      </c>
      <c r="U718" s="2">
        <f>ED_DATA[[#This Row],[TRIAGE DATE]] + ED_DATA[[#This Row],[TRIAGE TIME]]</f>
        <v>41014.667361111111</v>
      </c>
      <c r="V718" s="2">
        <f>ED_DATA[[#This Row],[DISP DATE]] + ED_DATA[[#This Row],[DISP TIME]]</f>
        <v>41014.916666666664</v>
      </c>
      <c r="W718" s="2">
        <f>ED_DATA[[#This Row],[DATE PT LEFT ED]] + ED_DATA[[#This Row],[TIME PT LEFT ED]]</f>
        <v>41014.918749999997</v>
      </c>
      <c r="X718" s="5">
        <f t="shared" si="110"/>
        <v>5.8833333333022892</v>
      </c>
      <c r="Y718" s="5">
        <f t="shared" si="111"/>
        <v>5.8333333333139308</v>
      </c>
      <c r="Z718" s="7">
        <f t="shared" si="112"/>
        <v>1</v>
      </c>
      <c r="AA718" s="7">
        <f t="shared" si="113"/>
        <v>0</v>
      </c>
      <c r="AB718" s="7">
        <f t="shared" si="116"/>
        <v>0</v>
      </c>
      <c r="AC718" s="7">
        <f t="shared" si="117"/>
        <v>0</v>
      </c>
      <c r="AD718" s="7">
        <f t="shared" si="118"/>
        <v>0</v>
      </c>
      <c r="AE718" s="7">
        <f t="shared" si="114"/>
        <v>0</v>
      </c>
      <c r="AF718" s="7">
        <f t="shared" si="115"/>
        <v>0</v>
      </c>
      <c r="AG718" s="7" t="str">
        <f t="shared" si="119"/>
        <v>Adult</v>
      </c>
    </row>
    <row r="719" spans="1:33">
      <c r="A719">
        <v>4414</v>
      </c>
      <c r="B719" t="s">
        <v>14</v>
      </c>
      <c r="C719" t="s">
        <v>15</v>
      </c>
      <c r="D719" t="s">
        <v>16</v>
      </c>
      <c r="E719" s="1">
        <v>41014</v>
      </c>
      <c r="F719" s="3">
        <v>0.93333333333333335</v>
      </c>
      <c r="G719" s="1">
        <v>41014</v>
      </c>
      <c r="H719" s="3">
        <v>0.92708333333333337</v>
      </c>
      <c r="I719">
        <v>2</v>
      </c>
      <c r="J719">
        <v>1979</v>
      </c>
      <c r="K719" s="1">
        <v>41015</v>
      </c>
      <c r="L719" s="3">
        <v>3.7499999999999999E-2</v>
      </c>
      <c r="M719" s="1">
        <v>41015</v>
      </c>
      <c r="N719" s="3">
        <v>3.7499999999999999E-2</v>
      </c>
      <c r="O719">
        <v>37</v>
      </c>
      <c r="P719">
        <v>22</v>
      </c>
      <c r="Q719">
        <v>22</v>
      </c>
      <c r="R719">
        <v>0</v>
      </c>
      <c r="S719">
        <v>0</v>
      </c>
      <c r="T719" s="2">
        <f>ED_DATA[[#This Row],[REG DATE]] + ED_DATA[[#This Row],[REG TIME]]</f>
        <v>41014.933333333334</v>
      </c>
      <c r="U719" s="2">
        <f>ED_DATA[[#This Row],[TRIAGE DATE]] + ED_DATA[[#This Row],[TRIAGE TIME]]</f>
        <v>41014.927083333336</v>
      </c>
      <c r="V719" s="2">
        <f>ED_DATA[[#This Row],[DISP DATE]] + ED_DATA[[#This Row],[DISP TIME]]</f>
        <v>41015.037499999999</v>
      </c>
      <c r="W719" s="2">
        <f>ED_DATA[[#This Row],[DATE PT LEFT ED]] + ED_DATA[[#This Row],[TIME PT LEFT ED]]</f>
        <v>41015.037499999999</v>
      </c>
      <c r="X719" s="5">
        <f t="shared" si="110"/>
        <v>2.4999999999417923</v>
      </c>
      <c r="Y719" s="5">
        <f t="shared" si="111"/>
        <v>2.4999999999417923</v>
      </c>
      <c r="Z719" s="7">
        <f t="shared" si="112"/>
        <v>1</v>
      </c>
      <c r="AA719" s="7">
        <f t="shared" si="113"/>
        <v>1</v>
      </c>
      <c r="AB719" s="7">
        <f t="shared" si="116"/>
        <v>0</v>
      </c>
      <c r="AC719" s="7">
        <f t="shared" si="117"/>
        <v>0</v>
      </c>
      <c r="AD719" s="7">
        <f t="shared" si="118"/>
        <v>0</v>
      </c>
      <c r="AE719" s="7">
        <f t="shared" si="114"/>
        <v>0</v>
      </c>
      <c r="AF719" s="7">
        <f t="shared" si="115"/>
        <v>0</v>
      </c>
      <c r="AG719" s="7" t="str">
        <f t="shared" si="119"/>
        <v>Adult</v>
      </c>
    </row>
    <row r="720" spans="1:33">
      <c r="A720">
        <v>4414</v>
      </c>
      <c r="B720" t="s">
        <v>14</v>
      </c>
      <c r="C720" t="s">
        <v>15</v>
      </c>
      <c r="D720" t="s">
        <v>16</v>
      </c>
      <c r="E720" s="1">
        <v>41016</v>
      </c>
      <c r="F720" s="3">
        <v>0.89375000000000004</v>
      </c>
      <c r="G720" s="1">
        <v>41016</v>
      </c>
      <c r="H720" s="3">
        <v>0.88680555555555551</v>
      </c>
      <c r="I720">
        <v>2</v>
      </c>
      <c r="J720">
        <v>1970</v>
      </c>
      <c r="K720" s="1">
        <v>41017</v>
      </c>
      <c r="L720" s="3">
        <v>0.11458333333333333</v>
      </c>
      <c r="M720" s="1">
        <v>41017</v>
      </c>
      <c r="N720" s="3">
        <v>0.11666666666666667</v>
      </c>
      <c r="O720">
        <v>42</v>
      </c>
      <c r="P720">
        <v>21</v>
      </c>
      <c r="Q720">
        <v>21</v>
      </c>
      <c r="R720">
        <v>2</v>
      </c>
      <c r="S720">
        <v>2</v>
      </c>
      <c r="T720" s="2">
        <f>ED_DATA[[#This Row],[REG DATE]] + ED_DATA[[#This Row],[REG TIME]]</f>
        <v>41016.893750000003</v>
      </c>
      <c r="U720" s="2">
        <f>ED_DATA[[#This Row],[TRIAGE DATE]] + ED_DATA[[#This Row],[TRIAGE TIME]]</f>
        <v>41016.886805555558</v>
      </c>
      <c r="V720" s="2">
        <f>ED_DATA[[#This Row],[DISP DATE]] + ED_DATA[[#This Row],[DISP TIME]]</f>
        <v>41017.114583333336</v>
      </c>
      <c r="W720" s="2">
        <f>ED_DATA[[#This Row],[DATE PT LEFT ED]] + ED_DATA[[#This Row],[TIME PT LEFT ED]]</f>
        <v>41017.116666666669</v>
      </c>
      <c r="X720" s="5">
        <f t="shared" si="110"/>
        <v>5.3499999999767169</v>
      </c>
      <c r="Y720" s="5">
        <f t="shared" si="111"/>
        <v>5.2999999999883585</v>
      </c>
      <c r="Z720" s="7">
        <f t="shared" si="112"/>
        <v>1</v>
      </c>
      <c r="AA720" s="7">
        <f t="shared" si="113"/>
        <v>0</v>
      </c>
      <c r="AB720" s="7">
        <f t="shared" si="116"/>
        <v>0</v>
      </c>
      <c r="AC720" s="7">
        <f t="shared" si="117"/>
        <v>0</v>
      </c>
      <c r="AD720" s="7">
        <f t="shared" si="118"/>
        <v>0</v>
      </c>
      <c r="AE720" s="7">
        <f t="shared" si="114"/>
        <v>0</v>
      </c>
      <c r="AF720" s="7">
        <f t="shared" si="115"/>
        <v>0</v>
      </c>
      <c r="AG720" s="7" t="str">
        <f t="shared" si="119"/>
        <v>Adult</v>
      </c>
    </row>
    <row r="721" spans="1:33">
      <c r="A721">
        <v>4414</v>
      </c>
      <c r="B721" t="s">
        <v>14</v>
      </c>
      <c r="C721" t="s">
        <v>15</v>
      </c>
      <c r="D721" t="s">
        <v>16</v>
      </c>
      <c r="E721" s="1">
        <v>41010</v>
      </c>
      <c r="F721" s="3">
        <v>0.51458333333333328</v>
      </c>
      <c r="G721" s="1">
        <v>41010</v>
      </c>
      <c r="H721" s="3">
        <v>0.51041666666666663</v>
      </c>
      <c r="I721">
        <v>2</v>
      </c>
      <c r="J721">
        <v>1998</v>
      </c>
      <c r="K721" s="1">
        <v>41010</v>
      </c>
      <c r="L721" s="3">
        <v>0.64583333333333337</v>
      </c>
      <c r="M721" s="1">
        <v>41010</v>
      </c>
      <c r="N721" s="3">
        <v>0.64583333333333337</v>
      </c>
      <c r="O721">
        <v>18</v>
      </c>
      <c r="P721">
        <v>12</v>
      </c>
      <c r="Q721">
        <v>12</v>
      </c>
      <c r="R721">
        <v>15</v>
      </c>
      <c r="S721">
        <v>15</v>
      </c>
      <c r="T721" s="2">
        <f>ED_DATA[[#This Row],[REG DATE]] + ED_DATA[[#This Row],[REG TIME]]</f>
        <v>41010.51458333333</v>
      </c>
      <c r="U721" s="2">
        <f>ED_DATA[[#This Row],[TRIAGE DATE]] + ED_DATA[[#This Row],[TRIAGE TIME]]</f>
        <v>41010.510416666664</v>
      </c>
      <c r="V721" s="2">
        <f>ED_DATA[[#This Row],[DISP DATE]] + ED_DATA[[#This Row],[DISP TIME]]</f>
        <v>41010.645833333336</v>
      </c>
      <c r="W721" s="2">
        <f>ED_DATA[[#This Row],[DATE PT LEFT ED]] + ED_DATA[[#This Row],[TIME PT LEFT ED]]</f>
        <v>41010.645833333336</v>
      </c>
      <c r="X721" s="5">
        <f t="shared" si="110"/>
        <v>3.1500000001396984</v>
      </c>
      <c r="Y721" s="5">
        <f t="shared" si="111"/>
        <v>3.1500000001396984</v>
      </c>
      <c r="Z721" s="7">
        <f t="shared" si="112"/>
        <v>1</v>
      </c>
      <c r="AA721" s="7">
        <f t="shared" si="113"/>
        <v>1</v>
      </c>
      <c r="AB721" s="7">
        <f t="shared" si="116"/>
        <v>0</v>
      </c>
      <c r="AC721" s="7">
        <f t="shared" si="117"/>
        <v>0</v>
      </c>
      <c r="AD721" s="7">
        <f t="shared" si="118"/>
        <v>0</v>
      </c>
      <c r="AE721" s="7">
        <f t="shared" si="114"/>
        <v>0</v>
      </c>
      <c r="AF721" s="7">
        <f t="shared" si="115"/>
        <v>0</v>
      </c>
      <c r="AG721" s="7" t="str">
        <f t="shared" si="119"/>
        <v>Adult</v>
      </c>
    </row>
    <row r="722" spans="1:33">
      <c r="A722">
        <v>4414</v>
      </c>
      <c r="B722" t="s">
        <v>14</v>
      </c>
      <c r="C722" t="s">
        <v>15</v>
      </c>
      <c r="D722" t="s">
        <v>16</v>
      </c>
      <c r="E722" s="1">
        <v>41010</v>
      </c>
      <c r="F722" s="3">
        <v>0.74513888888888891</v>
      </c>
      <c r="G722" s="1">
        <v>41010</v>
      </c>
      <c r="H722" s="3">
        <v>0.7416666666666667</v>
      </c>
      <c r="I722">
        <v>2</v>
      </c>
      <c r="J722">
        <v>1955</v>
      </c>
      <c r="K722" s="1">
        <v>41010</v>
      </c>
      <c r="L722" s="3">
        <v>0.78125</v>
      </c>
      <c r="M722" s="1">
        <v>41010</v>
      </c>
      <c r="N722" s="3">
        <v>0.86041666666666672</v>
      </c>
      <c r="O722">
        <v>59</v>
      </c>
      <c r="P722">
        <v>17</v>
      </c>
      <c r="Q722">
        <v>17</v>
      </c>
      <c r="R722">
        <v>18</v>
      </c>
      <c r="S722">
        <v>20</v>
      </c>
      <c r="T722" s="2">
        <f>ED_DATA[[#This Row],[REG DATE]] + ED_DATA[[#This Row],[REG TIME]]</f>
        <v>41010.745138888888</v>
      </c>
      <c r="U722" s="2">
        <f>ED_DATA[[#This Row],[TRIAGE DATE]] + ED_DATA[[#This Row],[TRIAGE TIME]]</f>
        <v>41010.741666666669</v>
      </c>
      <c r="V722" s="2">
        <f>ED_DATA[[#This Row],[DISP DATE]] + ED_DATA[[#This Row],[DISP TIME]]</f>
        <v>41010.78125</v>
      </c>
      <c r="W722" s="2">
        <f>ED_DATA[[#This Row],[DATE PT LEFT ED]] + ED_DATA[[#This Row],[TIME PT LEFT ED]]</f>
        <v>41010.86041666667</v>
      </c>
      <c r="X722" s="5">
        <f t="shared" si="110"/>
        <v>2.7666666667792015</v>
      </c>
      <c r="Y722" s="5">
        <f t="shared" si="111"/>
        <v>0.86666666669771075</v>
      </c>
      <c r="Z722" s="7">
        <f t="shared" si="112"/>
        <v>1</v>
      </c>
      <c r="AA722" s="7">
        <f t="shared" si="113"/>
        <v>1</v>
      </c>
      <c r="AB722" s="7">
        <f t="shared" si="116"/>
        <v>0</v>
      </c>
      <c r="AC722" s="7">
        <f t="shared" si="117"/>
        <v>0</v>
      </c>
      <c r="AD722" s="7">
        <f t="shared" si="118"/>
        <v>0</v>
      </c>
      <c r="AE722" s="7">
        <f t="shared" si="114"/>
        <v>0</v>
      </c>
      <c r="AF722" s="7">
        <f t="shared" si="115"/>
        <v>0</v>
      </c>
      <c r="AG722" s="7" t="str">
        <f t="shared" si="119"/>
        <v>Adult</v>
      </c>
    </row>
    <row r="723" spans="1:33">
      <c r="A723">
        <v>4414</v>
      </c>
      <c r="B723" t="s">
        <v>14</v>
      </c>
      <c r="C723" t="s">
        <v>15</v>
      </c>
      <c r="D723" t="s">
        <v>16</v>
      </c>
      <c r="E723" s="1">
        <v>41010</v>
      </c>
      <c r="F723" s="3">
        <v>0.76875000000000004</v>
      </c>
      <c r="G723" s="1">
        <v>41010</v>
      </c>
      <c r="H723" s="3">
        <v>0.76597222222222228</v>
      </c>
      <c r="I723">
        <v>2</v>
      </c>
      <c r="J723">
        <v>1976</v>
      </c>
      <c r="K723" s="1">
        <v>41010</v>
      </c>
      <c r="L723" s="3">
        <v>0.93055555555555558</v>
      </c>
      <c r="M723" s="1">
        <v>41010</v>
      </c>
      <c r="N723" s="3">
        <v>0.93055555555555558</v>
      </c>
      <c r="O723">
        <v>38</v>
      </c>
      <c r="P723">
        <v>18</v>
      </c>
      <c r="Q723">
        <v>18</v>
      </c>
      <c r="R723">
        <v>22</v>
      </c>
      <c r="S723">
        <v>22</v>
      </c>
      <c r="T723" s="2">
        <f>ED_DATA[[#This Row],[REG DATE]] + ED_DATA[[#This Row],[REG TIME]]</f>
        <v>41010.768750000003</v>
      </c>
      <c r="U723" s="2">
        <f>ED_DATA[[#This Row],[TRIAGE DATE]] + ED_DATA[[#This Row],[TRIAGE TIME]]</f>
        <v>41010.765972222223</v>
      </c>
      <c r="V723" s="2">
        <f>ED_DATA[[#This Row],[DISP DATE]] + ED_DATA[[#This Row],[DISP TIME]]</f>
        <v>41010.930555555555</v>
      </c>
      <c r="W723" s="2">
        <f>ED_DATA[[#This Row],[DATE PT LEFT ED]] + ED_DATA[[#This Row],[TIME PT LEFT ED]]</f>
        <v>41010.930555555555</v>
      </c>
      <c r="X723" s="5">
        <f t="shared" si="110"/>
        <v>3.8833333332440816</v>
      </c>
      <c r="Y723" s="5">
        <f t="shared" si="111"/>
        <v>3.8833333332440816</v>
      </c>
      <c r="Z723" s="7">
        <f t="shared" si="112"/>
        <v>1</v>
      </c>
      <c r="AA723" s="7">
        <f t="shared" si="113"/>
        <v>1</v>
      </c>
      <c r="AB723" s="7">
        <f t="shared" si="116"/>
        <v>0</v>
      </c>
      <c r="AC723" s="7">
        <f t="shared" si="117"/>
        <v>0</v>
      </c>
      <c r="AD723" s="7">
        <f t="shared" si="118"/>
        <v>0</v>
      </c>
      <c r="AE723" s="7">
        <f t="shared" si="114"/>
        <v>0</v>
      </c>
      <c r="AF723" s="7">
        <f t="shared" si="115"/>
        <v>0</v>
      </c>
      <c r="AG723" s="7" t="str">
        <f t="shared" si="119"/>
        <v>Adult</v>
      </c>
    </row>
    <row r="724" spans="1:33">
      <c r="A724">
        <v>4414</v>
      </c>
      <c r="B724" t="s">
        <v>14</v>
      </c>
      <c r="C724" t="s">
        <v>15</v>
      </c>
      <c r="D724" t="s">
        <v>16</v>
      </c>
      <c r="E724" s="1">
        <v>41010</v>
      </c>
      <c r="F724" s="3">
        <v>0.86527777777777781</v>
      </c>
      <c r="G724" s="1">
        <v>41010</v>
      </c>
      <c r="H724" s="3">
        <v>0.8618055555555556</v>
      </c>
      <c r="I724">
        <v>2</v>
      </c>
      <c r="J724">
        <v>1968</v>
      </c>
      <c r="K724" s="1">
        <v>41011</v>
      </c>
      <c r="L724" s="3">
        <v>0.88194444444444442</v>
      </c>
      <c r="M724" s="1">
        <v>41011</v>
      </c>
      <c r="N724" s="3">
        <v>0.88194444444444442</v>
      </c>
      <c r="O724">
        <v>46</v>
      </c>
      <c r="P724">
        <v>20</v>
      </c>
      <c r="Q724">
        <v>20</v>
      </c>
      <c r="R724">
        <v>21</v>
      </c>
      <c r="S724">
        <v>21</v>
      </c>
      <c r="T724" s="2">
        <f>ED_DATA[[#This Row],[REG DATE]] + ED_DATA[[#This Row],[REG TIME]]</f>
        <v>41010.865277777775</v>
      </c>
      <c r="U724" s="2">
        <f>ED_DATA[[#This Row],[TRIAGE DATE]] + ED_DATA[[#This Row],[TRIAGE TIME]]</f>
        <v>41010.861805555556</v>
      </c>
      <c r="V724" s="2">
        <f>ED_DATA[[#This Row],[DISP DATE]] + ED_DATA[[#This Row],[DISP TIME]]</f>
        <v>41011.881944444445</v>
      </c>
      <c r="W724" s="2">
        <f>ED_DATA[[#This Row],[DATE PT LEFT ED]] + ED_DATA[[#This Row],[TIME PT LEFT ED]]</f>
        <v>41011.881944444445</v>
      </c>
      <c r="X724" s="5">
        <f t="shared" si="110"/>
        <v>24.400000000081491</v>
      </c>
      <c r="Y724" s="5">
        <f t="shared" si="111"/>
        <v>24.400000000081491</v>
      </c>
      <c r="Z724" s="7">
        <f t="shared" si="112"/>
        <v>0</v>
      </c>
      <c r="AA724" s="7">
        <f t="shared" si="113"/>
        <v>0</v>
      </c>
      <c r="AB724" s="7">
        <f t="shared" si="116"/>
        <v>0</v>
      </c>
      <c r="AC724" s="7">
        <f t="shared" si="117"/>
        <v>0</v>
      </c>
      <c r="AD724" s="7">
        <f t="shared" si="118"/>
        <v>0</v>
      </c>
      <c r="AE724" s="7">
        <f t="shared" si="114"/>
        <v>0</v>
      </c>
      <c r="AF724" s="7">
        <f t="shared" si="115"/>
        <v>0</v>
      </c>
      <c r="AG724" s="7" t="str">
        <f t="shared" si="119"/>
        <v>Adult</v>
      </c>
    </row>
    <row r="725" spans="1:33">
      <c r="A725">
        <v>4414</v>
      </c>
      <c r="B725" t="s">
        <v>14</v>
      </c>
      <c r="C725" t="s">
        <v>15</v>
      </c>
      <c r="D725" t="s">
        <v>16</v>
      </c>
      <c r="E725" s="1">
        <v>41011</v>
      </c>
      <c r="F725" s="3">
        <v>0.5083333333333333</v>
      </c>
      <c r="G725" s="1">
        <v>41011</v>
      </c>
      <c r="H725" s="3">
        <v>0.49861111111111112</v>
      </c>
      <c r="I725">
        <v>2</v>
      </c>
      <c r="J725">
        <v>1983</v>
      </c>
      <c r="K725" s="1">
        <v>41011</v>
      </c>
      <c r="L725" s="3">
        <v>0.82013888888888886</v>
      </c>
      <c r="M725" s="1">
        <v>41011</v>
      </c>
      <c r="N725" s="3">
        <v>0.82847222222222228</v>
      </c>
      <c r="O725">
        <v>31</v>
      </c>
      <c r="P725">
        <v>12</v>
      </c>
      <c r="Q725">
        <v>11</v>
      </c>
      <c r="R725">
        <v>19</v>
      </c>
      <c r="S725">
        <v>19</v>
      </c>
      <c r="T725" s="2">
        <f>ED_DATA[[#This Row],[REG DATE]] + ED_DATA[[#This Row],[REG TIME]]</f>
        <v>41011.508333333331</v>
      </c>
      <c r="U725" s="2">
        <f>ED_DATA[[#This Row],[TRIAGE DATE]] + ED_DATA[[#This Row],[TRIAGE TIME]]</f>
        <v>41011.498611111114</v>
      </c>
      <c r="V725" s="2">
        <f>ED_DATA[[#This Row],[DISP DATE]] + ED_DATA[[#This Row],[DISP TIME]]</f>
        <v>41011.820138888892</v>
      </c>
      <c r="W725" s="2">
        <f>ED_DATA[[#This Row],[DATE PT LEFT ED]] + ED_DATA[[#This Row],[TIME PT LEFT ED]]</f>
        <v>41011.828472222223</v>
      </c>
      <c r="X725" s="5">
        <f t="shared" si="110"/>
        <v>7.683333333407063</v>
      </c>
      <c r="Y725" s="5">
        <f t="shared" si="111"/>
        <v>7.4833333334536292</v>
      </c>
      <c r="Z725" s="7">
        <f t="shared" si="112"/>
        <v>0</v>
      </c>
      <c r="AA725" s="7">
        <f t="shared" si="113"/>
        <v>0</v>
      </c>
      <c r="AB725" s="7">
        <f t="shared" si="116"/>
        <v>0</v>
      </c>
      <c r="AC725" s="7">
        <f t="shared" si="117"/>
        <v>0</v>
      </c>
      <c r="AD725" s="7">
        <f t="shared" si="118"/>
        <v>0</v>
      </c>
      <c r="AE725" s="7">
        <f t="shared" si="114"/>
        <v>0</v>
      </c>
      <c r="AF725" s="7">
        <f t="shared" si="115"/>
        <v>0</v>
      </c>
      <c r="AG725" s="7" t="str">
        <f t="shared" si="119"/>
        <v>Adult</v>
      </c>
    </row>
    <row r="726" spans="1:33">
      <c r="A726">
        <v>4414</v>
      </c>
      <c r="B726" t="s">
        <v>14</v>
      </c>
      <c r="C726" t="s">
        <v>15</v>
      </c>
      <c r="D726" t="s">
        <v>16</v>
      </c>
      <c r="E726" s="1">
        <v>41011</v>
      </c>
      <c r="F726" s="3">
        <v>0.52847222222222223</v>
      </c>
      <c r="G726" s="1">
        <v>41011</v>
      </c>
      <c r="H726" s="3">
        <v>0.5229166666666667</v>
      </c>
      <c r="I726">
        <v>2</v>
      </c>
      <c r="J726">
        <v>1977</v>
      </c>
      <c r="K726" s="1">
        <v>41011</v>
      </c>
      <c r="L726" s="3">
        <v>0.94166666666666665</v>
      </c>
      <c r="M726" s="1">
        <v>41011</v>
      </c>
      <c r="N726" s="3">
        <v>0.94166666666666665</v>
      </c>
      <c r="O726">
        <v>34</v>
      </c>
      <c r="P726">
        <v>12</v>
      </c>
      <c r="Q726">
        <v>12</v>
      </c>
      <c r="R726">
        <v>22</v>
      </c>
      <c r="S726">
        <v>22</v>
      </c>
      <c r="T726" s="2">
        <f>ED_DATA[[#This Row],[REG DATE]] + ED_DATA[[#This Row],[REG TIME]]</f>
        <v>41011.52847222222</v>
      </c>
      <c r="U726" s="2">
        <f>ED_DATA[[#This Row],[TRIAGE DATE]] + ED_DATA[[#This Row],[TRIAGE TIME]]</f>
        <v>41011.522916666669</v>
      </c>
      <c r="V726" s="2">
        <f>ED_DATA[[#This Row],[DISP DATE]] + ED_DATA[[#This Row],[DISP TIME]]</f>
        <v>41011.941666666666</v>
      </c>
      <c r="W726" s="2">
        <f>ED_DATA[[#This Row],[DATE PT LEFT ED]] + ED_DATA[[#This Row],[TIME PT LEFT ED]]</f>
        <v>41011.941666666666</v>
      </c>
      <c r="X726" s="5">
        <f t="shared" si="110"/>
        <v>9.9166666666860692</v>
      </c>
      <c r="Y726" s="5">
        <f t="shared" si="111"/>
        <v>9.9166666666860692</v>
      </c>
      <c r="Z726" s="7">
        <f t="shared" si="112"/>
        <v>0</v>
      </c>
      <c r="AA726" s="7">
        <f t="shared" si="113"/>
        <v>0</v>
      </c>
      <c r="AB726" s="7">
        <f t="shared" si="116"/>
        <v>0</v>
      </c>
      <c r="AC726" s="7">
        <f t="shared" si="117"/>
        <v>0</v>
      </c>
      <c r="AD726" s="7">
        <f t="shared" si="118"/>
        <v>0</v>
      </c>
      <c r="AE726" s="7">
        <f t="shared" si="114"/>
        <v>0</v>
      </c>
      <c r="AF726" s="7">
        <f t="shared" si="115"/>
        <v>0</v>
      </c>
      <c r="AG726" s="7" t="str">
        <f t="shared" si="119"/>
        <v>Adult</v>
      </c>
    </row>
    <row r="727" spans="1:33">
      <c r="A727">
        <v>4414</v>
      </c>
      <c r="B727" t="s">
        <v>14</v>
      </c>
      <c r="C727" t="s">
        <v>15</v>
      </c>
      <c r="D727" t="s">
        <v>16</v>
      </c>
      <c r="E727" s="1">
        <v>41011</v>
      </c>
      <c r="F727" s="3">
        <v>0.68541666666666667</v>
      </c>
      <c r="G727" s="1">
        <v>41011</v>
      </c>
      <c r="H727" s="3">
        <v>0.67986111111111114</v>
      </c>
      <c r="I727">
        <v>2</v>
      </c>
      <c r="J727">
        <v>1965</v>
      </c>
      <c r="K727" s="1">
        <v>41012</v>
      </c>
      <c r="L727" s="3">
        <v>1.0416666666666666E-2</v>
      </c>
      <c r="M727" s="1">
        <v>41012</v>
      </c>
      <c r="N727" s="3">
        <v>1.0416666666666666E-2</v>
      </c>
      <c r="O727">
        <v>50</v>
      </c>
      <c r="P727">
        <v>16</v>
      </c>
      <c r="Q727">
        <v>16</v>
      </c>
      <c r="R727">
        <v>0</v>
      </c>
      <c r="S727">
        <v>0</v>
      </c>
      <c r="T727" s="2">
        <f>ED_DATA[[#This Row],[REG DATE]] + ED_DATA[[#This Row],[REG TIME]]</f>
        <v>41011.685416666667</v>
      </c>
      <c r="U727" s="2">
        <f>ED_DATA[[#This Row],[TRIAGE DATE]] + ED_DATA[[#This Row],[TRIAGE TIME]]</f>
        <v>41011.679861111108</v>
      </c>
      <c r="V727" s="2">
        <f>ED_DATA[[#This Row],[DISP DATE]] + ED_DATA[[#This Row],[DISP TIME]]</f>
        <v>41012.010416666664</v>
      </c>
      <c r="W727" s="2">
        <f>ED_DATA[[#This Row],[DATE PT LEFT ED]] + ED_DATA[[#This Row],[TIME PT LEFT ED]]</f>
        <v>41012.010416666664</v>
      </c>
      <c r="X727" s="5">
        <f t="shared" si="110"/>
        <v>7.7999999999301508</v>
      </c>
      <c r="Y727" s="5">
        <f t="shared" si="111"/>
        <v>7.7999999999301508</v>
      </c>
      <c r="Z727" s="7">
        <f t="shared" si="112"/>
        <v>0</v>
      </c>
      <c r="AA727" s="7">
        <f t="shared" si="113"/>
        <v>0</v>
      </c>
      <c r="AB727" s="7">
        <f t="shared" si="116"/>
        <v>0</v>
      </c>
      <c r="AC727" s="7">
        <f t="shared" si="117"/>
        <v>0</v>
      </c>
      <c r="AD727" s="7">
        <f t="shared" si="118"/>
        <v>0</v>
      </c>
      <c r="AE727" s="7">
        <f t="shared" si="114"/>
        <v>0</v>
      </c>
      <c r="AF727" s="7">
        <f t="shared" si="115"/>
        <v>0</v>
      </c>
      <c r="AG727" s="7" t="str">
        <f t="shared" si="119"/>
        <v>Adult</v>
      </c>
    </row>
    <row r="728" spans="1:33">
      <c r="A728">
        <v>4414</v>
      </c>
      <c r="B728" t="s">
        <v>14</v>
      </c>
      <c r="C728" t="s">
        <v>15</v>
      </c>
      <c r="D728" t="s">
        <v>16</v>
      </c>
      <c r="E728" s="1">
        <v>41011</v>
      </c>
      <c r="F728" s="3">
        <v>0.90069444444444446</v>
      </c>
      <c r="G728" s="1">
        <v>41011</v>
      </c>
      <c r="H728" s="3">
        <v>0.89583333333333337</v>
      </c>
      <c r="I728">
        <v>2</v>
      </c>
      <c r="J728">
        <v>1954</v>
      </c>
      <c r="K728" s="1">
        <v>41012</v>
      </c>
      <c r="L728" s="3">
        <v>0.10208333333333333</v>
      </c>
      <c r="M728" s="1">
        <v>41012</v>
      </c>
      <c r="N728" s="3">
        <v>0.10208333333333333</v>
      </c>
      <c r="O728">
        <v>59</v>
      </c>
      <c r="P728">
        <v>21</v>
      </c>
      <c r="Q728">
        <v>21</v>
      </c>
      <c r="R728">
        <v>2</v>
      </c>
      <c r="S728">
        <v>2</v>
      </c>
      <c r="T728" s="2">
        <f>ED_DATA[[#This Row],[REG DATE]] + ED_DATA[[#This Row],[REG TIME]]</f>
        <v>41011.900694444441</v>
      </c>
      <c r="U728" s="2">
        <f>ED_DATA[[#This Row],[TRIAGE DATE]] + ED_DATA[[#This Row],[TRIAGE TIME]]</f>
        <v>41011.895833333336</v>
      </c>
      <c r="V728" s="2">
        <f>ED_DATA[[#This Row],[DISP DATE]] + ED_DATA[[#This Row],[DISP TIME]]</f>
        <v>41012.102083333331</v>
      </c>
      <c r="W728" s="2">
        <f>ED_DATA[[#This Row],[DATE PT LEFT ED]] + ED_DATA[[#This Row],[TIME PT LEFT ED]]</f>
        <v>41012.102083333331</v>
      </c>
      <c r="X728" s="5">
        <f t="shared" si="110"/>
        <v>4.8333333333721384</v>
      </c>
      <c r="Y728" s="5">
        <f t="shared" si="111"/>
        <v>4.8333333333721384</v>
      </c>
      <c r="Z728" s="7">
        <f t="shared" si="112"/>
        <v>1</v>
      </c>
      <c r="AA728" s="7">
        <f t="shared" si="113"/>
        <v>0</v>
      </c>
      <c r="AB728" s="7">
        <f t="shared" si="116"/>
        <v>0</v>
      </c>
      <c r="AC728" s="7">
        <f t="shared" si="117"/>
        <v>0</v>
      </c>
      <c r="AD728" s="7">
        <f t="shared" si="118"/>
        <v>0</v>
      </c>
      <c r="AE728" s="7">
        <f t="shared" si="114"/>
        <v>0</v>
      </c>
      <c r="AF728" s="7">
        <f t="shared" si="115"/>
        <v>0</v>
      </c>
      <c r="AG728" s="7" t="str">
        <f t="shared" si="119"/>
        <v>Adult</v>
      </c>
    </row>
    <row r="729" spans="1:33">
      <c r="A729">
        <v>4414</v>
      </c>
      <c r="B729" t="s">
        <v>14</v>
      </c>
      <c r="C729" t="s">
        <v>15</v>
      </c>
      <c r="D729" t="s">
        <v>16</v>
      </c>
      <c r="E729" s="1">
        <v>41012</v>
      </c>
      <c r="F729" s="3">
        <v>0.62152777777777779</v>
      </c>
      <c r="G729" s="1">
        <v>41012</v>
      </c>
      <c r="H729" s="3">
        <v>0.61736111111111114</v>
      </c>
      <c r="I729">
        <v>2</v>
      </c>
      <c r="J729">
        <v>1976</v>
      </c>
      <c r="K729" s="1">
        <v>41012</v>
      </c>
      <c r="L729" s="3">
        <v>0.83680555555555558</v>
      </c>
      <c r="M729" s="1">
        <v>41012</v>
      </c>
      <c r="N729" s="3">
        <v>0.83680555555555558</v>
      </c>
      <c r="O729">
        <v>38</v>
      </c>
      <c r="P729">
        <v>14</v>
      </c>
      <c r="Q729">
        <v>14</v>
      </c>
      <c r="R729">
        <v>20</v>
      </c>
      <c r="S729">
        <v>20</v>
      </c>
      <c r="T729" s="2">
        <f>ED_DATA[[#This Row],[REG DATE]] + ED_DATA[[#This Row],[REG TIME]]</f>
        <v>41012.621527777781</v>
      </c>
      <c r="U729" s="2">
        <f>ED_DATA[[#This Row],[TRIAGE DATE]] + ED_DATA[[#This Row],[TRIAGE TIME]]</f>
        <v>41012.617361111108</v>
      </c>
      <c r="V729" s="2">
        <f>ED_DATA[[#This Row],[DISP DATE]] + ED_DATA[[#This Row],[DISP TIME]]</f>
        <v>41012.836805555555</v>
      </c>
      <c r="W729" s="2">
        <f>ED_DATA[[#This Row],[DATE PT LEFT ED]] + ED_DATA[[#This Row],[TIME PT LEFT ED]]</f>
        <v>41012.836805555555</v>
      </c>
      <c r="X729" s="5">
        <f t="shared" si="110"/>
        <v>5.1666666665696539</v>
      </c>
      <c r="Y729" s="5">
        <f t="shared" si="111"/>
        <v>5.1666666665696539</v>
      </c>
      <c r="Z729" s="7">
        <f t="shared" si="112"/>
        <v>1</v>
      </c>
      <c r="AA729" s="7">
        <f t="shared" si="113"/>
        <v>0</v>
      </c>
      <c r="AB729" s="7">
        <f t="shared" si="116"/>
        <v>0</v>
      </c>
      <c r="AC729" s="7">
        <f t="shared" si="117"/>
        <v>0</v>
      </c>
      <c r="AD729" s="7">
        <f t="shared" si="118"/>
        <v>0</v>
      </c>
      <c r="AE729" s="7">
        <f t="shared" si="114"/>
        <v>0</v>
      </c>
      <c r="AF729" s="7">
        <f t="shared" si="115"/>
        <v>0</v>
      </c>
      <c r="AG729" s="7" t="str">
        <f t="shared" si="119"/>
        <v>Adult</v>
      </c>
    </row>
    <row r="730" spans="1:33">
      <c r="A730">
        <v>4414</v>
      </c>
      <c r="B730" t="s">
        <v>14</v>
      </c>
      <c r="C730" t="s">
        <v>15</v>
      </c>
      <c r="D730" t="s">
        <v>16</v>
      </c>
      <c r="E730" s="1">
        <v>41012</v>
      </c>
      <c r="F730" s="3">
        <v>0.6479166666666667</v>
      </c>
      <c r="G730" s="1">
        <v>41012</v>
      </c>
      <c r="H730" s="3">
        <v>0.6430555555555556</v>
      </c>
      <c r="I730">
        <v>2</v>
      </c>
      <c r="J730">
        <v>1993</v>
      </c>
      <c r="K730" s="1">
        <v>41012</v>
      </c>
      <c r="L730" s="3">
        <v>0.86111111111111116</v>
      </c>
      <c r="M730" s="1">
        <v>41012</v>
      </c>
      <c r="N730" s="3">
        <v>0.86111111111111116</v>
      </c>
      <c r="O730">
        <v>18</v>
      </c>
      <c r="P730">
        <v>15</v>
      </c>
      <c r="Q730">
        <v>15</v>
      </c>
      <c r="R730">
        <v>20</v>
      </c>
      <c r="S730">
        <v>20</v>
      </c>
      <c r="T730" s="2">
        <f>ED_DATA[[#This Row],[REG DATE]] + ED_DATA[[#This Row],[REG TIME]]</f>
        <v>41012.647916666669</v>
      </c>
      <c r="U730" s="2">
        <f>ED_DATA[[#This Row],[TRIAGE DATE]] + ED_DATA[[#This Row],[TRIAGE TIME]]</f>
        <v>41012.643055555556</v>
      </c>
      <c r="V730" s="2">
        <f>ED_DATA[[#This Row],[DISP DATE]] + ED_DATA[[#This Row],[DISP TIME]]</f>
        <v>41012.861111111109</v>
      </c>
      <c r="W730" s="2">
        <f>ED_DATA[[#This Row],[DATE PT LEFT ED]] + ED_DATA[[#This Row],[TIME PT LEFT ED]]</f>
        <v>41012.861111111109</v>
      </c>
      <c r="X730" s="5">
        <f t="shared" si="110"/>
        <v>5.1166666665812954</v>
      </c>
      <c r="Y730" s="5">
        <f t="shared" si="111"/>
        <v>5.1166666665812954</v>
      </c>
      <c r="Z730" s="7">
        <f t="shared" si="112"/>
        <v>1</v>
      </c>
      <c r="AA730" s="7">
        <f t="shared" si="113"/>
        <v>0</v>
      </c>
      <c r="AB730" s="7">
        <f t="shared" si="116"/>
        <v>0</v>
      </c>
      <c r="AC730" s="7">
        <f t="shared" si="117"/>
        <v>0</v>
      </c>
      <c r="AD730" s="7">
        <f t="shared" si="118"/>
        <v>0</v>
      </c>
      <c r="AE730" s="7">
        <f t="shared" si="114"/>
        <v>0</v>
      </c>
      <c r="AF730" s="7">
        <f t="shared" si="115"/>
        <v>0</v>
      </c>
      <c r="AG730" s="7" t="str">
        <f t="shared" si="119"/>
        <v>Adult</v>
      </c>
    </row>
    <row r="731" spans="1:33">
      <c r="A731">
        <v>4414</v>
      </c>
      <c r="B731" t="s">
        <v>14</v>
      </c>
      <c r="C731" t="s">
        <v>15</v>
      </c>
      <c r="D731" t="s">
        <v>16</v>
      </c>
      <c r="E731" s="1">
        <v>41012</v>
      </c>
      <c r="F731" s="3">
        <v>0.71805555555555556</v>
      </c>
      <c r="G731" s="1">
        <v>41012</v>
      </c>
      <c r="H731" s="3">
        <v>0.71458333333333335</v>
      </c>
      <c r="I731">
        <v>2</v>
      </c>
      <c r="J731">
        <v>1977</v>
      </c>
      <c r="K731" s="1">
        <v>41012</v>
      </c>
      <c r="L731" s="3">
        <v>0.77083333333333337</v>
      </c>
      <c r="M731" s="1">
        <v>41012</v>
      </c>
      <c r="N731" s="3">
        <v>0.77083333333333337</v>
      </c>
      <c r="O731">
        <v>34</v>
      </c>
      <c r="P731">
        <v>17</v>
      </c>
      <c r="Q731">
        <v>17</v>
      </c>
      <c r="R731">
        <v>18</v>
      </c>
      <c r="S731">
        <v>18</v>
      </c>
      <c r="T731" s="2">
        <f>ED_DATA[[#This Row],[REG DATE]] + ED_DATA[[#This Row],[REG TIME]]</f>
        <v>41012.718055555553</v>
      </c>
      <c r="U731" s="2">
        <f>ED_DATA[[#This Row],[TRIAGE DATE]] + ED_DATA[[#This Row],[TRIAGE TIME]]</f>
        <v>41012.714583333334</v>
      </c>
      <c r="V731" s="2">
        <f>ED_DATA[[#This Row],[DISP DATE]] + ED_DATA[[#This Row],[DISP TIME]]</f>
        <v>41012.770833333336</v>
      </c>
      <c r="W731" s="2">
        <f>ED_DATA[[#This Row],[DATE PT LEFT ED]] + ED_DATA[[#This Row],[TIME PT LEFT ED]]</f>
        <v>41012.770833333336</v>
      </c>
      <c r="X731" s="5">
        <f t="shared" si="110"/>
        <v>1.2666666667792015</v>
      </c>
      <c r="Y731" s="5">
        <f t="shared" si="111"/>
        <v>1.2666666667792015</v>
      </c>
      <c r="Z731" s="7">
        <f t="shared" si="112"/>
        <v>1</v>
      </c>
      <c r="AA731" s="7">
        <f t="shared" si="113"/>
        <v>1</v>
      </c>
      <c r="AB731" s="7">
        <f t="shared" si="116"/>
        <v>0</v>
      </c>
      <c r="AC731" s="7">
        <f t="shared" si="117"/>
        <v>0</v>
      </c>
      <c r="AD731" s="7">
        <f t="shared" si="118"/>
        <v>0</v>
      </c>
      <c r="AE731" s="7">
        <f t="shared" si="114"/>
        <v>0</v>
      </c>
      <c r="AF731" s="7">
        <f t="shared" si="115"/>
        <v>0</v>
      </c>
      <c r="AG731" s="7" t="str">
        <f t="shared" si="119"/>
        <v>Adult</v>
      </c>
    </row>
    <row r="732" spans="1:33">
      <c r="A732">
        <v>4414</v>
      </c>
      <c r="B732" t="s">
        <v>14</v>
      </c>
      <c r="C732" t="s">
        <v>15</v>
      </c>
      <c r="D732" t="s">
        <v>16</v>
      </c>
      <c r="E732" s="1">
        <v>41013</v>
      </c>
      <c r="F732" s="3">
        <v>0.89236111111111116</v>
      </c>
      <c r="G732" s="1">
        <v>41013</v>
      </c>
      <c r="H732" s="3">
        <v>0.88680555555555551</v>
      </c>
      <c r="I732">
        <v>2</v>
      </c>
      <c r="J732">
        <v>1953</v>
      </c>
      <c r="K732" s="1">
        <v>41014</v>
      </c>
      <c r="L732" s="3">
        <v>7.2916666666666671E-2</v>
      </c>
      <c r="M732" s="1">
        <v>41014</v>
      </c>
      <c r="N732" s="3">
        <v>7.2916666666666671E-2</v>
      </c>
      <c r="O732">
        <v>60</v>
      </c>
      <c r="P732">
        <v>21</v>
      </c>
      <c r="Q732">
        <v>21</v>
      </c>
      <c r="R732">
        <v>1</v>
      </c>
      <c r="S732">
        <v>1</v>
      </c>
      <c r="T732" s="2">
        <f>ED_DATA[[#This Row],[REG DATE]] + ED_DATA[[#This Row],[REG TIME]]</f>
        <v>41013.892361111109</v>
      </c>
      <c r="U732" s="2">
        <f>ED_DATA[[#This Row],[TRIAGE DATE]] + ED_DATA[[#This Row],[TRIAGE TIME]]</f>
        <v>41013.886805555558</v>
      </c>
      <c r="V732" s="2">
        <f>ED_DATA[[#This Row],[DISP DATE]] + ED_DATA[[#This Row],[DISP TIME]]</f>
        <v>41014.072916666664</v>
      </c>
      <c r="W732" s="2">
        <f>ED_DATA[[#This Row],[DATE PT LEFT ED]] + ED_DATA[[#This Row],[TIME PT LEFT ED]]</f>
        <v>41014.072916666664</v>
      </c>
      <c r="X732" s="5">
        <f t="shared" si="110"/>
        <v>4.3333333333139308</v>
      </c>
      <c r="Y732" s="5">
        <f t="shared" si="111"/>
        <v>4.3333333333139308</v>
      </c>
      <c r="Z732" s="7">
        <f t="shared" si="112"/>
        <v>1</v>
      </c>
      <c r="AA732" s="7">
        <f t="shared" si="113"/>
        <v>0</v>
      </c>
      <c r="AB732" s="7">
        <f t="shared" si="116"/>
        <v>0</v>
      </c>
      <c r="AC732" s="7">
        <f t="shared" si="117"/>
        <v>0</v>
      </c>
      <c r="AD732" s="7">
        <f t="shared" si="118"/>
        <v>0</v>
      </c>
      <c r="AE732" s="7">
        <f t="shared" si="114"/>
        <v>0</v>
      </c>
      <c r="AF732" s="7">
        <f t="shared" si="115"/>
        <v>0</v>
      </c>
      <c r="AG732" s="7" t="str">
        <f t="shared" si="119"/>
        <v>Adult</v>
      </c>
    </row>
    <row r="733" spans="1:33">
      <c r="A733">
        <v>4414</v>
      </c>
      <c r="B733" t="s">
        <v>14</v>
      </c>
      <c r="C733" t="s">
        <v>15</v>
      </c>
      <c r="D733" t="s">
        <v>16</v>
      </c>
      <c r="E733" s="1">
        <v>41014</v>
      </c>
      <c r="F733" s="3">
        <v>4.791666666666667E-2</v>
      </c>
      <c r="G733" s="1">
        <v>41014</v>
      </c>
      <c r="H733" s="3">
        <v>4.3055555555555555E-2</v>
      </c>
      <c r="I733">
        <v>2</v>
      </c>
      <c r="J733">
        <v>1981</v>
      </c>
      <c r="K733" s="1">
        <v>41014</v>
      </c>
      <c r="L733" s="3">
        <v>0.20972222222222223</v>
      </c>
      <c r="M733" s="1">
        <v>41014</v>
      </c>
      <c r="N733" s="3">
        <v>0.20972222222222223</v>
      </c>
      <c r="O733">
        <v>31</v>
      </c>
      <c r="P733">
        <v>1</v>
      </c>
      <c r="Q733">
        <v>1</v>
      </c>
      <c r="R733">
        <v>5</v>
      </c>
      <c r="S733">
        <v>5</v>
      </c>
      <c r="T733" s="2">
        <f>ED_DATA[[#This Row],[REG DATE]] + ED_DATA[[#This Row],[REG TIME]]</f>
        <v>41014.04791666667</v>
      </c>
      <c r="U733" s="2">
        <f>ED_DATA[[#This Row],[TRIAGE DATE]] + ED_DATA[[#This Row],[TRIAGE TIME]]</f>
        <v>41014.043055555558</v>
      </c>
      <c r="V733" s="2">
        <f>ED_DATA[[#This Row],[DISP DATE]] + ED_DATA[[#This Row],[DISP TIME]]</f>
        <v>41014.209722222222</v>
      </c>
      <c r="W733" s="2">
        <f>ED_DATA[[#This Row],[DATE PT LEFT ED]] + ED_DATA[[#This Row],[TIME PT LEFT ED]]</f>
        <v>41014.209722222222</v>
      </c>
      <c r="X733" s="5">
        <f t="shared" si="110"/>
        <v>3.8833333332440816</v>
      </c>
      <c r="Y733" s="5">
        <f t="shared" si="111"/>
        <v>3.8833333332440816</v>
      </c>
      <c r="Z733" s="7">
        <f t="shared" si="112"/>
        <v>1</v>
      </c>
      <c r="AA733" s="7">
        <f t="shared" si="113"/>
        <v>1</v>
      </c>
      <c r="AB733" s="7">
        <f t="shared" si="116"/>
        <v>0</v>
      </c>
      <c r="AC733" s="7">
        <f t="shared" si="117"/>
        <v>0</v>
      </c>
      <c r="AD733" s="7">
        <f t="shared" si="118"/>
        <v>0</v>
      </c>
      <c r="AE733" s="7">
        <f t="shared" si="114"/>
        <v>0</v>
      </c>
      <c r="AF733" s="7">
        <f t="shared" si="115"/>
        <v>0</v>
      </c>
      <c r="AG733" s="7" t="str">
        <f t="shared" si="119"/>
        <v>Adult</v>
      </c>
    </row>
    <row r="734" spans="1:33">
      <c r="A734">
        <v>4414</v>
      </c>
      <c r="B734" t="s">
        <v>14</v>
      </c>
      <c r="C734" t="s">
        <v>15</v>
      </c>
      <c r="D734" t="s">
        <v>16</v>
      </c>
      <c r="E734" s="1">
        <v>41014</v>
      </c>
      <c r="F734" s="3">
        <v>0.87638888888888888</v>
      </c>
      <c r="G734" s="1">
        <v>41014</v>
      </c>
      <c r="H734" s="3">
        <v>0.86111111111111116</v>
      </c>
      <c r="I734">
        <v>2</v>
      </c>
      <c r="J734">
        <v>1964</v>
      </c>
      <c r="K734" s="1">
        <v>41015</v>
      </c>
      <c r="L734" s="3">
        <v>1.3888888888888889E-3</v>
      </c>
      <c r="M734" s="1">
        <v>41015</v>
      </c>
      <c r="N734" s="3">
        <v>1.3888888888888889E-3</v>
      </c>
      <c r="O734">
        <v>47</v>
      </c>
      <c r="P734">
        <v>21</v>
      </c>
      <c r="Q734">
        <v>20</v>
      </c>
      <c r="R734">
        <v>0</v>
      </c>
      <c r="S734">
        <v>0</v>
      </c>
      <c r="T734" s="2">
        <f>ED_DATA[[#This Row],[REG DATE]] + ED_DATA[[#This Row],[REG TIME]]</f>
        <v>41014.876388888886</v>
      </c>
      <c r="U734" s="2">
        <f>ED_DATA[[#This Row],[TRIAGE DATE]] + ED_DATA[[#This Row],[TRIAGE TIME]]</f>
        <v>41014.861111111109</v>
      </c>
      <c r="V734" s="2">
        <f>ED_DATA[[#This Row],[DISP DATE]] + ED_DATA[[#This Row],[DISP TIME]]</f>
        <v>41015.001388888886</v>
      </c>
      <c r="W734" s="2">
        <f>ED_DATA[[#This Row],[DATE PT LEFT ED]] + ED_DATA[[#This Row],[TIME PT LEFT ED]]</f>
        <v>41015.001388888886</v>
      </c>
      <c r="X734" s="5">
        <f t="shared" si="110"/>
        <v>3</v>
      </c>
      <c r="Y734" s="5">
        <f t="shared" si="111"/>
        <v>3</v>
      </c>
      <c r="Z734" s="7">
        <f t="shared" si="112"/>
        <v>1</v>
      </c>
      <c r="AA734" s="7">
        <f t="shared" si="113"/>
        <v>1</v>
      </c>
      <c r="AB734" s="7">
        <f t="shared" si="116"/>
        <v>0</v>
      </c>
      <c r="AC734" s="7">
        <f t="shared" si="117"/>
        <v>0</v>
      </c>
      <c r="AD734" s="7">
        <f t="shared" si="118"/>
        <v>0</v>
      </c>
      <c r="AE734" s="7">
        <f t="shared" si="114"/>
        <v>0</v>
      </c>
      <c r="AF734" s="7">
        <f t="shared" si="115"/>
        <v>0</v>
      </c>
      <c r="AG734" s="7" t="str">
        <f t="shared" si="119"/>
        <v>Adult</v>
      </c>
    </row>
    <row r="735" spans="1:33">
      <c r="A735">
        <v>4414</v>
      </c>
      <c r="B735" t="s">
        <v>14</v>
      </c>
      <c r="C735" t="s">
        <v>15</v>
      </c>
      <c r="D735" t="s">
        <v>16</v>
      </c>
      <c r="E735" s="1">
        <v>41011</v>
      </c>
      <c r="F735" s="3">
        <v>0.69027777777777777</v>
      </c>
      <c r="G735" s="1">
        <v>41011</v>
      </c>
      <c r="H735" s="3">
        <v>0.68680555555555556</v>
      </c>
      <c r="I735">
        <v>2</v>
      </c>
      <c r="J735">
        <v>1949</v>
      </c>
      <c r="K735" s="1">
        <v>41012</v>
      </c>
      <c r="L735" s="3">
        <v>6.9444444444444441E-3</v>
      </c>
      <c r="M735" s="1">
        <v>41012</v>
      </c>
      <c r="N735" s="3">
        <v>6.9444444444444441E-3</v>
      </c>
      <c r="O735">
        <v>63</v>
      </c>
      <c r="P735">
        <v>16</v>
      </c>
      <c r="Q735">
        <v>16</v>
      </c>
      <c r="R735">
        <v>0</v>
      </c>
      <c r="S735">
        <v>0</v>
      </c>
      <c r="T735" s="2">
        <f>ED_DATA[[#This Row],[REG DATE]] + ED_DATA[[#This Row],[REG TIME]]</f>
        <v>41011.69027777778</v>
      </c>
      <c r="U735" s="2">
        <f>ED_DATA[[#This Row],[TRIAGE DATE]] + ED_DATA[[#This Row],[TRIAGE TIME]]</f>
        <v>41011.686805555553</v>
      </c>
      <c r="V735" s="2">
        <f>ED_DATA[[#This Row],[DISP DATE]] + ED_DATA[[#This Row],[DISP TIME]]</f>
        <v>41012.006944444445</v>
      </c>
      <c r="W735" s="2">
        <f>ED_DATA[[#This Row],[DATE PT LEFT ED]] + ED_DATA[[#This Row],[TIME PT LEFT ED]]</f>
        <v>41012.006944444445</v>
      </c>
      <c r="X735" s="5">
        <f t="shared" si="110"/>
        <v>7.5999999999767169</v>
      </c>
      <c r="Y735" s="5">
        <f t="shared" si="111"/>
        <v>7.5999999999767169</v>
      </c>
      <c r="Z735" s="7">
        <f t="shared" si="112"/>
        <v>0</v>
      </c>
      <c r="AA735" s="7">
        <f t="shared" si="113"/>
        <v>0</v>
      </c>
      <c r="AB735" s="7">
        <f t="shared" si="116"/>
        <v>0</v>
      </c>
      <c r="AC735" s="7">
        <f t="shared" si="117"/>
        <v>0</v>
      </c>
      <c r="AD735" s="7">
        <f t="shared" si="118"/>
        <v>0</v>
      </c>
      <c r="AE735" s="7">
        <f t="shared" si="114"/>
        <v>0</v>
      </c>
      <c r="AF735" s="7">
        <f t="shared" si="115"/>
        <v>0</v>
      </c>
      <c r="AG735" s="7" t="str">
        <f t="shared" si="119"/>
        <v>Adult</v>
      </c>
    </row>
    <row r="736" spans="1:33">
      <c r="A736">
        <v>4414</v>
      </c>
      <c r="B736" t="s">
        <v>14</v>
      </c>
      <c r="C736" t="s">
        <v>15</v>
      </c>
      <c r="D736" t="s">
        <v>16</v>
      </c>
      <c r="E736" s="1">
        <v>41011</v>
      </c>
      <c r="F736" s="3">
        <v>0.74444444444444446</v>
      </c>
      <c r="G736" s="1">
        <v>41011</v>
      </c>
      <c r="H736" s="3">
        <v>0.74305555555555558</v>
      </c>
      <c r="I736">
        <v>2</v>
      </c>
      <c r="J736">
        <v>1978</v>
      </c>
      <c r="K736" s="1">
        <v>41012</v>
      </c>
      <c r="L736" s="3">
        <v>0.1388888888888889</v>
      </c>
      <c r="M736" s="1">
        <v>41012</v>
      </c>
      <c r="N736" s="3">
        <v>0.1388888888888889</v>
      </c>
      <c r="O736">
        <v>34</v>
      </c>
      <c r="P736">
        <v>17</v>
      </c>
      <c r="Q736">
        <v>17</v>
      </c>
      <c r="R736">
        <v>3</v>
      </c>
      <c r="S736">
        <v>3</v>
      </c>
      <c r="T736" s="2">
        <f>ED_DATA[[#This Row],[REG DATE]] + ED_DATA[[#This Row],[REG TIME]]</f>
        <v>41011.744444444441</v>
      </c>
      <c r="U736" s="2">
        <f>ED_DATA[[#This Row],[TRIAGE DATE]] + ED_DATA[[#This Row],[TRIAGE TIME]]</f>
        <v>41011.743055555555</v>
      </c>
      <c r="V736" s="2">
        <f>ED_DATA[[#This Row],[DISP DATE]] + ED_DATA[[#This Row],[DISP TIME]]</f>
        <v>41012.138888888891</v>
      </c>
      <c r="W736" s="2">
        <f>ED_DATA[[#This Row],[DATE PT LEFT ED]] + ED_DATA[[#This Row],[TIME PT LEFT ED]]</f>
        <v>41012.138888888891</v>
      </c>
      <c r="X736" s="5">
        <f t="shared" si="110"/>
        <v>9.466666666790843</v>
      </c>
      <c r="Y736" s="5">
        <f t="shared" si="111"/>
        <v>9.466666666790843</v>
      </c>
      <c r="Z736" s="7">
        <f t="shared" si="112"/>
        <v>0</v>
      </c>
      <c r="AA736" s="7">
        <f t="shared" si="113"/>
        <v>0</v>
      </c>
      <c r="AB736" s="7">
        <f t="shared" si="116"/>
        <v>0</v>
      </c>
      <c r="AC736" s="7">
        <f t="shared" si="117"/>
        <v>0</v>
      </c>
      <c r="AD736" s="7">
        <f t="shared" si="118"/>
        <v>0</v>
      </c>
      <c r="AE736" s="7">
        <f t="shared" si="114"/>
        <v>0</v>
      </c>
      <c r="AF736" s="7">
        <f t="shared" si="115"/>
        <v>0</v>
      </c>
      <c r="AG736" s="7" t="str">
        <f t="shared" si="119"/>
        <v>Adult</v>
      </c>
    </row>
    <row r="737" spans="1:33">
      <c r="A737">
        <v>4414</v>
      </c>
      <c r="B737" t="s">
        <v>14</v>
      </c>
      <c r="C737" t="s">
        <v>15</v>
      </c>
      <c r="D737" t="s">
        <v>16</v>
      </c>
      <c r="E737" s="1">
        <v>41011</v>
      </c>
      <c r="F737" s="3">
        <v>0.82638888888888884</v>
      </c>
      <c r="G737" s="1">
        <v>41011</v>
      </c>
      <c r="H737" s="3">
        <v>0.82222222222222219</v>
      </c>
      <c r="I737">
        <v>2</v>
      </c>
      <c r="J737">
        <v>1959</v>
      </c>
      <c r="K737" s="1">
        <v>41012</v>
      </c>
      <c r="L737" s="3">
        <v>0.14305555555555555</v>
      </c>
      <c r="M737" s="1">
        <v>41012</v>
      </c>
      <c r="N737" s="3">
        <v>0.14374999999999999</v>
      </c>
      <c r="O737">
        <v>56</v>
      </c>
      <c r="P737">
        <v>19</v>
      </c>
      <c r="Q737">
        <v>19</v>
      </c>
      <c r="R737">
        <v>3</v>
      </c>
      <c r="S737">
        <v>3</v>
      </c>
      <c r="T737" s="2">
        <f>ED_DATA[[#This Row],[REG DATE]] + ED_DATA[[#This Row],[REG TIME]]</f>
        <v>41011.826388888891</v>
      </c>
      <c r="U737" s="2">
        <f>ED_DATA[[#This Row],[TRIAGE DATE]] + ED_DATA[[#This Row],[TRIAGE TIME]]</f>
        <v>41011.822222222225</v>
      </c>
      <c r="V737" s="2">
        <f>ED_DATA[[#This Row],[DISP DATE]] + ED_DATA[[#This Row],[DISP TIME]]</f>
        <v>41012.143055555556</v>
      </c>
      <c r="W737" s="2">
        <f>ED_DATA[[#This Row],[DATE PT LEFT ED]] + ED_DATA[[#This Row],[TIME PT LEFT ED]]</f>
        <v>41012.143750000003</v>
      </c>
      <c r="X737" s="5">
        <f t="shared" si="110"/>
        <v>7.6166666666977108</v>
      </c>
      <c r="Y737" s="5">
        <f t="shared" si="111"/>
        <v>7.5999999999767169</v>
      </c>
      <c r="Z737" s="7">
        <f t="shared" si="112"/>
        <v>0</v>
      </c>
      <c r="AA737" s="7">
        <f t="shared" si="113"/>
        <v>0</v>
      </c>
      <c r="AB737" s="7">
        <f t="shared" si="116"/>
        <v>0</v>
      </c>
      <c r="AC737" s="7">
        <f t="shared" si="117"/>
        <v>0</v>
      </c>
      <c r="AD737" s="7">
        <f t="shared" si="118"/>
        <v>0</v>
      </c>
      <c r="AE737" s="7">
        <f t="shared" si="114"/>
        <v>0</v>
      </c>
      <c r="AF737" s="7">
        <f t="shared" si="115"/>
        <v>0</v>
      </c>
      <c r="AG737" s="7" t="str">
        <f t="shared" si="119"/>
        <v>Adult</v>
      </c>
    </row>
    <row r="738" spans="1:33">
      <c r="A738">
        <v>4414</v>
      </c>
      <c r="B738" t="s">
        <v>14</v>
      </c>
      <c r="C738" t="s">
        <v>15</v>
      </c>
      <c r="D738" t="s">
        <v>16</v>
      </c>
      <c r="E738" s="1">
        <v>41011</v>
      </c>
      <c r="F738" s="3">
        <v>0.87361111111111112</v>
      </c>
      <c r="G738" s="1">
        <v>41011</v>
      </c>
      <c r="H738" s="3">
        <v>0.86805555555555558</v>
      </c>
      <c r="I738">
        <v>2</v>
      </c>
      <c r="J738">
        <v>1964</v>
      </c>
      <c r="K738" s="1">
        <v>41012</v>
      </c>
      <c r="L738" s="3">
        <v>0.31944444444444442</v>
      </c>
      <c r="M738" s="1">
        <v>41012</v>
      </c>
      <c r="N738" s="3">
        <v>0.65694444444444444</v>
      </c>
      <c r="O738">
        <v>51</v>
      </c>
      <c r="P738">
        <v>20</v>
      </c>
      <c r="Q738">
        <v>20</v>
      </c>
      <c r="R738">
        <v>7</v>
      </c>
      <c r="S738">
        <v>15</v>
      </c>
      <c r="T738" s="2">
        <f>ED_DATA[[#This Row],[REG DATE]] + ED_DATA[[#This Row],[REG TIME]]</f>
        <v>41011.873611111114</v>
      </c>
      <c r="U738" s="2">
        <f>ED_DATA[[#This Row],[TRIAGE DATE]] + ED_DATA[[#This Row],[TRIAGE TIME]]</f>
        <v>41011.868055555555</v>
      </c>
      <c r="V738" s="2">
        <f>ED_DATA[[#This Row],[DISP DATE]] + ED_DATA[[#This Row],[DISP TIME]]</f>
        <v>41012.319444444445</v>
      </c>
      <c r="W738" s="2">
        <f>ED_DATA[[#This Row],[DATE PT LEFT ED]] + ED_DATA[[#This Row],[TIME PT LEFT ED]]</f>
        <v>41012.656944444447</v>
      </c>
      <c r="X738" s="5">
        <f t="shared" si="110"/>
        <v>18.799999999988358</v>
      </c>
      <c r="Y738" s="5">
        <f t="shared" si="111"/>
        <v>10.699999999953434</v>
      </c>
      <c r="Z738" s="7">
        <f t="shared" si="112"/>
        <v>0</v>
      </c>
      <c r="AA738" s="7">
        <f t="shared" si="113"/>
        <v>0</v>
      </c>
      <c r="AB738" s="7">
        <f t="shared" si="116"/>
        <v>0</v>
      </c>
      <c r="AC738" s="7">
        <f t="shared" si="117"/>
        <v>0</v>
      </c>
      <c r="AD738" s="7">
        <f t="shared" si="118"/>
        <v>0</v>
      </c>
      <c r="AE738" s="7">
        <f t="shared" si="114"/>
        <v>0</v>
      </c>
      <c r="AF738" s="7">
        <f t="shared" si="115"/>
        <v>0</v>
      </c>
      <c r="AG738" s="7" t="str">
        <f t="shared" si="119"/>
        <v>Adult</v>
      </c>
    </row>
    <row r="739" spans="1:33">
      <c r="A739">
        <v>4414</v>
      </c>
      <c r="B739" t="s">
        <v>14</v>
      </c>
      <c r="C739" t="s">
        <v>15</v>
      </c>
      <c r="D739" t="s">
        <v>16</v>
      </c>
      <c r="E739" s="1">
        <v>41011</v>
      </c>
      <c r="F739" s="3">
        <v>0.97638888888888886</v>
      </c>
      <c r="G739" s="1">
        <v>41011</v>
      </c>
      <c r="H739" s="3">
        <v>0.96944444444444444</v>
      </c>
      <c r="I739">
        <v>2</v>
      </c>
      <c r="J739">
        <v>1951</v>
      </c>
      <c r="K739" s="1">
        <v>41012</v>
      </c>
      <c r="L739" s="3">
        <v>0.19513888888888889</v>
      </c>
      <c r="M739" s="1">
        <v>41012</v>
      </c>
      <c r="N739" s="3">
        <v>0.19513888888888889</v>
      </c>
      <c r="O739">
        <v>60</v>
      </c>
      <c r="P739">
        <v>23</v>
      </c>
      <c r="Q739">
        <v>23</v>
      </c>
      <c r="R739">
        <v>4</v>
      </c>
      <c r="S739">
        <v>4</v>
      </c>
      <c r="T739" s="2">
        <f>ED_DATA[[#This Row],[REG DATE]] + ED_DATA[[#This Row],[REG TIME]]</f>
        <v>41011.976388888892</v>
      </c>
      <c r="U739" s="2">
        <f>ED_DATA[[#This Row],[TRIAGE DATE]] + ED_DATA[[#This Row],[TRIAGE TIME]]</f>
        <v>41011.969444444447</v>
      </c>
      <c r="V739" s="2">
        <f>ED_DATA[[#This Row],[DISP DATE]] + ED_DATA[[#This Row],[DISP TIME]]</f>
        <v>41012.195138888892</v>
      </c>
      <c r="W739" s="2">
        <f>ED_DATA[[#This Row],[DATE PT LEFT ED]] + ED_DATA[[#This Row],[TIME PT LEFT ED]]</f>
        <v>41012.195138888892</v>
      </c>
      <c r="X739" s="5">
        <f t="shared" si="110"/>
        <v>5.25</v>
      </c>
      <c r="Y739" s="5">
        <f t="shared" si="111"/>
        <v>5.25</v>
      </c>
      <c r="Z739" s="7">
        <f t="shared" si="112"/>
        <v>1</v>
      </c>
      <c r="AA739" s="7">
        <f t="shared" si="113"/>
        <v>0</v>
      </c>
      <c r="AB739" s="7">
        <f t="shared" si="116"/>
        <v>0</v>
      </c>
      <c r="AC739" s="7">
        <f t="shared" si="117"/>
        <v>0</v>
      </c>
      <c r="AD739" s="7">
        <f t="shared" si="118"/>
        <v>0</v>
      </c>
      <c r="AE739" s="7">
        <f t="shared" si="114"/>
        <v>0</v>
      </c>
      <c r="AF739" s="7">
        <f t="shared" si="115"/>
        <v>0</v>
      </c>
      <c r="AG739" s="7" t="str">
        <f t="shared" si="119"/>
        <v>Adult</v>
      </c>
    </row>
    <row r="740" spans="1:33">
      <c r="A740">
        <v>4414</v>
      </c>
      <c r="B740" t="s">
        <v>14</v>
      </c>
      <c r="C740" t="s">
        <v>15</v>
      </c>
      <c r="D740" t="s">
        <v>16</v>
      </c>
      <c r="E740" s="1">
        <v>41012</v>
      </c>
      <c r="F740" s="3">
        <v>0.84861111111111109</v>
      </c>
      <c r="G740" s="1">
        <v>41012</v>
      </c>
      <c r="H740" s="3">
        <v>0.84027777777777779</v>
      </c>
      <c r="I740">
        <v>2</v>
      </c>
      <c r="J740">
        <v>1978</v>
      </c>
      <c r="K740" s="1">
        <v>41013</v>
      </c>
      <c r="L740" s="3">
        <v>0.45833333333333331</v>
      </c>
      <c r="M740" s="1">
        <v>41013</v>
      </c>
      <c r="N740" s="3">
        <v>0.45833333333333331</v>
      </c>
      <c r="O740">
        <v>34</v>
      </c>
      <c r="P740">
        <v>20</v>
      </c>
      <c r="Q740">
        <v>20</v>
      </c>
      <c r="R740">
        <v>11</v>
      </c>
      <c r="S740">
        <v>11</v>
      </c>
      <c r="T740" s="2">
        <f>ED_DATA[[#This Row],[REG DATE]] + ED_DATA[[#This Row],[REG TIME]]</f>
        <v>41012.848611111112</v>
      </c>
      <c r="U740" s="2">
        <f>ED_DATA[[#This Row],[TRIAGE DATE]] + ED_DATA[[#This Row],[TRIAGE TIME]]</f>
        <v>41012.840277777781</v>
      </c>
      <c r="V740" s="2">
        <f>ED_DATA[[#This Row],[DISP DATE]] + ED_DATA[[#This Row],[DISP TIME]]</f>
        <v>41013.458333333336</v>
      </c>
      <c r="W740" s="2">
        <f>ED_DATA[[#This Row],[DATE PT LEFT ED]] + ED_DATA[[#This Row],[TIME PT LEFT ED]]</f>
        <v>41013.458333333336</v>
      </c>
      <c r="X740" s="5">
        <f t="shared" si="110"/>
        <v>14.633333333360497</v>
      </c>
      <c r="Y740" s="5">
        <f t="shared" si="111"/>
        <v>14.633333333360497</v>
      </c>
      <c r="Z740" s="7">
        <f t="shared" si="112"/>
        <v>0</v>
      </c>
      <c r="AA740" s="7">
        <f t="shared" si="113"/>
        <v>0</v>
      </c>
      <c r="AB740" s="7">
        <f t="shared" si="116"/>
        <v>0</v>
      </c>
      <c r="AC740" s="7">
        <f t="shared" si="117"/>
        <v>0</v>
      </c>
      <c r="AD740" s="7">
        <f t="shared" si="118"/>
        <v>0</v>
      </c>
      <c r="AE740" s="7">
        <f t="shared" si="114"/>
        <v>0</v>
      </c>
      <c r="AF740" s="7">
        <f t="shared" si="115"/>
        <v>0</v>
      </c>
      <c r="AG740" s="7" t="str">
        <f t="shared" si="119"/>
        <v>Adult</v>
      </c>
    </row>
    <row r="741" spans="1:33">
      <c r="A741">
        <v>4414</v>
      </c>
      <c r="B741" t="s">
        <v>14</v>
      </c>
      <c r="C741" t="s">
        <v>15</v>
      </c>
      <c r="D741" t="s">
        <v>16</v>
      </c>
      <c r="E741" s="1">
        <v>41012</v>
      </c>
      <c r="F741" s="3">
        <v>0.94097222222222221</v>
      </c>
      <c r="G741" s="1">
        <v>41012</v>
      </c>
      <c r="H741" s="3">
        <v>0.93611111111111112</v>
      </c>
      <c r="I741">
        <v>2</v>
      </c>
      <c r="J741">
        <v>1963</v>
      </c>
      <c r="K741" s="1">
        <v>41013</v>
      </c>
      <c r="L741" s="3">
        <v>0.3659722222222222</v>
      </c>
      <c r="M741" s="1">
        <v>41013</v>
      </c>
      <c r="N741" s="3">
        <v>0.36666666666666664</v>
      </c>
      <c r="O741">
        <v>52</v>
      </c>
      <c r="P741">
        <v>22</v>
      </c>
      <c r="Q741">
        <v>22</v>
      </c>
      <c r="R741">
        <v>8</v>
      </c>
      <c r="S741">
        <v>8</v>
      </c>
      <c r="T741" s="2">
        <f>ED_DATA[[#This Row],[REG DATE]] + ED_DATA[[#This Row],[REG TIME]]</f>
        <v>41012.940972222219</v>
      </c>
      <c r="U741" s="2">
        <f>ED_DATA[[#This Row],[TRIAGE DATE]] + ED_DATA[[#This Row],[TRIAGE TIME]]</f>
        <v>41012.936111111114</v>
      </c>
      <c r="V741" s="2">
        <f>ED_DATA[[#This Row],[DISP DATE]] + ED_DATA[[#This Row],[DISP TIME]]</f>
        <v>41013.365972222222</v>
      </c>
      <c r="W741" s="2">
        <f>ED_DATA[[#This Row],[DATE PT LEFT ED]] + ED_DATA[[#This Row],[TIME PT LEFT ED]]</f>
        <v>41013.366666666669</v>
      </c>
      <c r="X741" s="5">
        <f t="shared" si="110"/>
        <v>10.216666666790843</v>
      </c>
      <c r="Y741" s="5">
        <f t="shared" si="111"/>
        <v>10.200000000069849</v>
      </c>
      <c r="Z741" s="7">
        <f t="shared" si="112"/>
        <v>0</v>
      </c>
      <c r="AA741" s="7">
        <f t="shared" si="113"/>
        <v>0</v>
      </c>
      <c r="AB741" s="7">
        <f t="shared" si="116"/>
        <v>0</v>
      </c>
      <c r="AC741" s="7">
        <f t="shared" si="117"/>
        <v>0</v>
      </c>
      <c r="AD741" s="7">
        <f t="shared" si="118"/>
        <v>0</v>
      </c>
      <c r="AE741" s="7">
        <f t="shared" si="114"/>
        <v>0</v>
      </c>
      <c r="AF741" s="7">
        <f t="shared" si="115"/>
        <v>0</v>
      </c>
      <c r="AG741" s="7" t="str">
        <f t="shared" si="119"/>
        <v>Adult</v>
      </c>
    </row>
    <row r="742" spans="1:33">
      <c r="A742">
        <v>4414</v>
      </c>
      <c r="B742" t="s">
        <v>14</v>
      </c>
      <c r="C742" t="s">
        <v>15</v>
      </c>
      <c r="D742" t="s">
        <v>16</v>
      </c>
      <c r="E742" s="1">
        <v>41013</v>
      </c>
      <c r="F742" s="3">
        <v>1.1111111111111112E-2</v>
      </c>
      <c r="G742" s="1">
        <v>41013</v>
      </c>
      <c r="H742" s="3">
        <v>4.1666666666666666E-3</v>
      </c>
      <c r="I742">
        <v>2</v>
      </c>
      <c r="J742">
        <v>1954</v>
      </c>
      <c r="K742" s="1">
        <v>41013</v>
      </c>
      <c r="L742" s="3">
        <v>0.33333333333333331</v>
      </c>
      <c r="M742" s="1">
        <v>41013</v>
      </c>
      <c r="N742" s="3">
        <v>0.33333333333333331</v>
      </c>
      <c r="O742">
        <v>60</v>
      </c>
      <c r="P742">
        <v>0</v>
      </c>
      <c r="Q742">
        <v>0</v>
      </c>
      <c r="R742">
        <v>8</v>
      </c>
      <c r="S742">
        <v>8</v>
      </c>
      <c r="T742" s="2">
        <f>ED_DATA[[#This Row],[REG DATE]] + ED_DATA[[#This Row],[REG TIME]]</f>
        <v>41013.011111111111</v>
      </c>
      <c r="U742" s="2">
        <f>ED_DATA[[#This Row],[TRIAGE DATE]] + ED_DATA[[#This Row],[TRIAGE TIME]]</f>
        <v>41013.004166666666</v>
      </c>
      <c r="V742" s="2">
        <f>ED_DATA[[#This Row],[DISP DATE]] + ED_DATA[[#This Row],[DISP TIME]]</f>
        <v>41013.333333333336</v>
      </c>
      <c r="W742" s="2">
        <f>ED_DATA[[#This Row],[DATE PT LEFT ED]] + ED_DATA[[#This Row],[TIME PT LEFT ED]]</f>
        <v>41013.333333333336</v>
      </c>
      <c r="X742" s="5">
        <f t="shared" si="110"/>
        <v>7.7333333333954215</v>
      </c>
      <c r="Y742" s="5">
        <f t="shared" si="111"/>
        <v>7.7333333333954215</v>
      </c>
      <c r="Z742" s="7">
        <f t="shared" si="112"/>
        <v>0</v>
      </c>
      <c r="AA742" s="7">
        <f t="shared" si="113"/>
        <v>0</v>
      </c>
      <c r="AB742" s="7">
        <f t="shared" si="116"/>
        <v>0</v>
      </c>
      <c r="AC742" s="7">
        <f t="shared" si="117"/>
        <v>0</v>
      </c>
      <c r="AD742" s="7">
        <f t="shared" si="118"/>
        <v>0</v>
      </c>
      <c r="AE742" s="7">
        <f t="shared" si="114"/>
        <v>0</v>
      </c>
      <c r="AF742" s="7">
        <f t="shared" si="115"/>
        <v>0</v>
      </c>
      <c r="AG742" s="7" t="str">
        <f t="shared" si="119"/>
        <v>Adult</v>
      </c>
    </row>
    <row r="743" spans="1:33">
      <c r="A743">
        <v>4414</v>
      </c>
      <c r="B743" t="s">
        <v>14</v>
      </c>
      <c r="C743" t="s">
        <v>15</v>
      </c>
      <c r="D743" t="s">
        <v>16</v>
      </c>
      <c r="E743" s="1">
        <v>41013</v>
      </c>
      <c r="F743" s="3">
        <v>1.7361111111111112E-2</v>
      </c>
      <c r="G743" s="1">
        <v>41013</v>
      </c>
      <c r="H743" s="3">
        <v>9.7222222222222224E-3</v>
      </c>
      <c r="I743">
        <v>2</v>
      </c>
      <c r="J743">
        <v>1964</v>
      </c>
      <c r="K743" s="1">
        <v>41013</v>
      </c>
      <c r="L743" s="3">
        <v>0.17152777777777778</v>
      </c>
      <c r="M743" s="1">
        <v>41013</v>
      </c>
      <c r="N743" s="3">
        <v>0.17152777777777778</v>
      </c>
      <c r="O743">
        <v>52</v>
      </c>
      <c r="P743">
        <v>0</v>
      </c>
      <c r="Q743">
        <v>0</v>
      </c>
      <c r="R743">
        <v>4</v>
      </c>
      <c r="S743">
        <v>4</v>
      </c>
      <c r="T743" s="2">
        <f>ED_DATA[[#This Row],[REG DATE]] + ED_DATA[[#This Row],[REG TIME]]</f>
        <v>41013.017361111109</v>
      </c>
      <c r="U743" s="2">
        <f>ED_DATA[[#This Row],[TRIAGE DATE]] + ED_DATA[[#This Row],[TRIAGE TIME]]</f>
        <v>41013.009722222225</v>
      </c>
      <c r="V743" s="2">
        <f>ED_DATA[[#This Row],[DISP DATE]] + ED_DATA[[#This Row],[DISP TIME]]</f>
        <v>41013.171527777777</v>
      </c>
      <c r="W743" s="2">
        <f>ED_DATA[[#This Row],[DATE PT LEFT ED]] + ED_DATA[[#This Row],[TIME PT LEFT ED]]</f>
        <v>41013.171527777777</v>
      </c>
      <c r="X743" s="5">
        <f t="shared" si="110"/>
        <v>3.7000000000116415</v>
      </c>
      <c r="Y743" s="5">
        <f t="shared" si="111"/>
        <v>3.7000000000116415</v>
      </c>
      <c r="Z743" s="7">
        <f t="shared" si="112"/>
        <v>1</v>
      </c>
      <c r="AA743" s="7">
        <f t="shared" si="113"/>
        <v>1</v>
      </c>
      <c r="AB743" s="7">
        <f t="shared" si="116"/>
        <v>0</v>
      </c>
      <c r="AC743" s="7">
        <f t="shared" si="117"/>
        <v>0</v>
      </c>
      <c r="AD743" s="7">
        <f t="shared" si="118"/>
        <v>0</v>
      </c>
      <c r="AE743" s="7">
        <f t="shared" si="114"/>
        <v>0</v>
      </c>
      <c r="AF743" s="7">
        <f t="shared" si="115"/>
        <v>0</v>
      </c>
      <c r="AG743" s="7" t="str">
        <f t="shared" si="119"/>
        <v>Adult</v>
      </c>
    </row>
    <row r="744" spans="1:33">
      <c r="A744">
        <v>4414</v>
      </c>
      <c r="B744" t="s">
        <v>14</v>
      </c>
      <c r="C744" t="s">
        <v>15</v>
      </c>
      <c r="D744" t="s">
        <v>16</v>
      </c>
      <c r="E744" s="1">
        <v>41013</v>
      </c>
      <c r="F744" s="3">
        <v>3.9583333333333331E-2</v>
      </c>
      <c r="G744" s="1">
        <v>41013</v>
      </c>
      <c r="H744" s="3">
        <v>2.7083333333333334E-2</v>
      </c>
      <c r="I744">
        <v>2</v>
      </c>
      <c r="J744">
        <v>1986</v>
      </c>
      <c r="K744" s="1">
        <v>41013</v>
      </c>
      <c r="L744" s="3">
        <v>0.125</v>
      </c>
      <c r="M744" s="1">
        <v>41013</v>
      </c>
      <c r="N744" s="3">
        <v>0.125</v>
      </c>
      <c r="O744">
        <v>29</v>
      </c>
      <c r="P744">
        <v>0</v>
      </c>
      <c r="Q744">
        <v>0</v>
      </c>
      <c r="R744">
        <v>3</v>
      </c>
      <c r="S744">
        <v>3</v>
      </c>
      <c r="T744" s="2">
        <f>ED_DATA[[#This Row],[REG DATE]] + ED_DATA[[#This Row],[REG TIME]]</f>
        <v>41013.039583333331</v>
      </c>
      <c r="U744" s="2">
        <f>ED_DATA[[#This Row],[TRIAGE DATE]] + ED_DATA[[#This Row],[TRIAGE TIME]]</f>
        <v>41013.027083333334</v>
      </c>
      <c r="V744" s="2">
        <f>ED_DATA[[#This Row],[DISP DATE]] + ED_DATA[[#This Row],[DISP TIME]]</f>
        <v>41013.125</v>
      </c>
      <c r="W744" s="2">
        <f>ED_DATA[[#This Row],[DATE PT LEFT ED]] + ED_DATA[[#This Row],[TIME PT LEFT ED]]</f>
        <v>41013.125</v>
      </c>
      <c r="X744" s="5">
        <f t="shared" si="110"/>
        <v>2.0500000000465661</v>
      </c>
      <c r="Y744" s="5">
        <f t="shared" si="111"/>
        <v>2.0500000000465661</v>
      </c>
      <c r="Z744" s="7">
        <f t="shared" si="112"/>
        <v>1</v>
      </c>
      <c r="AA744" s="7">
        <f t="shared" si="113"/>
        <v>1</v>
      </c>
      <c r="AB744" s="7">
        <f t="shared" si="116"/>
        <v>0</v>
      </c>
      <c r="AC744" s="7">
        <f t="shared" si="117"/>
        <v>0</v>
      </c>
      <c r="AD744" s="7">
        <f t="shared" si="118"/>
        <v>0</v>
      </c>
      <c r="AE744" s="7">
        <f t="shared" si="114"/>
        <v>0</v>
      </c>
      <c r="AF744" s="7">
        <f t="shared" si="115"/>
        <v>0</v>
      </c>
      <c r="AG744" s="7" t="str">
        <f t="shared" si="119"/>
        <v>Adult</v>
      </c>
    </row>
    <row r="745" spans="1:33">
      <c r="A745">
        <v>4414</v>
      </c>
      <c r="B745" t="s">
        <v>14</v>
      </c>
      <c r="C745" t="s">
        <v>15</v>
      </c>
      <c r="D745" t="s">
        <v>16</v>
      </c>
      <c r="E745" s="1">
        <v>41014</v>
      </c>
      <c r="F745" s="3">
        <v>0.36736111111111114</v>
      </c>
      <c r="G745" s="1">
        <v>41014</v>
      </c>
      <c r="H745" s="3">
        <v>0.36041666666666666</v>
      </c>
      <c r="I745">
        <v>2</v>
      </c>
      <c r="J745">
        <v>1973</v>
      </c>
      <c r="K745" s="1">
        <v>41014</v>
      </c>
      <c r="L745" s="3">
        <v>0.56597222222222221</v>
      </c>
      <c r="M745" s="1">
        <v>41014</v>
      </c>
      <c r="N745" s="3">
        <v>0.56597222222222221</v>
      </c>
      <c r="O745">
        <v>39</v>
      </c>
      <c r="P745">
        <v>8</v>
      </c>
      <c r="Q745">
        <v>8</v>
      </c>
      <c r="R745">
        <v>13</v>
      </c>
      <c r="S745">
        <v>13</v>
      </c>
      <c r="T745" s="2">
        <f>ED_DATA[[#This Row],[REG DATE]] + ED_DATA[[#This Row],[REG TIME]]</f>
        <v>41014.367361111108</v>
      </c>
      <c r="U745" s="2">
        <f>ED_DATA[[#This Row],[TRIAGE DATE]] + ED_DATA[[#This Row],[TRIAGE TIME]]</f>
        <v>41014.36041666667</v>
      </c>
      <c r="V745" s="2">
        <f>ED_DATA[[#This Row],[DISP DATE]] + ED_DATA[[#This Row],[DISP TIME]]</f>
        <v>41014.565972222219</v>
      </c>
      <c r="W745" s="2">
        <f>ED_DATA[[#This Row],[DATE PT LEFT ED]] + ED_DATA[[#This Row],[TIME PT LEFT ED]]</f>
        <v>41014.565972222219</v>
      </c>
      <c r="X745" s="5">
        <f t="shared" si="110"/>
        <v>4.7666666666627862</v>
      </c>
      <c r="Y745" s="5">
        <f t="shared" si="111"/>
        <v>4.7666666666627862</v>
      </c>
      <c r="Z745" s="7">
        <f t="shared" si="112"/>
        <v>1</v>
      </c>
      <c r="AA745" s="7">
        <f t="shared" si="113"/>
        <v>0</v>
      </c>
      <c r="AB745" s="7">
        <f t="shared" si="116"/>
        <v>0</v>
      </c>
      <c r="AC745" s="7">
        <f t="shared" si="117"/>
        <v>0</v>
      </c>
      <c r="AD745" s="7">
        <f t="shared" si="118"/>
        <v>0</v>
      </c>
      <c r="AE745" s="7">
        <f t="shared" si="114"/>
        <v>0</v>
      </c>
      <c r="AF745" s="7">
        <f t="shared" si="115"/>
        <v>0</v>
      </c>
      <c r="AG745" s="7" t="str">
        <f t="shared" si="119"/>
        <v>Adult</v>
      </c>
    </row>
    <row r="746" spans="1:33">
      <c r="A746">
        <v>4414</v>
      </c>
      <c r="B746" t="s">
        <v>14</v>
      </c>
      <c r="C746" t="s">
        <v>15</v>
      </c>
      <c r="D746" t="s">
        <v>16</v>
      </c>
      <c r="E746" s="1">
        <v>41014</v>
      </c>
      <c r="F746" s="3">
        <v>0.40416666666666667</v>
      </c>
      <c r="G746" s="1">
        <v>41014</v>
      </c>
      <c r="H746" s="3">
        <v>0.4</v>
      </c>
      <c r="I746">
        <v>2</v>
      </c>
      <c r="J746">
        <v>1985</v>
      </c>
      <c r="K746" s="1">
        <v>41014</v>
      </c>
      <c r="L746" s="3">
        <v>0.5625</v>
      </c>
      <c r="M746" s="1">
        <v>41014</v>
      </c>
      <c r="N746" s="3">
        <v>0.57430555555555551</v>
      </c>
      <c r="O746">
        <v>29</v>
      </c>
      <c r="P746">
        <v>9</v>
      </c>
      <c r="Q746">
        <v>9</v>
      </c>
      <c r="R746">
        <v>13</v>
      </c>
      <c r="S746">
        <v>13</v>
      </c>
      <c r="T746" s="2">
        <f>ED_DATA[[#This Row],[REG DATE]] + ED_DATA[[#This Row],[REG TIME]]</f>
        <v>41014.404166666667</v>
      </c>
      <c r="U746" s="2">
        <f>ED_DATA[[#This Row],[TRIAGE DATE]] + ED_DATA[[#This Row],[TRIAGE TIME]]</f>
        <v>41014.400000000001</v>
      </c>
      <c r="V746" s="2">
        <f>ED_DATA[[#This Row],[DISP DATE]] + ED_DATA[[#This Row],[DISP TIME]]</f>
        <v>41014.5625</v>
      </c>
      <c r="W746" s="2">
        <f>ED_DATA[[#This Row],[DATE PT LEFT ED]] + ED_DATA[[#This Row],[TIME PT LEFT ED]]</f>
        <v>41014.574305555558</v>
      </c>
      <c r="X746" s="5">
        <f t="shared" si="110"/>
        <v>4.0833333333721384</v>
      </c>
      <c r="Y746" s="5">
        <f t="shared" si="111"/>
        <v>3.7999999999883585</v>
      </c>
      <c r="Z746" s="7">
        <f t="shared" si="112"/>
        <v>1</v>
      </c>
      <c r="AA746" s="7">
        <f t="shared" si="113"/>
        <v>1</v>
      </c>
      <c r="AB746" s="7">
        <f t="shared" si="116"/>
        <v>0</v>
      </c>
      <c r="AC746" s="7">
        <f t="shared" si="117"/>
        <v>0</v>
      </c>
      <c r="AD746" s="7">
        <f t="shared" si="118"/>
        <v>0</v>
      </c>
      <c r="AE746" s="7">
        <f t="shared" si="114"/>
        <v>0</v>
      </c>
      <c r="AF746" s="7">
        <f t="shared" si="115"/>
        <v>0</v>
      </c>
      <c r="AG746" s="7" t="str">
        <f t="shared" si="119"/>
        <v>Adult</v>
      </c>
    </row>
    <row r="747" spans="1:33">
      <c r="A747">
        <v>4414</v>
      </c>
      <c r="B747" t="s">
        <v>14</v>
      </c>
      <c r="C747" t="s">
        <v>15</v>
      </c>
      <c r="D747" t="s">
        <v>16</v>
      </c>
      <c r="E747" s="1">
        <v>41014</v>
      </c>
      <c r="F747" s="3">
        <v>0.56874999999999998</v>
      </c>
      <c r="G747" s="1">
        <v>41014</v>
      </c>
      <c r="H747" s="3">
        <v>0.56388888888888888</v>
      </c>
      <c r="I747">
        <v>2</v>
      </c>
      <c r="J747">
        <v>1976</v>
      </c>
      <c r="K747" s="1">
        <v>41014</v>
      </c>
      <c r="L747" s="3">
        <v>0.72361111111111109</v>
      </c>
      <c r="M747" s="1">
        <v>41014</v>
      </c>
      <c r="N747" s="3">
        <v>0.72361111111111109</v>
      </c>
      <c r="O747">
        <v>35</v>
      </c>
      <c r="P747">
        <v>13</v>
      </c>
      <c r="Q747">
        <v>13</v>
      </c>
      <c r="R747">
        <v>17</v>
      </c>
      <c r="S747">
        <v>17</v>
      </c>
      <c r="T747" s="2">
        <f>ED_DATA[[#This Row],[REG DATE]] + ED_DATA[[#This Row],[REG TIME]]</f>
        <v>41014.568749999999</v>
      </c>
      <c r="U747" s="2">
        <f>ED_DATA[[#This Row],[TRIAGE DATE]] + ED_DATA[[#This Row],[TRIAGE TIME]]</f>
        <v>41014.563888888886</v>
      </c>
      <c r="V747" s="2">
        <f>ED_DATA[[#This Row],[DISP DATE]] + ED_DATA[[#This Row],[DISP TIME]]</f>
        <v>41014.723611111112</v>
      </c>
      <c r="W747" s="2">
        <f>ED_DATA[[#This Row],[DATE PT LEFT ED]] + ED_DATA[[#This Row],[TIME PT LEFT ED]]</f>
        <v>41014.723611111112</v>
      </c>
      <c r="X747" s="5">
        <f t="shared" si="110"/>
        <v>3.7166666667326353</v>
      </c>
      <c r="Y747" s="5">
        <f t="shared" si="111"/>
        <v>3.7166666667326353</v>
      </c>
      <c r="Z747" s="7">
        <f t="shared" si="112"/>
        <v>1</v>
      </c>
      <c r="AA747" s="7">
        <f t="shared" si="113"/>
        <v>1</v>
      </c>
      <c r="AB747" s="7">
        <f t="shared" si="116"/>
        <v>0</v>
      </c>
      <c r="AC747" s="7">
        <f t="shared" si="117"/>
        <v>0</v>
      </c>
      <c r="AD747" s="7">
        <f t="shared" si="118"/>
        <v>0</v>
      </c>
      <c r="AE747" s="7">
        <f t="shared" si="114"/>
        <v>0</v>
      </c>
      <c r="AF747" s="7">
        <f t="shared" si="115"/>
        <v>0</v>
      </c>
      <c r="AG747" s="7" t="str">
        <f t="shared" si="119"/>
        <v>Adult</v>
      </c>
    </row>
    <row r="748" spans="1:33">
      <c r="A748">
        <v>4414</v>
      </c>
      <c r="B748" t="s">
        <v>14</v>
      </c>
      <c r="C748" t="s">
        <v>15</v>
      </c>
      <c r="D748" t="s">
        <v>16</v>
      </c>
      <c r="E748" s="1">
        <v>41015</v>
      </c>
      <c r="F748" s="3">
        <v>0.41458333333333336</v>
      </c>
      <c r="G748" s="1">
        <v>41015</v>
      </c>
      <c r="H748" s="3">
        <v>0.40347222222222223</v>
      </c>
      <c r="I748">
        <v>2</v>
      </c>
      <c r="J748">
        <v>1967</v>
      </c>
      <c r="K748" s="1">
        <v>41015</v>
      </c>
      <c r="L748" s="3">
        <v>0.71180555555555558</v>
      </c>
      <c r="M748" s="1">
        <v>41015</v>
      </c>
      <c r="N748" s="3">
        <v>0.73750000000000004</v>
      </c>
      <c r="O748">
        <v>48</v>
      </c>
      <c r="P748">
        <v>9</v>
      </c>
      <c r="Q748">
        <v>9</v>
      </c>
      <c r="R748">
        <v>17</v>
      </c>
      <c r="S748">
        <v>17</v>
      </c>
      <c r="T748" s="2">
        <f>ED_DATA[[#This Row],[REG DATE]] + ED_DATA[[#This Row],[REG TIME]]</f>
        <v>41015.414583333331</v>
      </c>
      <c r="U748" s="2">
        <f>ED_DATA[[#This Row],[TRIAGE DATE]] + ED_DATA[[#This Row],[TRIAGE TIME]]</f>
        <v>41015.40347222222</v>
      </c>
      <c r="V748" s="2">
        <f>ED_DATA[[#This Row],[DISP DATE]] + ED_DATA[[#This Row],[DISP TIME]]</f>
        <v>41015.711805555555</v>
      </c>
      <c r="W748" s="2">
        <f>ED_DATA[[#This Row],[DATE PT LEFT ED]] + ED_DATA[[#This Row],[TIME PT LEFT ED]]</f>
        <v>41015.737500000003</v>
      </c>
      <c r="X748" s="5">
        <f t="shared" si="110"/>
        <v>7.7500000001164153</v>
      </c>
      <c r="Y748" s="5">
        <f t="shared" si="111"/>
        <v>7.1333333333604969</v>
      </c>
      <c r="Z748" s="7">
        <f t="shared" si="112"/>
        <v>0</v>
      </c>
      <c r="AA748" s="7">
        <f t="shared" si="113"/>
        <v>0</v>
      </c>
      <c r="AB748" s="7">
        <f t="shared" si="116"/>
        <v>0</v>
      </c>
      <c r="AC748" s="7">
        <f t="shared" si="117"/>
        <v>0</v>
      </c>
      <c r="AD748" s="7">
        <f t="shared" si="118"/>
        <v>0</v>
      </c>
      <c r="AE748" s="7">
        <f t="shared" si="114"/>
        <v>0</v>
      </c>
      <c r="AF748" s="7">
        <f t="shared" si="115"/>
        <v>0</v>
      </c>
      <c r="AG748" s="7" t="str">
        <f t="shared" si="119"/>
        <v>Adult</v>
      </c>
    </row>
    <row r="749" spans="1:33">
      <c r="A749">
        <v>4414</v>
      </c>
      <c r="B749" t="s">
        <v>14</v>
      </c>
      <c r="C749" t="s">
        <v>15</v>
      </c>
      <c r="D749" t="s">
        <v>16</v>
      </c>
      <c r="E749" s="1">
        <v>41011</v>
      </c>
      <c r="F749" s="3">
        <v>0.51249999999999996</v>
      </c>
      <c r="G749" s="1">
        <v>41011</v>
      </c>
      <c r="H749" s="3">
        <v>0.50208333333333333</v>
      </c>
      <c r="I749">
        <v>2</v>
      </c>
      <c r="J749">
        <v>1957</v>
      </c>
      <c r="K749" s="1">
        <v>41011</v>
      </c>
      <c r="L749" s="3">
        <v>0.94444444444444442</v>
      </c>
      <c r="M749" s="1">
        <v>41011</v>
      </c>
      <c r="N749" s="3">
        <v>0.94791666666666663</v>
      </c>
      <c r="O749">
        <v>55</v>
      </c>
      <c r="P749">
        <v>12</v>
      </c>
      <c r="Q749">
        <v>12</v>
      </c>
      <c r="R749">
        <v>22</v>
      </c>
      <c r="S749">
        <v>22</v>
      </c>
      <c r="T749" s="2">
        <f>ED_DATA[[#This Row],[REG DATE]] + ED_DATA[[#This Row],[REG TIME]]</f>
        <v>41011.512499999997</v>
      </c>
      <c r="U749" s="2">
        <f>ED_DATA[[#This Row],[TRIAGE DATE]] + ED_DATA[[#This Row],[TRIAGE TIME]]</f>
        <v>41011.502083333333</v>
      </c>
      <c r="V749" s="2">
        <f>ED_DATA[[#This Row],[DISP DATE]] + ED_DATA[[#This Row],[DISP TIME]]</f>
        <v>41011.944444444445</v>
      </c>
      <c r="W749" s="2">
        <f>ED_DATA[[#This Row],[DATE PT LEFT ED]] + ED_DATA[[#This Row],[TIME PT LEFT ED]]</f>
        <v>41011.947916666664</v>
      </c>
      <c r="X749" s="5">
        <f t="shared" si="110"/>
        <v>10.450000000011642</v>
      </c>
      <c r="Y749" s="5">
        <f t="shared" si="111"/>
        <v>10.366666666755918</v>
      </c>
      <c r="Z749" s="7">
        <f t="shared" si="112"/>
        <v>0</v>
      </c>
      <c r="AA749" s="7">
        <f t="shared" si="113"/>
        <v>0</v>
      </c>
      <c r="AB749" s="7">
        <f t="shared" si="116"/>
        <v>0</v>
      </c>
      <c r="AC749" s="7">
        <f t="shared" si="117"/>
        <v>0</v>
      </c>
      <c r="AD749" s="7">
        <f t="shared" si="118"/>
        <v>0</v>
      </c>
      <c r="AE749" s="7">
        <f t="shared" si="114"/>
        <v>0</v>
      </c>
      <c r="AF749" s="7">
        <f t="shared" si="115"/>
        <v>0</v>
      </c>
      <c r="AG749" s="7" t="str">
        <f t="shared" si="119"/>
        <v>Adult</v>
      </c>
    </row>
    <row r="750" spans="1:33">
      <c r="A750">
        <v>4414</v>
      </c>
      <c r="B750" t="s">
        <v>14</v>
      </c>
      <c r="C750" t="s">
        <v>15</v>
      </c>
      <c r="D750" t="s">
        <v>16</v>
      </c>
      <c r="E750" s="1">
        <v>41011</v>
      </c>
      <c r="F750" s="3">
        <v>0.56805555555555554</v>
      </c>
      <c r="G750" s="1">
        <v>41011</v>
      </c>
      <c r="H750" s="3">
        <v>0.5625</v>
      </c>
      <c r="I750">
        <v>2</v>
      </c>
      <c r="J750">
        <v>1966</v>
      </c>
      <c r="K750" s="1">
        <v>41011</v>
      </c>
      <c r="L750" s="3">
        <v>0.93888888888888888</v>
      </c>
      <c r="M750" s="1">
        <v>41011</v>
      </c>
      <c r="N750" s="3">
        <v>0.96180555555555558</v>
      </c>
      <c r="O750">
        <v>49</v>
      </c>
      <c r="P750">
        <v>13</v>
      </c>
      <c r="Q750">
        <v>13</v>
      </c>
      <c r="R750">
        <v>22</v>
      </c>
      <c r="S750">
        <v>23</v>
      </c>
      <c r="T750" s="2">
        <f>ED_DATA[[#This Row],[REG DATE]] + ED_DATA[[#This Row],[REG TIME]]</f>
        <v>41011.568055555559</v>
      </c>
      <c r="U750" s="2">
        <f>ED_DATA[[#This Row],[TRIAGE DATE]] + ED_DATA[[#This Row],[TRIAGE TIME]]</f>
        <v>41011.5625</v>
      </c>
      <c r="V750" s="2">
        <f>ED_DATA[[#This Row],[DISP DATE]] + ED_DATA[[#This Row],[DISP TIME]]</f>
        <v>41011.938888888886</v>
      </c>
      <c r="W750" s="2">
        <f>ED_DATA[[#This Row],[DATE PT LEFT ED]] + ED_DATA[[#This Row],[TIME PT LEFT ED]]</f>
        <v>41011.961805555555</v>
      </c>
      <c r="X750" s="5">
        <f t="shared" si="110"/>
        <v>9.4499999998952262</v>
      </c>
      <c r="Y750" s="5">
        <f t="shared" si="111"/>
        <v>8.8999999998486601</v>
      </c>
      <c r="Z750" s="7">
        <f t="shared" si="112"/>
        <v>0</v>
      </c>
      <c r="AA750" s="7">
        <f t="shared" si="113"/>
        <v>0</v>
      </c>
      <c r="AB750" s="7">
        <f t="shared" si="116"/>
        <v>0</v>
      </c>
      <c r="AC750" s="7">
        <f t="shared" si="117"/>
        <v>0</v>
      </c>
      <c r="AD750" s="7">
        <f t="shared" si="118"/>
        <v>0</v>
      </c>
      <c r="AE750" s="7">
        <f t="shared" si="114"/>
        <v>0</v>
      </c>
      <c r="AF750" s="7">
        <f t="shared" si="115"/>
        <v>0</v>
      </c>
      <c r="AG750" s="7" t="str">
        <f t="shared" si="119"/>
        <v>Adult</v>
      </c>
    </row>
    <row r="751" spans="1:33">
      <c r="A751">
        <v>4414</v>
      </c>
      <c r="B751" t="s">
        <v>14</v>
      </c>
      <c r="C751" t="s">
        <v>15</v>
      </c>
      <c r="D751" t="s">
        <v>16</v>
      </c>
      <c r="E751" s="1">
        <v>41011</v>
      </c>
      <c r="F751" s="3">
        <v>0.64930555555555558</v>
      </c>
      <c r="G751" s="1">
        <v>41011</v>
      </c>
      <c r="H751" s="3">
        <v>0.64583333333333337</v>
      </c>
      <c r="I751">
        <v>2</v>
      </c>
      <c r="J751">
        <v>1970</v>
      </c>
      <c r="K751" s="1">
        <v>41011</v>
      </c>
      <c r="L751" s="3">
        <v>0.73750000000000004</v>
      </c>
      <c r="M751" s="1">
        <v>41011</v>
      </c>
      <c r="N751" s="3">
        <v>0.73750000000000004</v>
      </c>
      <c r="O751">
        <v>43</v>
      </c>
      <c r="P751">
        <v>15</v>
      </c>
      <c r="Q751">
        <v>15</v>
      </c>
      <c r="R751">
        <v>17</v>
      </c>
      <c r="S751">
        <v>17</v>
      </c>
      <c r="T751" s="2">
        <f>ED_DATA[[#This Row],[REG DATE]] + ED_DATA[[#This Row],[REG TIME]]</f>
        <v>41011.649305555555</v>
      </c>
      <c r="U751" s="2">
        <f>ED_DATA[[#This Row],[TRIAGE DATE]] + ED_DATA[[#This Row],[TRIAGE TIME]]</f>
        <v>41011.645833333336</v>
      </c>
      <c r="V751" s="2">
        <f>ED_DATA[[#This Row],[DISP DATE]] + ED_DATA[[#This Row],[DISP TIME]]</f>
        <v>41011.737500000003</v>
      </c>
      <c r="W751" s="2">
        <f>ED_DATA[[#This Row],[DATE PT LEFT ED]] + ED_DATA[[#This Row],[TIME PT LEFT ED]]</f>
        <v>41011.737500000003</v>
      </c>
      <c r="X751" s="5">
        <f t="shared" si="110"/>
        <v>2.1166666667559184</v>
      </c>
      <c r="Y751" s="5">
        <f t="shared" si="111"/>
        <v>2.1166666667559184</v>
      </c>
      <c r="Z751" s="7">
        <f t="shared" si="112"/>
        <v>1</v>
      </c>
      <c r="AA751" s="7">
        <f t="shared" si="113"/>
        <v>1</v>
      </c>
      <c r="AB751" s="7">
        <f t="shared" si="116"/>
        <v>0</v>
      </c>
      <c r="AC751" s="7">
        <f t="shared" si="117"/>
        <v>0</v>
      </c>
      <c r="AD751" s="7">
        <f t="shared" si="118"/>
        <v>0</v>
      </c>
      <c r="AE751" s="7">
        <f t="shared" si="114"/>
        <v>0</v>
      </c>
      <c r="AF751" s="7">
        <f t="shared" si="115"/>
        <v>0</v>
      </c>
      <c r="AG751" s="7" t="str">
        <f t="shared" si="119"/>
        <v>Adult</v>
      </c>
    </row>
    <row r="752" spans="1:33">
      <c r="A752">
        <v>4414</v>
      </c>
      <c r="B752" t="s">
        <v>14</v>
      </c>
      <c r="C752" t="s">
        <v>15</v>
      </c>
      <c r="D752" t="s">
        <v>16</v>
      </c>
      <c r="E752" s="1">
        <v>41011</v>
      </c>
      <c r="F752" s="3">
        <v>0.66180555555555554</v>
      </c>
      <c r="G752" s="1">
        <v>41011</v>
      </c>
      <c r="H752" s="3">
        <v>0.65416666666666667</v>
      </c>
      <c r="I752">
        <v>2</v>
      </c>
      <c r="J752">
        <v>1976</v>
      </c>
      <c r="K752" s="1">
        <v>41011</v>
      </c>
      <c r="L752" s="3">
        <v>0.78125</v>
      </c>
      <c r="M752" s="1">
        <v>41011</v>
      </c>
      <c r="N752" s="3">
        <v>0.78125</v>
      </c>
      <c r="O752">
        <v>36</v>
      </c>
      <c r="P752">
        <v>15</v>
      </c>
      <c r="Q752">
        <v>15</v>
      </c>
      <c r="R752">
        <v>18</v>
      </c>
      <c r="S752">
        <v>18</v>
      </c>
      <c r="T752" s="2">
        <f>ED_DATA[[#This Row],[REG DATE]] + ED_DATA[[#This Row],[REG TIME]]</f>
        <v>41011.661805555559</v>
      </c>
      <c r="U752" s="2">
        <f>ED_DATA[[#This Row],[TRIAGE DATE]] + ED_DATA[[#This Row],[TRIAGE TIME]]</f>
        <v>41011.654166666667</v>
      </c>
      <c r="V752" s="2">
        <f>ED_DATA[[#This Row],[DISP DATE]] + ED_DATA[[#This Row],[DISP TIME]]</f>
        <v>41011.78125</v>
      </c>
      <c r="W752" s="2">
        <f>ED_DATA[[#This Row],[DATE PT LEFT ED]] + ED_DATA[[#This Row],[TIME PT LEFT ED]]</f>
        <v>41011.78125</v>
      </c>
      <c r="X752" s="5">
        <f t="shared" si="110"/>
        <v>2.8666666665812954</v>
      </c>
      <c r="Y752" s="5">
        <f t="shared" si="111"/>
        <v>2.8666666665812954</v>
      </c>
      <c r="Z752" s="7">
        <f t="shared" si="112"/>
        <v>1</v>
      </c>
      <c r="AA752" s="7">
        <f t="shared" si="113"/>
        <v>1</v>
      </c>
      <c r="AB752" s="7">
        <f t="shared" si="116"/>
        <v>0</v>
      </c>
      <c r="AC752" s="7">
        <f t="shared" si="117"/>
        <v>0</v>
      </c>
      <c r="AD752" s="7">
        <f t="shared" si="118"/>
        <v>0</v>
      </c>
      <c r="AE752" s="7">
        <f t="shared" si="114"/>
        <v>0</v>
      </c>
      <c r="AF752" s="7">
        <f t="shared" si="115"/>
        <v>0</v>
      </c>
      <c r="AG752" s="7" t="str">
        <f t="shared" si="119"/>
        <v>Adult</v>
      </c>
    </row>
    <row r="753" spans="1:33">
      <c r="A753">
        <v>4414</v>
      </c>
      <c r="B753" t="s">
        <v>14</v>
      </c>
      <c r="C753" t="s">
        <v>15</v>
      </c>
      <c r="D753" t="s">
        <v>16</v>
      </c>
      <c r="E753" s="1">
        <v>41011</v>
      </c>
      <c r="F753" s="3">
        <v>0.69444444444444442</v>
      </c>
      <c r="G753" s="1">
        <v>41011</v>
      </c>
      <c r="H753" s="3">
        <v>0.69027777777777777</v>
      </c>
      <c r="I753">
        <v>2</v>
      </c>
      <c r="J753">
        <v>1972</v>
      </c>
      <c r="K753" s="1">
        <v>41011</v>
      </c>
      <c r="L753" s="3">
        <v>0.94791666666666663</v>
      </c>
      <c r="M753" s="1">
        <v>41011</v>
      </c>
      <c r="N753" s="3">
        <v>0.94791666666666663</v>
      </c>
      <c r="O753">
        <v>41</v>
      </c>
      <c r="P753">
        <v>16</v>
      </c>
      <c r="Q753">
        <v>16</v>
      </c>
      <c r="R753">
        <v>22</v>
      </c>
      <c r="S753">
        <v>22</v>
      </c>
      <c r="T753" s="2">
        <f>ED_DATA[[#This Row],[REG DATE]] + ED_DATA[[#This Row],[REG TIME]]</f>
        <v>41011.694444444445</v>
      </c>
      <c r="U753" s="2">
        <f>ED_DATA[[#This Row],[TRIAGE DATE]] + ED_DATA[[#This Row],[TRIAGE TIME]]</f>
        <v>41011.69027777778</v>
      </c>
      <c r="V753" s="2">
        <f>ED_DATA[[#This Row],[DISP DATE]] + ED_DATA[[#This Row],[DISP TIME]]</f>
        <v>41011.947916666664</v>
      </c>
      <c r="W753" s="2">
        <f>ED_DATA[[#This Row],[DATE PT LEFT ED]] + ED_DATA[[#This Row],[TIME PT LEFT ED]]</f>
        <v>41011.947916666664</v>
      </c>
      <c r="X753" s="5">
        <f t="shared" si="110"/>
        <v>6.0833333332557231</v>
      </c>
      <c r="Y753" s="5">
        <f t="shared" si="111"/>
        <v>6.0833333332557231</v>
      </c>
      <c r="Z753" s="7">
        <f t="shared" si="112"/>
        <v>1</v>
      </c>
      <c r="AA753" s="7">
        <f t="shared" si="113"/>
        <v>0</v>
      </c>
      <c r="AB753" s="7">
        <f t="shared" si="116"/>
        <v>0</v>
      </c>
      <c r="AC753" s="7">
        <f t="shared" si="117"/>
        <v>0</v>
      </c>
      <c r="AD753" s="7">
        <f t="shared" si="118"/>
        <v>0</v>
      </c>
      <c r="AE753" s="7">
        <f t="shared" si="114"/>
        <v>0</v>
      </c>
      <c r="AF753" s="7">
        <f t="shared" si="115"/>
        <v>0</v>
      </c>
      <c r="AG753" s="7" t="str">
        <f t="shared" si="119"/>
        <v>Adult</v>
      </c>
    </row>
    <row r="754" spans="1:33">
      <c r="A754">
        <v>4414</v>
      </c>
      <c r="B754" t="s">
        <v>14</v>
      </c>
      <c r="C754" t="s">
        <v>15</v>
      </c>
      <c r="D754" t="s">
        <v>16</v>
      </c>
      <c r="E754" s="1">
        <v>41014</v>
      </c>
      <c r="F754" s="3">
        <v>0.41944444444444445</v>
      </c>
      <c r="G754" s="1">
        <v>41014</v>
      </c>
      <c r="H754" s="3">
        <v>0.41458333333333336</v>
      </c>
      <c r="I754">
        <v>2</v>
      </c>
      <c r="J754">
        <v>1975</v>
      </c>
      <c r="K754" s="1">
        <v>41014</v>
      </c>
      <c r="L754" s="3">
        <v>0.55555555555555558</v>
      </c>
      <c r="M754" s="1">
        <v>41014</v>
      </c>
      <c r="N754" s="3">
        <v>0.55555555555555558</v>
      </c>
      <c r="O754">
        <v>39</v>
      </c>
      <c r="P754">
        <v>10</v>
      </c>
      <c r="Q754">
        <v>9</v>
      </c>
      <c r="R754">
        <v>13</v>
      </c>
      <c r="S754">
        <v>13</v>
      </c>
      <c r="T754" s="2">
        <f>ED_DATA[[#This Row],[REG DATE]] + ED_DATA[[#This Row],[REG TIME]]</f>
        <v>41014.419444444444</v>
      </c>
      <c r="U754" s="2">
        <f>ED_DATA[[#This Row],[TRIAGE DATE]] + ED_DATA[[#This Row],[TRIAGE TIME]]</f>
        <v>41014.414583333331</v>
      </c>
      <c r="V754" s="2">
        <f>ED_DATA[[#This Row],[DISP DATE]] + ED_DATA[[#This Row],[DISP TIME]]</f>
        <v>41014.555555555555</v>
      </c>
      <c r="W754" s="2">
        <f>ED_DATA[[#This Row],[DATE PT LEFT ED]] + ED_DATA[[#This Row],[TIME PT LEFT ED]]</f>
        <v>41014.555555555555</v>
      </c>
      <c r="X754" s="5">
        <f t="shared" si="110"/>
        <v>3.2666666666627862</v>
      </c>
      <c r="Y754" s="5">
        <f t="shared" si="111"/>
        <v>3.2666666666627862</v>
      </c>
      <c r="Z754" s="7">
        <f t="shared" si="112"/>
        <v>1</v>
      </c>
      <c r="AA754" s="7">
        <f t="shared" si="113"/>
        <v>1</v>
      </c>
      <c r="AB754" s="7">
        <f t="shared" si="116"/>
        <v>0</v>
      </c>
      <c r="AC754" s="7">
        <f t="shared" si="117"/>
        <v>0</v>
      </c>
      <c r="AD754" s="7">
        <f t="shared" si="118"/>
        <v>0</v>
      </c>
      <c r="AE754" s="7">
        <f t="shared" si="114"/>
        <v>0</v>
      </c>
      <c r="AF754" s="7">
        <f t="shared" si="115"/>
        <v>0</v>
      </c>
      <c r="AG754" s="7" t="str">
        <f t="shared" si="119"/>
        <v>Adult</v>
      </c>
    </row>
    <row r="755" spans="1:33">
      <c r="A755">
        <v>4414</v>
      </c>
      <c r="B755" t="s">
        <v>14</v>
      </c>
      <c r="C755" t="s">
        <v>15</v>
      </c>
      <c r="D755" t="s">
        <v>16</v>
      </c>
      <c r="E755" s="1">
        <v>41014</v>
      </c>
      <c r="F755" s="3">
        <v>0.4861111111111111</v>
      </c>
      <c r="G755" s="1">
        <v>41014</v>
      </c>
      <c r="H755" s="3">
        <v>0.48333333333333334</v>
      </c>
      <c r="I755">
        <v>2</v>
      </c>
      <c r="J755">
        <v>1949</v>
      </c>
      <c r="K755" s="1">
        <v>41014</v>
      </c>
      <c r="L755" s="3">
        <v>0.625</v>
      </c>
      <c r="M755" s="1">
        <v>41014</v>
      </c>
      <c r="N755" s="3">
        <v>0.625</v>
      </c>
      <c r="O755">
        <v>63</v>
      </c>
      <c r="P755">
        <v>11</v>
      </c>
      <c r="Q755">
        <v>11</v>
      </c>
      <c r="R755">
        <v>15</v>
      </c>
      <c r="S755">
        <v>15</v>
      </c>
      <c r="T755" s="2">
        <f>ED_DATA[[#This Row],[REG DATE]] + ED_DATA[[#This Row],[REG TIME]]</f>
        <v>41014.486111111109</v>
      </c>
      <c r="U755" s="2">
        <f>ED_DATA[[#This Row],[TRIAGE DATE]] + ED_DATA[[#This Row],[TRIAGE TIME]]</f>
        <v>41014.48333333333</v>
      </c>
      <c r="V755" s="2">
        <f>ED_DATA[[#This Row],[DISP DATE]] + ED_DATA[[#This Row],[DISP TIME]]</f>
        <v>41014.625</v>
      </c>
      <c r="W755" s="2">
        <f>ED_DATA[[#This Row],[DATE PT LEFT ED]] + ED_DATA[[#This Row],[TIME PT LEFT ED]]</f>
        <v>41014.625</v>
      </c>
      <c r="X755" s="5">
        <f t="shared" si="110"/>
        <v>3.3333333333721384</v>
      </c>
      <c r="Y755" s="5">
        <f t="shared" si="111"/>
        <v>3.3333333333721384</v>
      </c>
      <c r="Z755" s="7">
        <f t="shared" si="112"/>
        <v>1</v>
      </c>
      <c r="AA755" s="7">
        <f t="shared" si="113"/>
        <v>1</v>
      </c>
      <c r="AB755" s="7">
        <f t="shared" si="116"/>
        <v>0</v>
      </c>
      <c r="AC755" s="7">
        <f t="shared" si="117"/>
        <v>0</v>
      </c>
      <c r="AD755" s="7">
        <f t="shared" si="118"/>
        <v>0</v>
      </c>
      <c r="AE755" s="7">
        <f t="shared" si="114"/>
        <v>0</v>
      </c>
      <c r="AF755" s="7">
        <f t="shared" si="115"/>
        <v>0</v>
      </c>
      <c r="AG755" s="7" t="str">
        <f t="shared" si="119"/>
        <v>Adult</v>
      </c>
    </row>
    <row r="756" spans="1:33">
      <c r="A756">
        <v>4414</v>
      </c>
      <c r="B756" t="s">
        <v>14</v>
      </c>
      <c r="C756" t="s">
        <v>15</v>
      </c>
      <c r="D756" t="s">
        <v>16</v>
      </c>
      <c r="E756" s="1">
        <v>41014</v>
      </c>
      <c r="F756" s="3">
        <v>0.52986111111111112</v>
      </c>
      <c r="G756" s="1">
        <v>41014</v>
      </c>
      <c r="H756" s="3">
        <v>0.5229166666666667</v>
      </c>
      <c r="I756">
        <v>2</v>
      </c>
      <c r="J756">
        <v>1959</v>
      </c>
      <c r="K756" s="1">
        <v>41014</v>
      </c>
      <c r="L756" s="3">
        <v>0.70833333333333337</v>
      </c>
      <c r="M756" s="1">
        <v>41014</v>
      </c>
      <c r="N756" s="3">
        <v>0.70972222222222225</v>
      </c>
      <c r="O756">
        <v>55</v>
      </c>
      <c r="P756">
        <v>12</v>
      </c>
      <c r="Q756">
        <v>12</v>
      </c>
      <c r="R756">
        <v>17</v>
      </c>
      <c r="S756">
        <v>17</v>
      </c>
      <c r="T756" s="2">
        <f>ED_DATA[[#This Row],[REG DATE]] + ED_DATA[[#This Row],[REG TIME]]</f>
        <v>41014.529861111114</v>
      </c>
      <c r="U756" s="2">
        <f>ED_DATA[[#This Row],[TRIAGE DATE]] + ED_DATA[[#This Row],[TRIAGE TIME]]</f>
        <v>41014.522916666669</v>
      </c>
      <c r="V756" s="2">
        <f>ED_DATA[[#This Row],[DISP DATE]] + ED_DATA[[#This Row],[DISP TIME]]</f>
        <v>41014.708333333336</v>
      </c>
      <c r="W756" s="2">
        <f>ED_DATA[[#This Row],[DATE PT LEFT ED]] + ED_DATA[[#This Row],[TIME PT LEFT ED]]</f>
        <v>41014.709722222222</v>
      </c>
      <c r="X756" s="5">
        <f t="shared" si="110"/>
        <v>4.316666666592937</v>
      </c>
      <c r="Y756" s="5">
        <f t="shared" si="111"/>
        <v>4.2833333333255723</v>
      </c>
      <c r="Z756" s="7">
        <f t="shared" si="112"/>
        <v>1</v>
      </c>
      <c r="AA756" s="7">
        <f t="shared" si="113"/>
        <v>0</v>
      </c>
      <c r="AB756" s="7">
        <f t="shared" si="116"/>
        <v>0</v>
      </c>
      <c r="AC756" s="7">
        <f t="shared" si="117"/>
        <v>0</v>
      </c>
      <c r="AD756" s="7">
        <f t="shared" si="118"/>
        <v>0</v>
      </c>
      <c r="AE756" s="7">
        <f t="shared" si="114"/>
        <v>0</v>
      </c>
      <c r="AF756" s="7">
        <f t="shared" si="115"/>
        <v>0</v>
      </c>
      <c r="AG756" s="7" t="str">
        <f t="shared" si="119"/>
        <v>Adult</v>
      </c>
    </row>
    <row r="757" spans="1:33">
      <c r="A757">
        <v>4414</v>
      </c>
      <c r="B757" t="s">
        <v>14</v>
      </c>
      <c r="C757" t="s">
        <v>15</v>
      </c>
      <c r="D757" t="s">
        <v>16</v>
      </c>
      <c r="E757" s="1">
        <v>41010</v>
      </c>
      <c r="F757" s="3">
        <v>8.2638888888888887E-2</v>
      </c>
      <c r="G757" s="1">
        <v>41010</v>
      </c>
      <c r="H757" s="3">
        <v>7.7083333333333337E-2</v>
      </c>
      <c r="I757">
        <v>2</v>
      </c>
      <c r="J757">
        <v>1991</v>
      </c>
      <c r="K757" s="1">
        <v>41010</v>
      </c>
      <c r="L757" s="3">
        <v>0.25694444444444442</v>
      </c>
      <c r="M757" s="1">
        <v>41010</v>
      </c>
      <c r="N757" s="3">
        <v>0.25694444444444442</v>
      </c>
      <c r="O757">
        <v>22</v>
      </c>
      <c r="P757">
        <v>1</v>
      </c>
      <c r="Q757">
        <v>1</v>
      </c>
      <c r="R757">
        <v>6</v>
      </c>
      <c r="S757">
        <v>6</v>
      </c>
      <c r="T757" s="2">
        <f>ED_DATA[[#This Row],[REG DATE]] + ED_DATA[[#This Row],[REG TIME]]</f>
        <v>41010.082638888889</v>
      </c>
      <c r="U757" s="2">
        <f>ED_DATA[[#This Row],[TRIAGE DATE]] + ED_DATA[[#This Row],[TRIAGE TIME]]</f>
        <v>41010.07708333333</v>
      </c>
      <c r="V757" s="2">
        <f>ED_DATA[[#This Row],[DISP DATE]] + ED_DATA[[#This Row],[DISP TIME]]</f>
        <v>41010.256944444445</v>
      </c>
      <c r="W757" s="2">
        <f>ED_DATA[[#This Row],[DATE PT LEFT ED]] + ED_DATA[[#This Row],[TIME PT LEFT ED]]</f>
        <v>41010.256944444445</v>
      </c>
      <c r="X757" s="5">
        <f t="shared" si="110"/>
        <v>4.1833333333488554</v>
      </c>
      <c r="Y757" s="5">
        <f t="shared" si="111"/>
        <v>4.1833333333488554</v>
      </c>
      <c r="Z757" s="7">
        <f t="shared" si="112"/>
        <v>1</v>
      </c>
      <c r="AA757" s="7">
        <f t="shared" si="113"/>
        <v>0</v>
      </c>
      <c r="AB757" s="7">
        <f t="shared" si="116"/>
        <v>0</v>
      </c>
      <c r="AC757" s="7">
        <f t="shared" si="117"/>
        <v>0</v>
      </c>
      <c r="AD757" s="7">
        <f t="shared" si="118"/>
        <v>0</v>
      </c>
      <c r="AE757" s="7">
        <f t="shared" si="114"/>
        <v>0</v>
      </c>
      <c r="AF757" s="7">
        <f t="shared" si="115"/>
        <v>0</v>
      </c>
      <c r="AG757" s="7" t="str">
        <f t="shared" si="119"/>
        <v>Adult</v>
      </c>
    </row>
    <row r="758" spans="1:33">
      <c r="A758">
        <v>4414</v>
      </c>
      <c r="B758" t="s">
        <v>14</v>
      </c>
      <c r="C758" t="s">
        <v>15</v>
      </c>
      <c r="D758" t="s">
        <v>16</v>
      </c>
      <c r="E758" s="1">
        <v>41013</v>
      </c>
      <c r="F758" s="3">
        <v>0.52569444444444446</v>
      </c>
      <c r="G758" s="1">
        <v>41013</v>
      </c>
      <c r="H758" s="3">
        <v>0.52083333333333337</v>
      </c>
      <c r="I758">
        <v>2</v>
      </c>
      <c r="J758">
        <v>1965</v>
      </c>
      <c r="K758" s="1">
        <v>41013</v>
      </c>
      <c r="L758" s="3">
        <v>0.74305555555555558</v>
      </c>
      <c r="M758" s="1">
        <v>41013</v>
      </c>
      <c r="N758" s="3">
        <v>0.74375000000000002</v>
      </c>
      <c r="O758">
        <v>49</v>
      </c>
      <c r="P758">
        <v>12</v>
      </c>
      <c r="Q758">
        <v>12</v>
      </c>
      <c r="R758">
        <v>17</v>
      </c>
      <c r="S758">
        <v>17</v>
      </c>
      <c r="T758" s="2">
        <f>ED_DATA[[#This Row],[REG DATE]] + ED_DATA[[#This Row],[REG TIME]]</f>
        <v>41013.525694444441</v>
      </c>
      <c r="U758" s="2">
        <f>ED_DATA[[#This Row],[TRIAGE DATE]] + ED_DATA[[#This Row],[TRIAGE TIME]]</f>
        <v>41013.520833333336</v>
      </c>
      <c r="V758" s="2">
        <f>ED_DATA[[#This Row],[DISP DATE]] + ED_DATA[[#This Row],[DISP TIME]]</f>
        <v>41013.743055555555</v>
      </c>
      <c r="W758" s="2">
        <f>ED_DATA[[#This Row],[DATE PT LEFT ED]] + ED_DATA[[#This Row],[TIME PT LEFT ED]]</f>
        <v>41013.743750000001</v>
      </c>
      <c r="X758" s="5">
        <f t="shared" si="110"/>
        <v>5.2333333334536292</v>
      </c>
      <c r="Y758" s="5">
        <f t="shared" si="111"/>
        <v>5.2166666667326353</v>
      </c>
      <c r="Z758" s="7">
        <f t="shared" si="112"/>
        <v>1</v>
      </c>
      <c r="AA758" s="7">
        <f t="shared" si="113"/>
        <v>0</v>
      </c>
      <c r="AB758" s="7">
        <f t="shared" si="116"/>
        <v>0</v>
      </c>
      <c r="AC758" s="7">
        <f t="shared" si="117"/>
        <v>0</v>
      </c>
      <c r="AD758" s="7">
        <f t="shared" si="118"/>
        <v>0</v>
      </c>
      <c r="AE758" s="7">
        <f t="shared" si="114"/>
        <v>0</v>
      </c>
      <c r="AF758" s="7">
        <f t="shared" si="115"/>
        <v>0</v>
      </c>
      <c r="AG758" s="7" t="str">
        <f t="shared" si="119"/>
        <v>Adult</v>
      </c>
    </row>
    <row r="759" spans="1:33">
      <c r="A759">
        <v>4414</v>
      </c>
      <c r="B759" t="s">
        <v>14</v>
      </c>
      <c r="C759" t="s">
        <v>15</v>
      </c>
      <c r="D759" t="s">
        <v>16</v>
      </c>
      <c r="E759" s="1">
        <v>41013</v>
      </c>
      <c r="F759" s="3">
        <v>0.72777777777777775</v>
      </c>
      <c r="G759" s="1">
        <v>41013</v>
      </c>
      <c r="H759" s="3">
        <v>0.72222222222222221</v>
      </c>
      <c r="I759">
        <v>2</v>
      </c>
      <c r="J759">
        <v>1957</v>
      </c>
      <c r="K759" s="1">
        <v>41013</v>
      </c>
      <c r="L759" s="3">
        <v>0.80208333333333337</v>
      </c>
      <c r="M759" s="1">
        <v>41013</v>
      </c>
      <c r="N759" s="3">
        <v>0.80208333333333337</v>
      </c>
      <c r="O759">
        <v>58</v>
      </c>
      <c r="P759">
        <v>17</v>
      </c>
      <c r="Q759">
        <v>17</v>
      </c>
      <c r="R759">
        <v>19</v>
      </c>
      <c r="S759">
        <v>19</v>
      </c>
      <c r="T759" s="2">
        <f>ED_DATA[[#This Row],[REG DATE]] + ED_DATA[[#This Row],[REG TIME]]</f>
        <v>41013.727777777778</v>
      </c>
      <c r="U759" s="2">
        <f>ED_DATA[[#This Row],[TRIAGE DATE]] + ED_DATA[[#This Row],[TRIAGE TIME]]</f>
        <v>41013.722222222219</v>
      </c>
      <c r="V759" s="2">
        <f>ED_DATA[[#This Row],[DISP DATE]] + ED_DATA[[#This Row],[DISP TIME]]</f>
        <v>41013.802083333336</v>
      </c>
      <c r="W759" s="2">
        <f>ED_DATA[[#This Row],[DATE PT LEFT ED]] + ED_DATA[[#This Row],[TIME PT LEFT ED]]</f>
        <v>41013.802083333336</v>
      </c>
      <c r="X759" s="5">
        <f t="shared" si="110"/>
        <v>1.78333333338378</v>
      </c>
      <c r="Y759" s="5">
        <f t="shared" si="111"/>
        <v>1.78333333338378</v>
      </c>
      <c r="Z759" s="7">
        <f t="shared" si="112"/>
        <v>1</v>
      </c>
      <c r="AA759" s="7">
        <f t="shared" si="113"/>
        <v>1</v>
      </c>
      <c r="AB759" s="7">
        <f t="shared" si="116"/>
        <v>0</v>
      </c>
      <c r="AC759" s="7">
        <f t="shared" si="117"/>
        <v>0</v>
      </c>
      <c r="AD759" s="7">
        <f t="shared" si="118"/>
        <v>0</v>
      </c>
      <c r="AE759" s="7">
        <f t="shared" si="114"/>
        <v>0</v>
      </c>
      <c r="AF759" s="7">
        <f t="shared" si="115"/>
        <v>0</v>
      </c>
      <c r="AG759" s="7" t="str">
        <f t="shared" si="119"/>
        <v>Adult</v>
      </c>
    </row>
    <row r="760" spans="1:33">
      <c r="A760">
        <v>4414</v>
      </c>
      <c r="B760" t="s">
        <v>14</v>
      </c>
      <c r="C760" t="s">
        <v>15</v>
      </c>
      <c r="D760" t="s">
        <v>16</v>
      </c>
      <c r="E760" s="1">
        <v>41013</v>
      </c>
      <c r="F760" s="3">
        <v>0.77013888888888893</v>
      </c>
      <c r="G760" s="1">
        <v>41013</v>
      </c>
      <c r="H760" s="3">
        <v>0.7631944444444444</v>
      </c>
      <c r="I760">
        <v>2</v>
      </c>
      <c r="J760">
        <v>1954</v>
      </c>
      <c r="K760" s="1">
        <v>41013</v>
      </c>
      <c r="L760" s="3">
        <v>0.99305555555555558</v>
      </c>
      <c r="M760" s="1">
        <v>41014</v>
      </c>
      <c r="N760" s="3">
        <v>3.4722222222222224E-2</v>
      </c>
      <c r="O760">
        <v>59</v>
      </c>
      <c r="P760">
        <v>18</v>
      </c>
      <c r="Q760">
        <v>18</v>
      </c>
      <c r="R760">
        <v>23</v>
      </c>
      <c r="S760">
        <v>0</v>
      </c>
      <c r="T760" s="2">
        <f>ED_DATA[[#This Row],[REG DATE]] + ED_DATA[[#This Row],[REG TIME]]</f>
        <v>41013.770138888889</v>
      </c>
      <c r="U760" s="2">
        <f>ED_DATA[[#This Row],[TRIAGE DATE]] + ED_DATA[[#This Row],[TRIAGE TIME]]</f>
        <v>41013.763194444444</v>
      </c>
      <c r="V760" s="2">
        <f>ED_DATA[[#This Row],[DISP DATE]] + ED_DATA[[#This Row],[DISP TIME]]</f>
        <v>41013.993055555555</v>
      </c>
      <c r="W760" s="2">
        <f>ED_DATA[[#This Row],[DATE PT LEFT ED]] + ED_DATA[[#This Row],[TIME PT LEFT ED]]</f>
        <v>41014.034722222219</v>
      </c>
      <c r="X760" s="5">
        <f t="shared" si="110"/>
        <v>6.3499999999185093</v>
      </c>
      <c r="Y760" s="5">
        <f t="shared" si="111"/>
        <v>5.3499999999767169</v>
      </c>
      <c r="Z760" s="7">
        <f t="shared" si="112"/>
        <v>1</v>
      </c>
      <c r="AA760" s="7">
        <f t="shared" si="113"/>
        <v>0</v>
      </c>
      <c r="AB760" s="7">
        <f t="shared" si="116"/>
        <v>0</v>
      </c>
      <c r="AC760" s="7">
        <f t="shared" si="117"/>
        <v>0</v>
      </c>
      <c r="AD760" s="7">
        <f t="shared" si="118"/>
        <v>0</v>
      </c>
      <c r="AE760" s="7">
        <f t="shared" si="114"/>
        <v>0</v>
      </c>
      <c r="AF760" s="7">
        <f t="shared" si="115"/>
        <v>0</v>
      </c>
      <c r="AG760" s="7" t="str">
        <f t="shared" si="119"/>
        <v>Adult</v>
      </c>
    </row>
    <row r="761" spans="1:33">
      <c r="A761">
        <v>4414</v>
      </c>
      <c r="B761" t="s">
        <v>14</v>
      </c>
      <c r="C761" t="s">
        <v>15</v>
      </c>
      <c r="D761" t="s">
        <v>16</v>
      </c>
      <c r="E761" s="1">
        <v>41013</v>
      </c>
      <c r="F761" s="3">
        <v>0.81944444444444442</v>
      </c>
      <c r="G761" s="1">
        <v>41013</v>
      </c>
      <c r="H761" s="3">
        <v>0.81458333333333333</v>
      </c>
      <c r="I761">
        <v>2</v>
      </c>
      <c r="J761">
        <v>1988</v>
      </c>
      <c r="K761" s="1">
        <v>41013</v>
      </c>
      <c r="L761" s="3">
        <v>0.88472222222222219</v>
      </c>
      <c r="M761" s="1">
        <v>41013</v>
      </c>
      <c r="N761" s="3">
        <v>0.88541666666666663</v>
      </c>
      <c r="O761">
        <v>24</v>
      </c>
      <c r="P761">
        <v>19</v>
      </c>
      <c r="Q761">
        <v>19</v>
      </c>
      <c r="R761">
        <v>21</v>
      </c>
      <c r="S761">
        <v>21</v>
      </c>
      <c r="T761" s="2">
        <f>ED_DATA[[#This Row],[REG DATE]] + ED_DATA[[#This Row],[REG TIME]]</f>
        <v>41013.819444444445</v>
      </c>
      <c r="U761" s="2">
        <f>ED_DATA[[#This Row],[TRIAGE DATE]] + ED_DATA[[#This Row],[TRIAGE TIME]]</f>
        <v>41013.814583333333</v>
      </c>
      <c r="V761" s="2">
        <f>ED_DATA[[#This Row],[DISP DATE]] + ED_DATA[[#This Row],[DISP TIME]]</f>
        <v>41013.884722222225</v>
      </c>
      <c r="W761" s="2">
        <f>ED_DATA[[#This Row],[DATE PT LEFT ED]] + ED_DATA[[#This Row],[TIME PT LEFT ED]]</f>
        <v>41013.885416666664</v>
      </c>
      <c r="X761" s="5">
        <f t="shared" si="110"/>
        <v>1.5833333332557231</v>
      </c>
      <c r="Y761" s="5">
        <f t="shared" si="111"/>
        <v>1.5666666667093523</v>
      </c>
      <c r="Z761" s="7">
        <f t="shared" si="112"/>
        <v>1</v>
      </c>
      <c r="AA761" s="7">
        <f t="shared" si="113"/>
        <v>1</v>
      </c>
      <c r="AB761" s="7">
        <f t="shared" si="116"/>
        <v>0</v>
      </c>
      <c r="AC761" s="7">
        <f t="shared" si="117"/>
        <v>0</v>
      </c>
      <c r="AD761" s="7">
        <f t="shared" si="118"/>
        <v>0</v>
      </c>
      <c r="AE761" s="7">
        <f t="shared" si="114"/>
        <v>0</v>
      </c>
      <c r="AF761" s="7">
        <f t="shared" si="115"/>
        <v>0</v>
      </c>
      <c r="AG761" s="7" t="str">
        <f t="shared" si="119"/>
        <v>Adult</v>
      </c>
    </row>
    <row r="762" spans="1:33">
      <c r="A762">
        <v>4414</v>
      </c>
      <c r="B762" t="s">
        <v>14</v>
      </c>
      <c r="C762" t="s">
        <v>15</v>
      </c>
      <c r="D762" t="s">
        <v>16</v>
      </c>
      <c r="E762" s="1">
        <v>41015</v>
      </c>
      <c r="F762" s="3">
        <v>0.65902777777777777</v>
      </c>
      <c r="G762" s="1">
        <v>41015</v>
      </c>
      <c r="H762" s="3">
        <v>0.65416666666666667</v>
      </c>
      <c r="I762">
        <v>2</v>
      </c>
      <c r="J762">
        <v>1987</v>
      </c>
      <c r="K762" s="1">
        <v>41015</v>
      </c>
      <c r="L762" s="3">
        <v>0.91666666666666663</v>
      </c>
      <c r="M762" s="1">
        <v>41015</v>
      </c>
      <c r="N762" s="3">
        <v>0.91666666666666663</v>
      </c>
      <c r="O762">
        <v>27</v>
      </c>
      <c r="P762">
        <v>15</v>
      </c>
      <c r="Q762">
        <v>15</v>
      </c>
      <c r="R762">
        <v>22</v>
      </c>
      <c r="S762">
        <v>22</v>
      </c>
      <c r="T762" s="2">
        <f>ED_DATA[[#This Row],[REG DATE]] + ED_DATA[[#This Row],[REG TIME]]</f>
        <v>41015.65902777778</v>
      </c>
      <c r="U762" s="2">
        <f>ED_DATA[[#This Row],[TRIAGE DATE]] + ED_DATA[[#This Row],[TRIAGE TIME]]</f>
        <v>41015.654166666667</v>
      </c>
      <c r="V762" s="2">
        <f>ED_DATA[[#This Row],[DISP DATE]] + ED_DATA[[#This Row],[DISP TIME]]</f>
        <v>41015.916666666664</v>
      </c>
      <c r="W762" s="2">
        <f>ED_DATA[[#This Row],[DATE PT LEFT ED]] + ED_DATA[[#This Row],[TIME PT LEFT ED]]</f>
        <v>41015.916666666664</v>
      </c>
      <c r="X762" s="5">
        <f t="shared" si="110"/>
        <v>6.1833333332324401</v>
      </c>
      <c r="Y762" s="5">
        <f t="shared" si="111"/>
        <v>6.1833333332324401</v>
      </c>
      <c r="Z762" s="7">
        <f t="shared" si="112"/>
        <v>1</v>
      </c>
      <c r="AA762" s="7">
        <f t="shared" si="113"/>
        <v>0</v>
      </c>
      <c r="AB762" s="7">
        <f t="shared" si="116"/>
        <v>0</v>
      </c>
      <c r="AC762" s="7">
        <f t="shared" si="117"/>
        <v>0</v>
      </c>
      <c r="AD762" s="7">
        <f t="shared" si="118"/>
        <v>0</v>
      </c>
      <c r="AE762" s="7">
        <f t="shared" si="114"/>
        <v>0</v>
      </c>
      <c r="AF762" s="7">
        <f t="shared" si="115"/>
        <v>0</v>
      </c>
      <c r="AG762" s="7" t="str">
        <f t="shared" si="119"/>
        <v>Adult</v>
      </c>
    </row>
    <row r="763" spans="1:33">
      <c r="A763">
        <v>4414</v>
      </c>
      <c r="B763" t="s">
        <v>14</v>
      </c>
      <c r="C763" t="s">
        <v>15</v>
      </c>
      <c r="D763" t="s">
        <v>16</v>
      </c>
      <c r="E763" s="1">
        <v>41015</v>
      </c>
      <c r="F763" s="3">
        <v>0.77083333333333337</v>
      </c>
      <c r="G763" s="1">
        <v>41015</v>
      </c>
      <c r="H763" s="3">
        <v>0.76597222222222228</v>
      </c>
      <c r="I763">
        <v>2</v>
      </c>
      <c r="J763">
        <v>1957</v>
      </c>
      <c r="K763" s="1">
        <v>41015</v>
      </c>
      <c r="L763" s="3">
        <v>0.84375</v>
      </c>
      <c r="M763" s="1">
        <v>41015</v>
      </c>
      <c r="N763" s="3">
        <v>0.85416666666666663</v>
      </c>
      <c r="O763">
        <v>57</v>
      </c>
      <c r="P763">
        <v>18</v>
      </c>
      <c r="Q763">
        <v>18</v>
      </c>
      <c r="R763">
        <v>20</v>
      </c>
      <c r="S763">
        <v>20</v>
      </c>
      <c r="T763" s="2">
        <f>ED_DATA[[#This Row],[REG DATE]] + ED_DATA[[#This Row],[REG TIME]]</f>
        <v>41015.770833333336</v>
      </c>
      <c r="U763" s="2">
        <f>ED_DATA[[#This Row],[TRIAGE DATE]] + ED_DATA[[#This Row],[TRIAGE TIME]]</f>
        <v>41015.765972222223</v>
      </c>
      <c r="V763" s="2">
        <f>ED_DATA[[#This Row],[DISP DATE]] + ED_DATA[[#This Row],[DISP TIME]]</f>
        <v>41015.84375</v>
      </c>
      <c r="W763" s="2">
        <f>ED_DATA[[#This Row],[DATE PT LEFT ED]] + ED_DATA[[#This Row],[TIME PT LEFT ED]]</f>
        <v>41015.854166666664</v>
      </c>
      <c r="X763" s="5">
        <f t="shared" si="110"/>
        <v>1.9999999998835847</v>
      </c>
      <c r="Y763" s="5">
        <f t="shared" si="111"/>
        <v>1.7499999999417923</v>
      </c>
      <c r="Z763" s="7">
        <f t="shared" si="112"/>
        <v>1</v>
      </c>
      <c r="AA763" s="7">
        <f t="shared" si="113"/>
        <v>1</v>
      </c>
      <c r="AB763" s="7">
        <f t="shared" si="116"/>
        <v>0</v>
      </c>
      <c r="AC763" s="7">
        <f t="shared" si="117"/>
        <v>0</v>
      </c>
      <c r="AD763" s="7">
        <f t="shared" si="118"/>
        <v>0</v>
      </c>
      <c r="AE763" s="7">
        <f t="shared" si="114"/>
        <v>0</v>
      </c>
      <c r="AF763" s="7">
        <f t="shared" si="115"/>
        <v>0</v>
      </c>
      <c r="AG763" s="7" t="str">
        <f t="shared" si="119"/>
        <v>Adult</v>
      </c>
    </row>
    <row r="764" spans="1:33">
      <c r="A764">
        <v>4414</v>
      </c>
      <c r="B764" t="s">
        <v>14</v>
      </c>
      <c r="C764" t="s">
        <v>15</v>
      </c>
      <c r="D764" t="s">
        <v>16</v>
      </c>
      <c r="E764" s="1">
        <v>41015</v>
      </c>
      <c r="F764" s="3">
        <v>0.83750000000000002</v>
      </c>
      <c r="G764" s="1">
        <v>41015</v>
      </c>
      <c r="H764" s="3">
        <v>0.8305555555555556</v>
      </c>
      <c r="I764">
        <v>2</v>
      </c>
      <c r="J764">
        <v>1963</v>
      </c>
      <c r="K764" s="1">
        <v>41015</v>
      </c>
      <c r="L764" s="3">
        <v>0.9916666666666667</v>
      </c>
      <c r="M764" s="1">
        <v>41015</v>
      </c>
      <c r="N764" s="3">
        <v>0.99375000000000002</v>
      </c>
      <c r="O764">
        <v>48</v>
      </c>
      <c r="P764">
        <v>20</v>
      </c>
      <c r="Q764">
        <v>19</v>
      </c>
      <c r="R764">
        <v>23</v>
      </c>
      <c r="S764">
        <v>23</v>
      </c>
      <c r="T764" s="2">
        <f>ED_DATA[[#This Row],[REG DATE]] + ED_DATA[[#This Row],[REG TIME]]</f>
        <v>41015.837500000001</v>
      </c>
      <c r="U764" s="2">
        <f>ED_DATA[[#This Row],[TRIAGE DATE]] + ED_DATA[[#This Row],[TRIAGE TIME]]</f>
        <v>41015.830555555556</v>
      </c>
      <c r="V764" s="2">
        <f>ED_DATA[[#This Row],[DISP DATE]] + ED_DATA[[#This Row],[DISP TIME]]</f>
        <v>41015.991666666669</v>
      </c>
      <c r="W764" s="2">
        <f>ED_DATA[[#This Row],[DATE PT LEFT ED]] + ED_DATA[[#This Row],[TIME PT LEFT ED]]</f>
        <v>41015.993750000001</v>
      </c>
      <c r="X764" s="5">
        <f t="shared" si="110"/>
        <v>3.75</v>
      </c>
      <c r="Y764" s="5">
        <f t="shared" si="111"/>
        <v>3.7000000000116415</v>
      </c>
      <c r="Z764" s="7">
        <f t="shared" si="112"/>
        <v>1</v>
      </c>
      <c r="AA764" s="7">
        <f t="shared" si="113"/>
        <v>1</v>
      </c>
      <c r="AB764" s="7">
        <f t="shared" si="116"/>
        <v>0</v>
      </c>
      <c r="AC764" s="7">
        <f t="shared" si="117"/>
        <v>0</v>
      </c>
      <c r="AD764" s="7">
        <f t="shared" si="118"/>
        <v>0</v>
      </c>
      <c r="AE764" s="7">
        <f t="shared" si="114"/>
        <v>0</v>
      </c>
      <c r="AF764" s="7">
        <f t="shared" si="115"/>
        <v>0</v>
      </c>
      <c r="AG764" s="7" t="str">
        <f t="shared" si="119"/>
        <v>Adult</v>
      </c>
    </row>
    <row r="765" spans="1:33">
      <c r="A765">
        <v>4414</v>
      </c>
      <c r="B765" t="s">
        <v>14</v>
      </c>
      <c r="C765" t="s">
        <v>15</v>
      </c>
      <c r="D765" t="s">
        <v>16</v>
      </c>
      <c r="E765" s="1">
        <v>41016</v>
      </c>
      <c r="F765" s="3">
        <v>0.49513888888888891</v>
      </c>
      <c r="G765" s="1">
        <v>41016</v>
      </c>
      <c r="H765" s="3">
        <v>0.48958333333333331</v>
      </c>
      <c r="I765">
        <v>2</v>
      </c>
      <c r="J765">
        <v>1985</v>
      </c>
      <c r="K765" s="1">
        <v>41016</v>
      </c>
      <c r="L765" s="3">
        <v>0.73263888888888884</v>
      </c>
      <c r="M765" s="1">
        <v>41016</v>
      </c>
      <c r="N765" s="3">
        <v>0.79166666666666663</v>
      </c>
      <c r="O765">
        <v>28</v>
      </c>
      <c r="P765">
        <v>11</v>
      </c>
      <c r="Q765">
        <v>11</v>
      </c>
      <c r="R765">
        <v>17</v>
      </c>
      <c r="S765">
        <v>19</v>
      </c>
      <c r="T765" s="2">
        <f>ED_DATA[[#This Row],[REG DATE]] + ED_DATA[[#This Row],[REG TIME]]</f>
        <v>41016.495138888888</v>
      </c>
      <c r="U765" s="2">
        <f>ED_DATA[[#This Row],[TRIAGE DATE]] + ED_DATA[[#This Row],[TRIAGE TIME]]</f>
        <v>41016.489583333336</v>
      </c>
      <c r="V765" s="2">
        <f>ED_DATA[[#This Row],[DISP DATE]] + ED_DATA[[#This Row],[DISP TIME]]</f>
        <v>41016.732638888891</v>
      </c>
      <c r="W765" s="2">
        <f>ED_DATA[[#This Row],[DATE PT LEFT ED]] + ED_DATA[[#This Row],[TIME PT LEFT ED]]</f>
        <v>41016.791666666664</v>
      </c>
      <c r="X765" s="5">
        <f t="shared" si="110"/>
        <v>7.1166666666395031</v>
      </c>
      <c r="Y765" s="5">
        <f t="shared" si="111"/>
        <v>5.7000000000698492</v>
      </c>
      <c r="Z765" s="7">
        <f t="shared" si="112"/>
        <v>1</v>
      </c>
      <c r="AA765" s="7">
        <f t="shared" si="113"/>
        <v>0</v>
      </c>
      <c r="AB765" s="7">
        <f t="shared" si="116"/>
        <v>0</v>
      </c>
      <c r="AC765" s="7">
        <f t="shared" si="117"/>
        <v>0</v>
      </c>
      <c r="AD765" s="7">
        <f t="shared" si="118"/>
        <v>0</v>
      </c>
      <c r="AE765" s="7">
        <f t="shared" si="114"/>
        <v>0</v>
      </c>
      <c r="AF765" s="7">
        <f t="shared" si="115"/>
        <v>0</v>
      </c>
      <c r="AG765" s="7" t="str">
        <f t="shared" si="119"/>
        <v>Adult</v>
      </c>
    </row>
    <row r="766" spans="1:33">
      <c r="A766">
        <v>4414</v>
      </c>
      <c r="B766" t="s">
        <v>14</v>
      </c>
      <c r="C766" t="s">
        <v>15</v>
      </c>
      <c r="D766" t="s">
        <v>16</v>
      </c>
      <c r="E766" s="1">
        <v>41016</v>
      </c>
      <c r="F766" s="3">
        <v>0.62291666666666667</v>
      </c>
      <c r="G766" s="1">
        <v>41016</v>
      </c>
      <c r="H766" s="3">
        <v>0.61458333333333337</v>
      </c>
      <c r="I766">
        <v>2</v>
      </c>
      <c r="J766">
        <v>1960</v>
      </c>
      <c r="K766" s="1">
        <v>41016</v>
      </c>
      <c r="L766" s="3">
        <v>0.82638888888888884</v>
      </c>
      <c r="M766" s="1">
        <v>41016</v>
      </c>
      <c r="N766" s="3">
        <v>0.8354166666666667</v>
      </c>
      <c r="O766">
        <v>55</v>
      </c>
      <c r="P766">
        <v>14</v>
      </c>
      <c r="Q766">
        <v>14</v>
      </c>
      <c r="R766">
        <v>19</v>
      </c>
      <c r="S766">
        <v>20</v>
      </c>
      <c r="T766" s="2">
        <f>ED_DATA[[#This Row],[REG DATE]] + ED_DATA[[#This Row],[REG TIME]]</f>
        <v>41016.622916666667</v>
      </c>
      <c r="U766" s="2">
        <f>ED_DATA[[#This Row],[TRIAGE DATE]] + ED_DATA[[#This Row],[TRIAGE TIME]]</f>
        <v>41016.614583333336</v>
      </c>
      <c r="V766" s="2">
        <f>ED_DATA[[#This Row],[DISP DATE]] + ED_DATA[[#This Row],[DISP TIME]]</f>
        <v>41016.826388888891</v>
      </c>
      <c r="W766" s="2">
        <f>ED_DATA[[#This Row],[DATE PT LEFT ED]] + ED_DATA[[#This Row],[TIME PT LEFT ED]]</f>
        <v>41016.835416666669</v>
      </c>
      <c r="X766" s="5">
        <f t="shared" si="110"/>
        <v>5.1000000000349246</v>
      </c>
      <c r="Y766" s="5">
        <f t="shared" si="111"/>
        <v>4.8833333333604969</v>
      </c>
      <c r="Z766" s="7">
        <f t="shared" si="112"/>
        <v>1</v>
      </c>
      <c r="AA766" s="7">
        <f t="shared" si="113"/>
        <v>0</v>
      </c>
      <c r="AB766" s="7">
        <f t="shared" si="116"/>
        <v>0</v>
      </c>
      <c r="AC766" s="7">
        <f t="shared" si="117"/>
        <v>0</v>
      </c>
      <c r="AD766" s="7">
        <f t="shared" si="118"/>
        <v>0</v>
      </c>
      <c r="AE766" s="7">
        <f t="shared" si="114"/>
        <v>0</v>
      </c>
      <c r="AF766" s="7">
        <f t="shared" si="115"/>
        <v>0</v>
      </c>
      <c r="AG766" s="7" t="str">
        <f t="shared" si="119"/>
        <v>Adult</v>
      </c>
    </row>
    <row r="767" spans="1:33">
      <c r="A767">
        <v>4414</v>
      </c>
      <c r="B767" t="s">
        <v>14</v>
      </c>
      <c r="C767" t="s">
        <v>15</v>
      </c>
      <c r="D767" t="s">
        <v>16</v>
      </c>
      <c r="E767" s="1">
        <v>41016</v>
      </c>
      <c r="F767" s="3">
        <v>0.8666666666666667</v>
      </c>
      <c r="G767" s="1">
        <v>41016</v>
      </c>
      <c r="H767" s="3">
        <v>0.85416666666666663</v>
      </c>
      <c r="I767">
        <v>2</v>
      </c>
      <c r="J767">
        <v>1969</v>
      </c>
      <c r="K767" s="1">
        <v>41016</v>
      </c>
      <c r="L767" s="3">
        <v>0.90277777777777779</v>
      </c>
      <c r="M767" s="1">
        <v>41017</v>
      </c>
      <c r="N767" s="3">
        <v>0.91666666666666663</v>
      </c>
      <c r="O767">
        <v>42</v>
      </c>
      <c r="P767">
        <v>20</v>
      </c>
      <c r="Q767">
        <v>20</v>
      </c>
      <c r="R767">
        <v>21</v>
      </c>
      <c r="S767">
        <v>22</v>
      </c>
      <c r="T767" s="2">
        <f>ED_DATA[[#This Row],[REG DATE]] + ED_DATA[[#This Row],[REG TIME]]</f>
        <v>41016.866666666669</v>
      </c>
      <c r="U767" s="2">
        <f>ED_DATA[[#This Row],[TRIAGE DATE]] + ED_DATA[[#This Row],[TRIAGE TIME]]</f>
        <v>41016.854166666664</v>
      </c>
      <c r="V767" s="2">
        <f>ED_DATA[[#This Row],[DISP DATE]] + ED_DATA[[#This Row],[DISP TIME]]</f>
        <v>41016.902777777781</v>
      </c>
      <c r="W767" s="2">
        <f>ED_DATA[[#This Row],[DATE PT LEFT ED]] + ED_DATA[[#This Row],[TIME PT LEFT ED]]</f>
        <v>41017.916666666664</v>
      </c>
      <c r="X767" s="5">
        <f t="shared" si="110"/>
        <v>25.199999999895226</v>
      </c>
      <c r="Y767" s="5">
        <f t="shared" si="111"/>
        <v>0.86666666669771075</v>
      </c>
      <c r="Z767" s="7">
        <f t="shared" si="112"/>
        <v>1</v>
      </c>
      <c r="AA767" s="7">
        <f t="shared" si="113"/>
        <v>1</v>
      </c>
      <c r="AB767" s="7">
        <f t="shared" si="116"/>
        <v>0</v>
      </c>
      <c r="AC767" s="7">
        <f t="shared" si="117"/>
        <v>0</v>
      </c>
      <c r="AD767" s="7">
        <f t="shared" si="118"/>
        <v>0</v>
      </c>
      <c r="AE767" s="7">
        <f t="shared" si="114"/>
        <v>0</v>
      </c>
      <c r="AF767" s="7">
        <f t="shared" si="115"/>
        <v>0</v>
      </c>
      <c r="AG767" s="7" t="str">
        <f t="shared" si="119"/>
        <v>Adult</v>
      </c>
    </row>
    <row r="768" spans="1:33">
      <c r="A768">
        <v>4414</v>
      </c>
      <c r="B768" t="s">
        <v>14</v>
      </c>
      <c r="C768" t="s">
        <v>15</v>
      </c>
      <c r="D768" t="s">
        <v>16</v>
      </c>
      <c r="E768" s="1">
        <v>41010</v>
      </c>
      <c r="F768" s="3">
        <v>0.88958333333333328</v>
      </c>
      <c r="G768" s="1">
        <v>41010</v>
      </c>
      <c r="H768" s="3">
        <v>0.88680555555555551</v>
      </c>
      <c r="I768">
        <v>2</v>
      </c>
      <c r="J768">
        <v>1978</v>
      </c>
      <c r="K768" s="1">
        <v>41011</v>
      </c>
      <c r="L768" s="3">
        <v>0.35486111111111113</v>
      </c>
      <c r="M768" s="1">
        <v>41011</v>
      </c>
      <c r="N768" s="3">
        <v>0.71527777777777779</v>
      </c>
      <c r="O768">
        <v>36</v>
      </c>
      <c r="P768">
        <v>21</v>
      </c>
      <c r="Q768">
        <v>21</v>
      </c>
      <c r="R768">
        <v>8</v>
      </c>
      <c r="S768">
        <v>17</v>
      </c>
      <c r="T768" s="2">
        <f>ED_DATA[[#This Row],[REG DATE]] + ED_DATA[[#This Row],[REG TIME]]</f>
        <v>41010.88958333333</v>
      </c>
      <c r="U768" s="2">
        <f>ED_DATA[[#This Row],[TRIAGE DATE]] + ED_DATA[[#This Row],[TRIAGE TIME]]</f>
        <v>41010.886805555558</v>
      </c>
      <c r="V768" s="2">
        <f>ED_DATA[[#This Row],[DISP DATE]] + ED_DATA[[#This Row],[DISP TIME]]</f>
        <v>41011.354861111111</v>
      </c>
      <c r="W768" s="2">
        <f>ED_DATA[[#This Row],[DATE PT LEFT ED]] + ED_DATA[[#This Row],[TIME PT LEFT ED]]</f>
        <v>41011.715277777781</v>
      </c>
      <c r="X768" s="5">
        <f t="shared" ref="X768:X831" si="120">(W768-T768)*24</f>
        <v>19.816666666825768</v>
      </c>
      <c r="Y768" s="5">
        <f t="shared" ref="Y768:Y831" si="121">(V768-T768)*24</f>
        <v>11.166666666744277</v>
      </c>
      <c r="Z768" s="7">
        <f t="shared" ref="Z768:Z831" si="122">IF(Y768&lt;7,1,0)</f>
        <v>0</v>
      </c>
      <c r="AA768" s="7">
        <f t="shared" ref="AA768:AA831" si="123">IF(Y768&lt;4,1,0)</f>
        <v>0</v>
      </c>
      <c r="AB768" s="7">
        <f t="shared" si="116"/>
        <v>0</v>
      </c>
      <c r="AC768" s="7">
        <f t="shared" si="117"/>
        <v>0</v>
      </c>
      <c r="AD768" s="7">
        <f t="shared" si="118"/>
        <v>0</v>
      </c>
      <c r="AE768" s="7">
        <f t="shared" ref="AE768:AE831" si="124">IF(AND(AC768=1,Z768=1),1,0)</f>
        <v>0</v>
      </c>
      <c r="AF768" s="7">
        <f t="shared" ref="AF768:AF831" si="125">IF(AND(AD768=1,AA768=1),1,0)</f>
        <v>0</v>
      </c>
      <c r="AG768" s="7" t="str">
        <f t="shared" si="119"/>
        <v>Adult</v>
      </c>
    </row>
    <row r="769" spans="1:33">
      <c r="A769">
        <v>4414</v>
      </c>
      <c r="B769" t="s">
        <v>14</v>
      </c>
      <c r="C769" t="s">
        <v>15</v>
      </c>
      <c r="D769" t="s">
        <v>16</v>
      </c>
      <c r="E769" s="1">
        <v>41010</v>
      </c>
      <c r="F769" s="3">
        <v>0.9868055555555556</v>
      </c>
      <c r="G769" s="1">
        <v>41010</v>
      </c>
      <c r="H769" s="3">
        <v>0.97916666666666663</v>
      </c>
      <c r="I769">
        <v>2</v>
      </c>
      <c r="J769">
        <v>1975</v>
      </c>
      <c r="K769" s="1">
        <v>41011</v>
      </c>
      <c r="L769" s="3">
        <v>0.12013888888888889</v>
      </c>
      <c r="M769" s="1">
        <v>41011</v>
      </c>
      <c r="N769" s="3">
        <v>0.12013888888888889</v>
      </c>
      <c r="O769">
        <v>41</v>
      </c>
      <c r="P769">
        <v>23</v>
      </c>
      <c r="Q769">
        <v>23</v>
      </c>
      <c r="R769">
        <v>2</v>
      </c>
      <c r="S769">
        <v>2</v>
      </c>
      <c r="T769" s="2">
        <f>ED_DATA[[#This Row],[REG DATE]] + ED_DATA[[#This Row],[REG TIME]]</f>
        <v>41010.986805555556</v>
      </c>
      <c r="U769" s="2">
        <f>ED_DATA[[#This Row],[TRIAGE DATE]] + ED_DATA[[#This Row],[TRIAGE TIME]]</f>
        <v>41010.979166666664</v>
      </c>
      <c r="V769" s="2">
        <f>ED_DATA[[#This Row],[DISP DATE]] + ED_DATA[[#This Row],[DISP TIME]]</f>
        <v>41011.120138888888</v>
      </c>
      <c r="W769" s="2">
        <f>ED_DATA[[#This Row],[DATE PT LEFT ED]] + ED_DATA[[#This Row],[TIME PT LEFT ED]]</f>
        <v>41011.120138888888</v>
      </c>
      <c r="X769" s="5">
        <f t="shared" si="120"/>
        <v>3.1999999999534339</v>
      </c>
      <c r="Y769" s="5">
        <f t="shared" si="121"/>
        <v>3.1999999999534339</v>
      </c>
      <c r="Z769" s="7">
        <f t="shared" si="122"/>
        <v>1</v>
      </c>
      <c r="AA769" s="7">
        <f t="shared" si="123"/>
        <v>1</v>
      </c>
      <c r="AB769" s="7">
        <f t="shared" si="116"/>
        <v>0</v>
      </c>
      <c r="AC769" s="7">
        <f t="shared" si="117"/>
        <v>0</v>
      </c>
      <c r="AD769" s="7">
        <f t="shared" si="118"/>
        <v>0</v>
      </c>
      <c r="AE769" s="7">
        <f t="shared" si="124"/>
        <v>0</v>
      </c>
      <c r="AF769" s="7">
        <f t="shared" si="125"/>
        <v>0</v>
      </c>
      <c r="AG769" s="7" t="str">
        <f t="shared" si="119"/>
        <v>Adult</v>
      </c>
    </row>
    <row r="770" spans="1:33">
      <c r="A770">
        <v>4414</v>
      </c>
      <c r="B770" t="s">
        <v>14</v>
      </c>
      <c r="C770" t="s">
        <v>15</v>
      </c>
      <c r="D770" t="s">
        <v>16</v>
      </c>
      <c r="E770" s="1">
        <v>41011</v>
      </c>
      <c r="F770" s="3">
        <v>9.8611111111111108E-2</v>
      </c>
      <c r="G770" s="1">
        <v>41011</v>
      </c>
      <c r="H770" s="3">
        <v>9.375E-2</v>
      </c>
      <c r="I770">
        <v>2</v>
      </c>
      <c r="J770">
        <v>1964</v>
      </c>
      <c r="K770" s="1">
        <v>41011</v>
      </c>
      <c r="L770" s="3">
        <v>0.30625000000000002</v>
      </c>
      <c r="M770" s="1">
        <v>41011</v>
      </c>
      <c r="N770" s="3">
        <v>0.30625000000000002</v>
      </c>
      <c r="O770">
        <v>52</v>
      </c>
      <c r="P770">
        <v>2</v>
      </c>
      <c r="Q770">
        <v>2</v>
      </c>
      <c r="R770">
        <v>7</v>
      </c>
      <c r="S770">
        <v>7</v>
      </c>
      <c r="T770" s="2">
        <f>ED_DATA[[#This Row],[REG DATE]] + ED_DATA[[#This Row],[REG TIME]]</f>
        <v>41011.098611111112</v>
      </c>
      <c r="U770" s="2">
        <f>ED_DATA[[#This Row],[TRIAGE DATE]] + ED_DATA[[#This Row],[TRIAGE TIME]]</f>
        <v>41011.09375</v>
      </c>
      <c r="V770" s="2">
        <f>ED_DATA[[#This Row],[DISP DATE]] + ED_DATA[[#This Row],[DISP TIME]]</f>
        <v>41011.306250000001</v>
      </c>
      <c r="W770" s="2">
        <f>ED_DATA[[#This Row],[DATE PT LEFT ED]] + ED_DATA[[#This Row],[TIME PT LEFT ED]]</f>
        <v>41011.306250000001</v>
      </c>
      <c r="X770" s="5">
        <f t="shared" si="120"/>
        <v>4.9833333333372138</v>
      </c>
      <c r="Y770" s="5">
        <f t="shared" si="121"/>
        <v>4.9833333333372138</v>
      </c>
      <c r="Z770" s="7">
        <f t="shared" si="122"/>
        <v>1</v>
      </c>
      <c r="AA770" s="7">
        <f t="shared" si="123"/>
        <v>0</v>
      </c>
      <c r="AB770" s="7">
        <f t="shared" ref="AB770:AB833" si="126">IF(C770="Nurse Practitioner",1,0)</f>
        <v>0</v>
      </c>
      <c r="AC770" s="7">
        <f t="shared" ref="AC770:AC833" si="127">IF(AND(I770&lt;4,AB770=1),1,0)</f>
        <v>0</v>
      </c>
      <c r="AD770" s="7">
        <f t="shared" ref="AD770:AD833" si="128">IF(AND(I770&gt;3,AB770=1),1,0)</f>
        <v>0</v>
      </c>
      <c r="AE770" s="7">
        <f t="shared" si="124"/>
        <v>0</v>
      </c>
      <c r="AF770" s="7">
        <f t="shared" si="125"/>
        <v>0</v>
      </c>
      <c r="AG770" s="7" t="str">
        <f t="shared" ref="AG770:AG833" si="129">IF(O770&lt;=17, "Pediatric", IF(O770&lt;=64, "Adult", "Senior"))</f>
        <v>Adult</v>
      </c>
    </row>
    <row r="771" spans="1:33">
      <c r="A771">
        <v>4414</v>
      </c>
      <c r="B771" t="s">
        <v>14</v>
      </c>
      <c r="C771" t="s">
        <v>15</v>
      </c>
      <c r="D771" t="s">
        <v>16</v>
      </c>
      <c r="E771" s="1">
        <v>41011</v>
      </c>
      <c r="F771" s="3">
        <v>0.11180555555555556</v>
      </c>
      <c r="G771" s="1">
        <v>41011</v>
      </c>
      <c r="H771" s="3">
        <v>0.10416666666666667</v>
      </c>
      <c r="I771">
        <v>2</v>
      </c>
      <c r="J771">
        <v>1949</v>
      </c>
      <c r="K771" s="1">
        <v>41011</v>
      </c>
      <c r="L771" s="3">
        <v>0.28819444444444442</v>
      </c>
      <c r="M771" s="1">
        <v>41011</v>
      </c>
      <c r="N771" s="3">
        <v>0.28819444444444442</v>
      </c>
      <c r="O771">
        <v>63</v>
      </c>
      <c r="P771">
        <v>2</v>
      </c>
      <c r="Q771">
        <v>2</v>
      </c>
      <c r="R771">
        <v>6</v>
      </c>
      <c r="S771">
        <v>6</v>
      </c>
      <c r="T771" s="2">
        <f>ED_DATA[[#This Row],[REG DATE]] + ED_DATA[[#This Row],[REG TIME]]</f>
        <v>41011.111805555556</v>
      </c>
      <c r="U771" s="2">
        <f>ED_DATA[[#This Row],[TRIAGE DATE]] + ED_DATA[[#This Row],[TRIAGE TIME]]</f>
        <v>41011.104166666664</v>
      </c>
      <c r="V771" s="2">
        <f>ED_DATA[[#This Row],[DISP DATE]] + ED_DATA[[#This Row],[DISP TIME]]</f>
        <v>41011.288194444445</v>
      </c>
      <c r="W771" s="2">
        <f>ED_DATA[[#This Row],[DATE PT LEFT ED]] + ED_DATA[[#This Row],[TIME PT LEFT ED]]</f>
        <v>41011.288194444445</v>
      </c>
      <c r="X771" s="5">
        <f t="shared" si="120"/>
        <v>4.2333333333372138</v>
      </c>
      <c r="Y771" s="5">
        <f t="shared" si="121"/>
        <v>4.2333333333372138</v>
      </c>
      <c r="Z771" s="7">
        <f t="shared" si="122"/>
        <v>1</v>
      </c>
      <c r="AA771" s="7">
        <f t="shared" si="123"/>
        <v>0</v>
      </c>
      <c r="AB771" s="7">
        <f t="shared" si="126"/>
        <v>0</v>
      </c>
      <c r="AC771" s="7">
        <f t="shared" si="127"/>
        <v>0</v>
      </c>
      <c r="AD771" s="7">
        <f t="shared" si="128"/>
        <v>0</v>
      </c>
      <c r="AE771" s="7">
        <f t="shared" si="124"/>
        <v>0</v>
      </c>
      <c r="AF771" s="7">
        <f t="shared" si="125"/>
        <v>0</v>
      </c>
      <c r="AG771" s="7" t="str">
        <f t="shared" si="129"/>
        <v>Adult</v>
      </c>
    </row>
    <row r="772" spans="1:33">
      <c r="A772">
        <v>4414</v>
      </c>
      <c r="B772" t="s">
        <v>14</v>
      </c>
      <c r="C772" t="s">
        <v>15</v>
      </c>
      <c r="D772" t="s">
        <v>16</v>
      </c>
      <c r="E772" s="1">
        <v>41011</v>
      </c>
      <c r="F772" s="3">
        <v>0.11736111111111111</v>
      </c>
      <c r="G772" s="1">
        <v>41011</v>
      </c>
      <c r="H772" s="3">
        <v>0.10902777777777778</v>
      </c>
      <c r="I772">
        <v>2</v>
      </c>
      <c r="J772">
        <v>1956</v>
      </c>
      <c r="K772" s="1">
        <v>41011</v>
      </c>
      <c r="L772" s="3">
        <v>0.51388888888888884</v>
      </c>
      <c r="M772" s="1">
        <v>41011</v>
      </c>
      <c r="N772" s="3">
        <v>0.51597222222222228</v>
      </c>
      <c r="O772">
        <v>56</v>
      </c>
      <c r="P772">
        <v>2</v>
      </c>
      <c r="Q772">
        <v>2</v>
      </c>
      <c r="R772">
        <v>12</v>
      </c>
      <c r="S772">
        <v>12</v>
      </c>
      <c r="T772" s="2">
        <f>ED_DATA[[#This Row],[REG DATE]] + ED_DATA[[#This Row],[REG TIME]]</f>
        <v>41011.117361111108</v>
      </c>
      <c r="U772" s="2">
        <f>ED_DATA[[#This Row],[TRIAGE DATE]] + ED_DATA[[#This Row],[TRIAGE TIME]]</f>
        <v>41011.109027777777</v>
      </c>
      <c r="V772" s="2">
        <f>ED_DATA[[#This Row],[DISP DATE]] + ED_DATA[[#This Row],[DISP TIME]]</f>
        <v>41011.513888888891</v>
      </c>
      <c r="W772" s="2">
        <f>ED_DATA[[#This Row],[DATE PT LEFT ED]] + ED_DATA[[#This Row],[TIME PT LEFT ED]]</f>
        <v>41011.515972222223</v>
      </c>
      <c r="X772" s="5">
        <f t="shared" si="120"/>
        <v>9.5666666667675599</v>
      </c>
      <c r="Y772" s="5">
        <f t="shared" si="121"/>
        <v>9.5166666667792015</v>
      </c>
      <c r="Z772" s="7">
        <f t="shared" si="122"/>
        <v>0</v>
      </c>
      <c r="AA772" s="7">
        <f t="shared" si="123"/>
        <v>0</v>
      </c>
      <c r="AB772" s="7">
        <f t="shared" si="126"/>
        <v>0</v>
      </c>
      <c r="AC772" s="7">
        <f t="shared" si="127"/>
        <v>0</v>
      </c>
      <c r="AD772" s="7">
        <f t="shared" si="128"/>
        <v>0</v>
      </c>
      <c r="AE772" s="7">
        <f t="shared" si="124"/>
        <v>0</v>
      </c>
      <c r="AF772" s="7">
        <f t="shared" si="125"/>
        <v>0</v>
      </c>
      <c r="AG772" s="7" t="str">
        <f t="shared" si="129"/>
        <v>Adult</v>
      </c>
    </row>
    <row r="773" spans="1:33">
      <c r="A773">
        <v>4414</v>
      </c>
      <c r="B773" t="s">
        <v>14</v>
      </c>
      <c r="C773" t="s">
        <v>15</v>
      </c>
      <c r="D773" t="s">
        <v>16</v>
      </c>
      <c r="E773" s="1">
        <v>41011</v>
      </c>
      <c r="F773" s="3">
        <v>0.47430555555555554</v>
      </c>
      <c r="G773" s="1">
        <v>41011</v>
      </c>
      <c r="H773" s="3">
        <v>0.46875</v>
      </c>
      <c r="I773">
        <v>2</v>
      </c>
      <c r="J773">
        <v>1964</v>
      </c>
      <c r="K773" s="1">
        <v>41011</v>
      </c>
      <c r="L773" s="3">
        <v>0.54166666666666663</v>
      </c>
      <c r="M773" s="1">
        <v>41011</v>
      </c>
      <c r="N773" s="3">
        <v>0.54166666666666663</v>
      </c>
      <c r="O773">
        <v>51</v>
      </c>
      <c r="P773">
        <v>11</v>
      </c>
      <c r="Q773">
        <v>11</v>
      </c>
      <c r="R773">
        <v>13</v>
      </c>
      <c r="S773">
        <v>13</v>
      </c>
      <c r="T773" s="2">
        <f>ED_DATA[[#This Row],[REG DATE]] + ED_DATA[[#This Row],[REG TIME]]</f>
        <v>41011.474305555559</v>
      </c>
      <c r="U773" s="2">
        <f>ED_DATA[[#This Row],[TRIAGE DATE]] + ED_DATA[[#This Row],[TRIAGE TIME]]</f>
        <v>41011.46875</v>
      </c>
      <c r="V773" s="2">
        <f>ED_DATA[[#This Row],[DISP DATE]] + ED_DATA[[#This Row],[DISP TIME]]</f>
        <v>41011.541666666664</v>
      </c>
      <c r="W773" s="2">
        <f>ED_DATA[[#This Row],[DATE PT LEFT ED]] + ED_DATA[[#This Row],[TIME PT LEFT ED]]</f>
        <v>41011.541666666664</v>
      </c>
      <c r="X773" s="5">
        <f t="shared" si="120"/>
        <v>1.6166666665230878</v>
      </c>
      <c r="Y773" s="5">
        <f t="shared" si="121"/>
        <v>1.6166666665230878</v>
      </c>
      <c r="Z773" s="7">
        <f t="shared" si="122"/>
        <v>1</v>
      </c>
      <c r="AA773" s="7">
        <f t="shared" si="123"/>
        <v>1</v>
      </c>
      <c r="AB773" s="7">
        <f t="shared" si="126"/>
        <v>0</v>
      </c>
      <c r="AC773" s="7">
        <f t="shared" si="127"/>
        <v>0</v>
      </c>
      <c r="AD773" s="7">
        <f t="shared" si="128"/>
        <v>0</v>
      </c>
      <c r="AE773" s="7">
        <f t="shared" si="124"/>
        <v>0</v>
      </c>
      <c r="AF773" s="7">
        <f t="shared" si="125"/>
        <v>0</v>
      </c>
      <c r="AG773" s="7" t="str">
        <f t="shared" si="129"/>
        <v>Adult</v>
      </c>
    </row>
    <row r="774" spans="1:33">
      <c r="A774">
        <v>4414</v>
      </c>
      <c r="B774" t="s">
        <v>14</v>
      </c>
      <c r="C774" t="s">
        <v>15</v>
      </c>
      <c r="D774" t="s">
        <v>16</v>
      </c>
      <c r="E774" s="1">
        <v>41011</v>
      </c>
      <c r="F774" s="3">
        <v>0.51041666666666663</v>
      </c>
      <c r="G774" s="1">
        <v>41011</v>
      </c>
      <c r="H774" s="3">
        <v>0.50208333333333333</v>
      </c>
      <c r="I774">
        <v>2</v>
      </c>
      <c r="J774">
        <v>1982</v>
      </c>
      <c r="K774" s="1">
        <v>41011</v>
      </c>
      <c r="L774" s="3">
        <v>0.60138888888888886</v>
      </c>
      <c r="M774" s="1">
        <v>41011</v>
      </c>
      <c r="N774" s="3">
        <v>0.60138888888888886</v>
      </c>
      <c r="O774">
        <v>33</v>
      </c>
      <c r="P774">
        <v>12</v>
      </c>
      <c r="Q774">
        <v>12</v>
      </c>
      <c r="R774">
        <v>14</v>
      </c>
      <c r="S774">
        <v>14</v>
      </c>
      <c r="T774" s="2">
        <f>ED_DATA[[#This Row],[REG DATE]] + ED_DATA[[#This Row],[REG TIME]]</f>
        <v>41011.510416666664</v>
      </c>
      <c r="U774" s="2">
        <f>ED_DATA[[#This Row],[TRIAGE DATE]] + ED_DATA[[#This Row],[TRIAGE TIME]]</f>
        <v>41011.502083333333</v>
      </c>
      <c r="V774" s="2">
        <f>ED_DATA[[#This Row],[DISP DATE]] + ED_DATA[[#This Row],[DISP TIME]]</f>
        <v>41011.601388888892</v>
      </c>
      <c r="W774" s="2">
        <f>ED_DATA[[#This Row],[DATE PT LEFT ED]] + ED_DATA[[#This Row],[TIME PT LEFT ED]]</f>
        <v>41011.601388888892</v>
      </c>
      <c r="X774" s="5">
        <f t="shared" si="120"/>
        <v>2.1833333334652707</v>
      </c>
      <c r="Y774" s="5">
        <f t="shared" si="121"/>
        <v>2.1833333334652707</v>
      </c>
      <c r="Z774" s="7">
        <f t="shared" si="122"/>
        <v>1</v>
      </c>
      <c r="AA774" s="7">
        <f t="shared" si="123"/>
        <v>1</v>
      </c>
      <c r="AB774" s="7">
        <f t="shared" si="126"/>
        <v>0</v>
      </c>
      <c r="AC774" s="7">
        <f t="shared" si="127"/>
        <v>0</v>
      </c>
      <c r="AD774" s="7">
        <f t="shared" si="128"/>
        <v>0</v>
      </c>
      <c r="AE774" s="7">
        <f t="shared" si="124"/>
        <v>0</v>
      </c>
      <c r="AF774" s="7">
        <f t="shared" si="125"/>
        <v>0</v>
      </c>
      <c r="AG774" s="7" t="str">
        <f t="shared" si="129"/>
        <v>Adult</v>
      </c>
    </row>
    <row r="775" spans="1:33">
      <c r="A775">
        <v>4414</v>
      </c>
      <c r="B775" t="s">
        <v>14</v>
      </c>
      <c r="C775" t="s">
        <v>15</v>
      </c>
      <c r="D775" t="s">
        <v>16</v>
      </c>
      <c r="E775" s="1">
        <v>41013</v>
      </c>
      <c r="F775" s="3">
        <v>0.33124999999999999</v>
      </c>
      <c r="G775" s="1">
        <v>41013</v>
      </c>
      <c r="H775" s="3">
        <v>0.3263888888888889</v>
      </c>
      <c r="I775">
        <v>2</v>
      </c>
      <c r="J775">
        <v>1993</v>
      </c>
      <c r="K775" s="1">
        <v>41013</v>
      </c>
      <c r="L775" s="3">
        <v>0.44097222222222221</v>
      </c>
      <c r="M775" s="1">
        <v>41013</v>
      </c>
      <c r="N775" s="3">
        <v>0.44097222222222221</v>
      </c>
      <c r="O775">
        <v>21</v>
      </c>
      <c r="P775">
        <v>7</v>
      </c>
      <c r="Q775">
        <v>7</v>
      </c>
      <c r="R775">
        <v>10</v>
      </c>
      <c r="S775">
        <v>10</v>
      </c>
      <c r="T775" s="2">
        <f>ED_DATA[[#This Row],[REG DATE]] + ED_DATA[[#This Row],[REG TIME]]</f>
        <v>41013.331250000003</v>
      </c>
      <c r="U775" s="2">
        <f>ED_DATA[[#This Row],[TRIAGE DATE]] + ED_DATA[[#This Row],[TRIAGE TIME]]</f>
        <v>41013.326388888891</v>
      </c>
      <c r="V775" s="2">
        <f>ED_DATA[[#This Row],[DISP DATE]] + ED_DATA[[#This Row],[DISP TIME]]</f>
        <v>41013.440972222219</v>
      </c>
      <c r="W775" s="2">
        <f>ED_DATA[[#This Row],[DATE PT LEFT ED]] + ED_DATA[[#This Row],[TIME PT LEFT ED]]</f>
        <v>41013.440972222219</v>
      </c>
      <c r="X775" s="5">
        <f t="shared" si="120"/>
        <v>2.6333333331858739</v>
      </c>
      <c r="Y775" s="5">
        <f t="shared" si="121"/>
        <v>2.6333333331858739</v>
      </c>
      <c r="Z775" s="7">
        <f t="shared" si="122"/>
        <v>1</v>
      </c>
      <c r="AA775" s="7">
        <f t="shared" si="123"/>
        <v>1</v>
      </c>
      <c r="AB775" s="7">
        <f t="shared" si="126"/>
        <v>0</v>
      </c>
      <c r="AC775" s="7">
        <f t="shared" si="127"/>
        <v>0</v>
      </c>
      <c r="AD775" s="7">
        <f t="shared" si="128"/>
        <v>0</v>
      </c>
      <c r="AE775" s="7">
        <f t="shared" si="124"/>
        <v>0</v>
      </c>
      <c r="AF775" s="7">
        <f t="shared" si="125"/>
        <v>0</v>
      </c>
      <c r="AG775" s="7" t="str">
        <f t="shared" si="129"/>
        <v>Adult</v>
      </c>
    </row>
    <row r="776" spans="1:33">
      <c r="A776">
        <v>4414</v>
      </c>
      <c r="B776" t="s">
        <v>14</v>
      </c>
      <c r="C776" t="s">
        <v>15</v>
      </c>
      <c r="D776" t="s">
        <v>16</v>
      </c>
      <c r="E776" s="1">
        <v>41013</v>
      </c>
      <c r="F776" s="3">
        <v>0.52222222222222225</v>
      </c>
      <c r="G776" s="1">
        <v>41013</v>
      </c>
      <c r="H776" s="3">
        <v>0.5180555555555556</v>
      </c>
      <c r="I776">
        <v>2</v>
      </c>
      <c r="J776">
        <v>1980</v>
      </c>
      <c r="K776" s="1">
        <v>41013</v>
      </c>
      <c r="L776" s="3">
        <v>0.6875</v>
      </c>
      <c r="M776" s="1">
        <v>41013</v>
      </c>
      <c r="N776" s="3">
        <v>0.69444444444444442</v>
      </c>
      <c r="O776">
        <v>35</v>
      </c>
      <c r="P776">
        <v>12</v>
      </c>
      <c r="Q776">
        <v>12</v>
      </c>
      <c r="R776">
        <v>16</v>
      </c>
      <c r="S776">
        <v>16</v>
      </c>
      <c r="T776" s="2">
        <f>ED_DATA[[#This Row],[REG DATE]] + ED_DATA[[#This Row],[REG TIME]]</f>
        <v>41013.522222222222</v>
      </c>
      <c r="U776" s="2">
        <f>ED_DATA[[#This Row],[TRIAGE DATE]] + ED_DATA[[#This Row],[TRIAGE TIME]]</f>
        <v>41013.518055555556</v>
      </c>
      <c r="V776" s="2">
        <f>ED_DATA[[#This Row],[DISP DATE]] + ED_DATA[[#This Row],[DISP TIME]]</f>
        <v>41013.6875</v>
      </c>
      <c r="W776" s="2">
        <f>ED_DATA[[#This Row],[DATE PT LEFT ED]] + ED_DATA[[#This Row],[TIME PT LEFT ED]]</f>
        <v>41013.694444444445</v>
      </c>
      <c r="X776" s="5">
        <f t="shared" si="120"/>
        <v>4.1333333333604969</v>
      </c>
      <c r="Y776" s="5">
        <f t="shared" si="121"/>
        <v>3.9666666666744277</v>
      </c>
      <c r="Z776" s="7">
        <f t="shared" si="122"/>
        <v>1</v>
      </c>
      <c r="AA776" s="7">
        <f t="shared" si="123"/>
        <v>1</v>
      </c>
      <c r="AB776" s="7">
        <f t="shared" si="126"/>
        <v>0</v>
      </c>
      <c r="AC776" s="7">
        <f t="shared" si="127"/>
        <v>0</v>
      </c>
      <c r="AD776" s="7">
        <f t="shared" si="128"/>
        <v>0</v>
      </c>
      <c r="AE776" s="7">
        <f t="shared" si="124"/>
        <v>0</v>
      </c>
      <c r="AF776" s="7">
        <f t="shared" si="125"/>
        <v>0</v>
      </c>
      <c r="AG776" s="7" t="str">
        <f t="shared" si="129"/>
        <v>Adult</v>
      </c>
    </row>
    <row r="777" spans="1:33">
      <c r="A777">
        <v>4414</v>
      </c>
      <c r="B777" t="s">
        <v>14</v>
      </c>
      <c r="C777" t="s">
        <v>15</v>
      </c>
      <c r="D777" t="s">
        <v>16</v>
      </c>
      <c r="E777" s="1">
        <v>41010</v>
      </c>
      <c r="F777" s="3">
        <v>0.7631944444444444</v>
      </c>
      <c r="G777" s="1">
        <v>41010</v>
      </c>
      <c r="H777" s="3">
        <v>0.7583333333333333</v>
      </c>
      <c r="I777">
        <v>2</v>
      </c>
      <c r="J777">
        <v>1971</v>
      </c>
      <c r="K777" s="1">
        <v>41011</v>
      </c>
      <c r="L777" s="3">
        <v>0.12152777777777778</v>
      </c>
      <c r="M777" s="1">
        <v>41011</v>
      </c>
      <c r="N777" s="3">
        <v>0.15972222222222221</v>
      </c>
      <c r="O777">
        <v>44</v>
      </c>
      <c r="P777">
        <v>18</v>
      </c>
      <c r="Q777">
        <v>18</v>
      </c>
      <c r="R777">
        <v>2</v>
      </c>
      <c r="S777">
        <v>3</v>
      </c>
      <c r="T777" s="2">
        <f>ED_DATA[[#This Row],[REG DATE]] + ED_DATA[[#This Row],[REG TIME]]</f>
        <v>41010.763194444444</v>
      </c>
      <c r="U777" s="2">
        <f>ED_DATA[[#This Row],[TRIAGE DATE]] + ED_DATA[[#This Row],[TRIAGE TIME]]</f>
        <v>41010.758333333331</v>
      </c>
      <c r="V777" s="2">
        <f>ED_DATA[[#This Row],[DISP DATE]] + ED_DATA[[#This Row],[DISP TIME]]</f>
        <v>41011.121527777781</v>
      </c>
      <c r="W777" s="2">
        <f>ED_DATA[[#This Row],[DATE PT LEFT ED]] + ED_DATA[[#This Row],[TIME PT LEFT ED]]</f>
        <v>41011.159722222219</v>
      </c>
      <c r="X777" s="5">
        <f t="shared" si="120"/>
        <v>9.5166666666045785</v>
      </c>
      <c r="Y777" s="5">
        <f t="shared" si="121"/>
        <v>8.6000000000931323</v>
      </c>
      <c r="Z777" s="7">
        <f t="shared" si="122"/>
        <v>0</v>
      </c>
      <c r="AA777" s="7">
        <f t="shared" si="123"/>
        <v>0</v>
      </c>
      <c r="AB777" s="7">
        <f t="shared" si="126"/>
        <v>0</v>
      </c>
      <c r="AC777" s="7">
        <f t="shared" si="127"/>
        <v>0</v>
      </c>
      <c r="AD777" s="7">
        <f t="shared" si="128"/>
        <v>0</v>
      </c>
      <c r="AE777" s="7">
        <f t="shared" si="124"/>
        <v>0</v>
      </c>
      <c r="AF777" s="7">
        <f t="shared" si="125"/>
        <v>0</v>
      </c>
      <c r="AG777" s="7" t="str">
        <f t="shared" si="129"/>
        <v>Adult</v>
      </c>
    </row>
    <row r="778" spans="1:33">
      <c r="A778">
        <v>4414</v>
      </c>
      <c r="B778" t="s">
        <v>14</v>
      </c>
      <c r="C778" t="s">
        <v>15</v>
      </c>
      <c r="D778" t="s">
        <v>16</v>
      </c>
      <c r="E778" s="1">
        <v>41012</v>
      </c>
      <c r="F778" s="3">
        <v>0.1076388888888889</v>
      </c>
      <c r="G778" s="1">
        <v>41012</v>
      </c>
      <c r="H778" s="3">
        <v>0.10277777777777777</v>
      </c>
      <c r="I778">
        <v>2</v>
      </c>
      <c r="J778">
        <v>1974</v>
      </c>
      <c r="K778" s="1">
        <v>41012</v>
      </c>
      <c r="L778" s="3">
        <v>0.40625</v>
      </c>
      <c r="M778" s="1">
        <v>41012</v>
      </c>
      <c r="N778" s="3">
        <v>0.40625</v>
      </c>
      <c r="O778">
        <v>40</v>
      </c>
      <c r="P778">
        <v>2</v>
      </c>
      <c r="Q778">
        <v>2</v>
      </c>
      <c r="R778">
        <v>9</v>
      </c>
      <c r="S778">
        <v>9</v>
      </c>
      <c r="T778" s="2">
        <f>ED_DATA[[#This Row],[REG DATE]] + ED_DATA[[#This Row],[REG TIME]]</f>
        <v>41012.107638888891</v>
      </c>
      <c r="U778" s="2">
        <f>ED_DATA[[#This Row],[TRIAGE DATE]] + ED_DATA[[#This Row],[TRIAGE TIME]]</f>
        <v>41012.102777777778</v>
      </c>
      <c r="V778" s="2">
        <f>ED_DATA[[#This Row],[DISP DATE]] + ED_DATA[[#This Row],[DISP TIME]]</f>
        <v>41012.40625</v>
      </c>
      <c r="W778" s="2">
        <f>ED_DATA[[#This Row],[DATE PT LEFT ED]] + ED_DATA[[#This Row],[TIME PT LEFT ED]]</f>
        <v>41012.40625</v>
      </c>
      <c r="X778" s="5">
        <f t="shared" si="120"/>
        <v>7.1666666666278616</v>
      </c>
      <c r="Y778" s="5">
        <f t="shared" si="121"/>
        <v>7.1666666666278616</v>
      </c>
      <c r="Z778" s="7">
        <f t="shared" si="122"/>
        <v>0</v>
      </c>
      <c r="AA778" s="7">
        <f t="shared" si="123"/>
        <v>0</v>
      </c>
      <c r="AB778" s="7">
        <f t="shared" si="126"/>
        <v>0</v>
      </c>
      <c r="AC778" s="7">
        <f t="shared" si="127"/>
        <v>0</v>
      </c>
      <c r="AD778" s="7">
        <f t="shared" si="128"/>
        <v>0</v>
      </c>
      <c r="AE778" s="7">
        <f t="shared" si="124"/>
        <v>0</v>
      </c>
      <c r="AF778" s="7">
        <f t="shared" si="125"/>
        <v>0</v>
      </c>
      <c r="AG778" s="7" t="str">
        <f t="shared" si="129"/>
        <v>Adult</v>
      </c>
    </row>
    <row r="779" spans="1:33">
      <c r="A779">
        <v>4414</v>
      </c>
      <c r="B779" t="s">
        <v>14</v>
      </c>
      <c r="C779" t="s">
        <v>15</v>
      </c>
      <c r="D779" t="s">
        <v>16</v>
      </c>
      <c r="E779" s="1">
        <v>41011</v>
      </c>
      <c r="F779" s="3">
        <v>0.10694444444444444</v>
      </c>
      <c r="G779" s="1">
        <v>41011</v>
      </c>
      <c r="H779" s="3">
        <v>0.10069444444444445</v>
      </c>
      <c r="I779">
        <v>4</v>
      </c>
      <c r="J779">
        <v>1989</v>
      </c>
      <c r="K779" s="1">
        <v>41011</v>
      </c>
      <c r="L779" s="3">
        <v>0.37847222222222221</v>
      </c>
      <c r="M779" s="1">
        <v>41011</v>
      </c>
      <c r="N779" s="3">
        <v>0.37916666666666665</v>
      </c>
      <c r="O779">
        <v>24</v>
      </c>
      <c r="P779">
        <v>2</v>
      </c>
      <c r="Q779">
        <v>2</v>
      </c>
      <c r="R779">
        <v>9</v>
      </c>
      <c r="S779">
        <v>9</v>
      </c>
      <c r="T779" s="2">
        <f>ED_DATA[[#This Row],[REG DATE]] + ED_DATA[[#This Row],[REG TIME]]</f>
        <v>41011.106944444444</v>
      </c>
      <c r="U779" s="2">
        <f>ED_DATA[[#This Row],[TRIAGE DATE]] + ED_DATA[[#This Row],[TRIAGE TIME]]</f>
        <v>41011.100694444445</v>
      </c>
      <c r="V779" s="2">
        <f>ED_DATA[[#This Row],[DISP DATE]] + ED_DATA[[#This Row],[DISP TIME]]</f>
        <v>41011.378472222219</v>
      </c>
      <c r="W779" s="2">
        <f>ED_DATA[[#This Row],[DATE PT LEFT ED]] + ED_DATA[[#This Row],[TIME PT LEFT ED]]</f>
        <v>41011.379166666666</v>
      </c>
      <c r="X779" s="5">
        <f t="shared" si="120"/>
        <v>6.5333333333255723</v>
      </c>
      <c r="Y779" s="5">
        <f t="shared" si="121"/>
        <v>6.5166666666045785</v>
      </c>
      <c r="Z779" s="7">
        <f t="shared" si="122"/>
        <v>1</v>
      </c>
      <c r="AA779" s="7">
        <f t="shared" si="123"/>
        <v>0</v>
      </c>
      <c r="AB779" s="7">
        <f t="shared" si="126"/>
        <v>0</v>
      </c>
      <c r="AC779" s="7">
        <f t="shared" si="127"/>
        <v>0</v>
      </c>
      <c r="AD779" s="7">
        <f t="shared" si="128"/>
        <v>0</v>
      </c>
      <c r="AE779" s="7">
        <f t="shared" si="124"/>
        <v>0</v>
      </c>
      <c r="AF779" s="7">
        <f t="shared" si="125"/>
        <v>0</v>
      </c>
      <c r="AG779" s="7" t="str">
        <f t="shared" si="129"/>
        <v>Adult</v>
      </c>
    </row>
    <row r="780" spans="1:33">
      <c r="A780">
        <v>4414</v>
      </c>
      <c r="B780" t="s">
        <v>14</v>
      </c>
      <c r="C780" t="s">
        <v>15</v>
      </c>
      <c r="D780" t="s">
        <v>16</v>
      </c>
      <c r="E780" s="1">
        <v>41011</v>
      </c>
      <c r="F780" s="3">
        <v>0.32777777777777778</v>
      </c>
      <c r="G780" s="1">
        <v>41011</v>
      </c>
      <c r="H780" s="3">
        <v>0.32430555555555557</v>
      </c>
      <c r="I780">
        <v>4</v>
      </c>
      <c r="J780">
        <v>1955</v>
      </c>
      <c r="K780" s="1">
        <v>41011</v>
      </c>
      <c r="L780" s="3">
        <v>0.3923611111111111</v>
      </c>
      <c r="M780" s="1">
        <v>41011</v>
      </c>
      <c r="N780" s="3">
        <v>0.3923611111111111</v>
      </c>
      <c r="O780">
        <v>60</v>
      </c>
      <c r="P780">
        <v>7</v>
      </c>
      <c r="Q780">
        <v>7</v>
      </c>
      <c r="R780">
        <v>9</v>
      </c>
      <c r="S780">
        <v>9</v>
      </c>
      <c r="T780" s="2">
        <f>ED_DATA[[#This Row],[REG DATE]] + ED_DATA[[#This Row],[REG TIME]]</f>
        <v>41011.327777777777</v>
      </c>
      <c r="U780" s="2">
        <f>ED_DATA[[#This Row],[TRIAGE DATE]] + ED_DATA[[#This Row],[TRIAGE TIME]]</f>
        <v>41011.324305555558</v>
      </c>
      <c r="V780" s="2">
        <f>ED_DATA[[#This Row],[DISP DATE]] + ED_DATA[[#This Row],[DISP TIME]]</f>
        <v>41011.392361111109</v>
      </c>
      <c r="W780" s="2">
        <f>ED_DATA[[#This Row],[DATE PT LEFT ED]] + ED_DATA[[#This Row],[TIME PT LEFT ED]]</f>
        <v>41011.392361111109</v>
      </c>
      <c r="X780" s="5">
        <f t="shared" si="120"/>
        <v>1.5499999999883585</v>
      </c>
      <c r="Y780" s="5">
        <f t="shared" si="121"/>
        <v>1.5499999999883585</v>
      </c>
      <c r="Z780" s="7">
        <f t="shared" si="122"/>
        <v>1</v>
      </c>
      <c r="AA780" s="7">
        <f t="shared" si="123"/>
        <v>1</v>
      </c>
      <c r="AB780" s="7">
        <f t="shared" si="126"/>
        <v>0</v>
      </c>
      <c r="AC780" s="7">
        <f t="shared" si="127"/>
        <v>0</v>
      </c>
      <c r="AD780" s="7">
        <f t="shared" si="128"/>
        <v>0</v>
      </c>
      <c r="AE780" s="7">
        <f t="shared" si="124"/>
        <v>0</v>
      </c>
      <c r="AF780" s="7">
        <f t="shared" si="125"/>
        <v>0</v>
      </c>
      <c r="AG780" s="7" t="str">
        <f t="shared" si="129"/>
        <v>Adult</v>
      </c>
    </row>
    <row r="781" spans="1:33">
      <c r="A781">
        <v>4414</v>
      </c>
      <c r="B781" t="s">
        <v>14</v>
      </c>
      <c r="C781" t="s">
        <v>15</v>
      </c>
      <c r="D781" t="s">
        <v>16</v>
      </c>
      <c r="E781" s="1">
        <v>41011</v>
      </c>
      <c r="F781" s="3">
        <v>0.43402777777777779</v>
      </c>
      <c r="G781" s="1">
        <v>41011</v>
      </c>
      <c r="H781" s="3">
        <v>0.43263888888888891</v>
      </c>
      <c r="I781">
        <v>4</v>
      </c>
      <c r="J781">
        <v>1965</v>
      </c>
      <c r="K781" s="1">
        <v>41011</v>
      </c>
      <c r="L781" s="3">
        <v>0.5444444444444444</v>
      </c>
      <c r="M781" s="1">
        <v>41011</v>
      </c>
      <c r="N781" s="3">
        <v>0.5444444444444444</v>
      </c>
      <c r="O781">
        <v>47</v>
      </c>
      <c r="P781">
        <v>10</v>
      </c>
      <c r="Q781">
        <v>10</v>
      </c>
      <c r="R781">
        <v>13</v>
      </c>
      <c r="S781">
        <v>13</v>
      </c>
      <c r="T781" s="2">
        <f>ED_DATA[[#This Row],[REG DATE]] + ED_DATA[[#This Row],[REG TIME]]</f>
        <v>41011.434027777781</v>
      </c>
      <c r="U781" s="2">
        <f>ED_DATA[[#This Row],[TRIAGE DATE]] + ED_DATA[[#This Row],[TRIAGE TIME]]</f>
        <v>41011.432638888888</v>
      </c>
      <c r="V781" s="2">
        <f>ED_DATA[[#This Row],[DISP DATE]] + ED_DATA[[#This Row],[DISP TIME]]</f>
        <v>41011.544444444444</v>
      </c>
      <c r="W781" s="2">
        <f>ED_DATA[[#This Row],[DATE PT LEFT ED]] + ED_DATA[[#This Row],[TIME PT LEFT ED]]</f>
        <v>41011.544444444444</v>
      </c>
      <c r="X781" s="5">
        <f t="shared" si="120"/>
        <v>2.6499999999068677</v>
      </c>
      <c r="Y781" s="5">
        <f t="shared" si="121"/>
        <v>2.6499999999068677</v>
      </c>
      <c r="Z781" s="7">
        <f t="shared" si="122"/>
        <v>1</v>
      </c>
      <c r="AA781" s="7">
        <f t="shared" si="123"/>
        <v>1</v>
      </c>
      <c r="AB781" s="7">
        <f t="shared" si="126"/>
        <v>0</v>
      </c>
      <c r="AC781" s="7">
        <f t="shared" si="127"/>
        <v>0</v>
      </c>
      <c r="AD781" s="7">
        <f t="shared" si="128"/>
        <v>0</v>
      </c>
      <c r="AE781" s="7">
        <f t="shared" si="124"/>
        <v>0</v>
      </c>
      <c r="AF781" s="7">
        <f t="shared" si="125"/>
        <v>0</v>
      </c>
      <c r="AG781" s="7" t="str">
        <f t="shared" si="129"/>
        <v>Adult</v>
      </c>
    </row>
    <row r="782" spans="1:33">
      <c r="A782">
        <v>4414</v>
      </c>
      <c r="B782" t="s">
        <v>14</v>
      </c>
      <c r="C782" t="s">
        <v>15</v>
      </c>
      <c r="D782" t="s">
        <v>16</v>
      </c>
      <c r="E782" s="1">
        <v>41010</v>
      </c>
      <c r="F782" s="3">
        <v>6.9444444444444448E-2</v>
      </c>
      <c r="G782" s="1">
        <v>41010</v>
      </c>
      <c r="H782" s="3">
        <v>6.3888888888888884E-2</v>
      </c>
      <c r="I782">
        <v>4</v>
      </c>
      <c r="J782">
        <v>1953</v>
      </c>
      <c r="K782" s="1">
        <v>41010</v>
      </c>
      <c r="L782" s="3">
        <v>0.41180555555555554</v>
      </c>
      <c r="M782" s="1">
        <v>41010</v>
      </c>
      <c r="N782" s="3">
        <v>0.41180555555555554</v>
      </c>
      <c r="O782">
        <v>61</v>
      </c>
      <c r="P782">
        <v>1</v>
      </c>
      <c r="Q782">
        <v>1</v>
      </c>
      <c r="R782">
        <v>9</v>
      </c>
      <c r="S782">
        <v>9</v>
      </c>
      <c r="T782" s="2">
        <f>ED_DATA[[#This Row],[REG DATE]] + ED_DATA[[#This Row],[REG TIME]]</f>
        <v>41010.069444444445</v>
      </c>
      <c r="U782" s="2">
        <f>ED_DATA[[#This Row],[TRIAGE DATE]] + ED_DATA[[#This Row],[TRIAGE TIME]]</f>
        <v>41010.063888888886</v>
      </c>
      <c r="V782" s="2">
        <f>ED_DATA[[#This Row],[DISP DATE]] + ED_DATA[[#This Row],[DISP TIME]]</f>
        <v>41010.411805555559</v>
      </c>
      <c r="W782" s="2">
        <f>ED_DATA[[#This Row],[DATE PT LEFT ED]] + ED_DATA[[#This Row],[TIME PT LEFT ED]]</f>
        <v>41010.411805555559</v>
      </c>
      <c r="X782" s="5">
        <f t="shared" si="120"/>
        <v>8.2166666667326353</v>
      </c>
      <c r="Y782" s="5">
        <f t="shared" si="121"/>
        <v>8.2166666667326353</v>
      </c>
      <c r="Z782" s="7">
        <f t="shared" si="122"/>
        <v>0</v>
      </c>
      <c r="AA782" s="7">
        <f t="shared" si="123"/>
        <v>0</v>
      </c>
      <c r="AB782" s="7">
        <f t="shared" si="126"/>
        <v>0</v>
      </c>
      <c r="AC782" s="7">
        <f t="shared" si="127"/>
        <v>0</v>
      </c>
      <c r="AD782" s="7">
        <f t="shared" si="128"/>
        <v>0</v>
      </c>
      <c r="AE782" s="7">
        <f t="shared" si="124"/>
        <v>0</v>
      </c>
      <c r="AF782" s="7">
        <f t="shared" si="125"/>
        <v>0</v>
      </c>
      <c r="AG782" s="7" t="str">
        <f t="shared" si="129"/>
        <v>Adult</v>
      </c>
    </row>
    <row r="783" spans="1:33">
      <c r="A783">
        <v>4414</v>
      </c>
      <c r="B783" t="s">
        <v>14</v>
      </c>
      <c r="C783" t="s">
        <v>15</v>
      </c>
      <c r="D783" t="s">
        <v>16</v>
      </c>
      <c r="E783" s="1">
        <v>41010</v>
      </c>
      <c r="F783" s="3">
        <v>0.41597222222222224</v>
      </c>
      <c r="G783" s="1">
        <v>41010</v>
      </c>
      <c r="H783" s="3">
        <v>0.41249999999999998</v>
      </c>
      <c r="I783">
        <v>4</v>
      </c>
      <c r="J783">
        <v>1965</v>
      </c>
      <c r="K783" s="1">
        <v>41010</v>
      </c>
      <c r="L783" s="3">
        <v>0.59375</v>
      </c>
      <c r="M783" s="1">
        <v>41010</v>
      </c>
      <c r="N783" s="3">
        <v>0.59722222222222221</v>
      </c>
      <c r="O783">
        <v>49</v>
      </c>
      <c r="P783">
        <v>9</v>
      </c>
      <c r="Q783">
        <v>9</v>
      </c>
      <c r="R783">
        <v>14</v>
      </c>
      <c r="S783">
        <v>14</v>
      </c>
      <c r="T783" s="2">
        <f>ED_DATA[[#This Row],[REG DATE]] + ED_DATA[[#This Row],[REG TIME]]</f>
        <v>41010.415972222225</v>
      </c>
      <c r="U783" s="2">
        <f>ED_DATA[[#This Row],[TRIAGE DATE]] + ED_DATA[[#This Row],[TRIAGE TIME]]</f>
        <v>41010.412499999999</v>
      </c>
      <c r="V783" s="2">
        <f>ED_DATA[[#This Row],[DISP DATE]] + ED_DATA[[#This Row],[DISP TIME]]</f>
        <v>41010.59375</v>
      </c>
      <c r="W783" s="2">
        <f>ED_DATA[[#This Row],[DATE PT LEFT ED]] + ED_DATA[[#This Row],[TIME PT LEFT ED]]</f>
        <v>41010.597222222219</v>
      </c>
      <c r="X783" s="5">
        <f t="shared" si="120"/>
        <v>4.3499999998603016</v>
      </c>
      <c r="Y783" s="5">
        <f t="shared" si="121"/>
        <v>4.2666666666045785</v>
      </c>
      <c r="Z783" s="7">
        <f t="shared" si="122"/>
        <v>1</v>
      </c>
      <c r="AA783" s="7">
        <f t="shared" si="123"/>
        <v>0</v>
      </c>
      <c r="AB783" s="7">
        <f t="shared" si="126"/>
        <v>0</v>
      </c>
      <c r="AC783" s="7">
        <f t="shared" si="127"/>
        <v>0</v>
      </c>
      <c r="AD783" s="7">
        <f t="shared" si="128"/>
        <v>0</v>
      </c>
      <c r="AE783" s="7">
        <f t="shared" si="124"/>
        <v>0</v>
      </c>
      <c r="AF783" s="7">
        <f t="shared" si="125"/>
        <v>0</v>
      </c>
      <c r="AG783" s="7" t="str">
        <f t="shared" si="129"/>
        <v>Adult</v>
      </c>
    </row>
    <row r="784" spans="1:33">
      <c r="A784">
        <v>4414</v>
      </c>
      <c r="B784" t="s">
        <v>14</v>
      </c>
      <c r="C784" t="s">
        <v>15</v>
      </c>
      <c r="D784" t="s">
        <v>16</v>
      </c>
      <c r="E784" s="1">
        <v>41010</v>
      </c>
      <c r="F784" s="3">
        <v>0.46527777777777779</v>
      </c>
      <c r="G784" s="1">
        <v>41010</v>
      </c>
      <c r="H784" s="3">
        <v>0.46250000000000002</v>
      </c>
      <c r="I784">
        <v>4</v>
      </c>
      <c r="J784">
        <v>1953</v>
      </c>
      <c r="K784" s="1">
        <v>41010</v>
      </c>
      <c r="L784" s="3">
        <v>0.62847222222222221</v>
      </c>
      <c r="M784" s="1">
        <v>41010</v>
      </c>
      <c r="N784" s="3">
        <v>0.63402777777777775</v>
      </c>
      <c r="O784">
        <v>59</v>
      </c>
      <c r="P784">
        <v>11</v>
      </c>
      <c r="Q784">
        <v>11</v>
      </c>
      <c r="R784">
        <v>15</v>
      </c>
      <c r="S784">
        <v>15</v>
      </c>
      <c r="T784" s="2">
        <f>ED_DATA[[#This Row],[REG DATE]] + ED_DATA[[#This Row],[REG TIME]]</f>
        <v>41010.465277777781</v>
      </c>
      <c r="U784" s="2">
        <f>ED_DATA[[#This Row],[TRIAGE DATE]] + ED_DATA[[#This Row],[TRIAGE TIME]]</f>
        <v>41010.462500000001</v>
      </c>
      <c r="V784" s="2">
        <f>ED_DATA[[#This Row],[DISP DATE]] + ED_DATA[[#This Row],[DISP TIME]]</f>
        <v>41010.628472222219</v>
      </c>
      <c r="W784" s="2">
        <f>ED_DATA[[#This Row],[DATE PT LEFT ED]] + ED_DATA[[#This Row],[TIME PT LEFT ED]]</f>
        <v>41010.634027777778</v>
      </c>
      <c r="X784" s="5">
        <f t="shared" si="120"/>
        <v>4.0499999999301508</v>
      </c>
      <c r="Y784" s="5">
        <f t="shared" si="121"/>
        <v>3.9166666665114462</v>
      </c>
      <c r="Z784" s="7">
        <f t="shared" si="122"/>
        <v>1</v>
      </c>
      <c r="AA784" s="7">
        <f t="shared" si="123"/>
        <v>1</v>
      </c>
      <c r="AB784" s="7">
        <f t="shared" si="126"/>
        <v>0</v>
      </c>
      <c r="AC784" s="7">
        <f t="shared" si="127"/>
        <v>0</v>
      </c>
      <c r="AD784" s="7">
        <f t="shared" si="128"/>
        <v>0</v>
      </c>
      <c r="AE784" s="7">
        <f t="shared" si="124"/>
        <v>0</v>
      </c>
      <c r="AF784" s="7">
        <f t="shared" si="125"/>
        <v>0</v>
      </c>
      <c r="AG784" s="7" t="str">
        <f t="shared" si="129"/>
        <v>Adult</v>
      </c>
    </row>
    <row r="785" spans="1:33">
      <c r="A785">
        <v>4414</v>
      </c>
      <c r="B785" t="s">
        <v>14</v>
      </c>
      <c r="C785" t="s">
        <v>15</v>
      </c>
      <c r="D785" t="s">
        <v>16</v>
      </c>
      <c r="E785" s="1">
        <v>41012</v>
      </c>
      <c r="F785" s="3">
        <v>0.63402777777777775</v>
      </c>
      <c r="G785" s="1">
        <v>41012</v>
      </c>
      <c r="H785" s="3">
        <v>0.62986111111111109</v>
      </c>
      <c r="I785">
        <v>4</v>
      </c>
      <c r="J785">
        <v>1970</v>
      </c>
      <c r="K785" s="1">
        <v>41012</v>
      </c>
      <c r="L785" s="3">
        <v>0.73958333333333337</v>
      </c>
      <c r="M785" s="1">
        <v>41012</v>
      </c>
      <c r="N785" s="3">
        <v>0.73958333333333337</v>
      </c>
      <c r="O785">
        <v>45</v>
      </c>
      <c r="P785">
        <v>15</v>
      </c>
      <c r="Q785">
        <v>15</v>
      </c>
      <c r="R785">
        <v>17</v>
      </c>
      <c r="S785">
        <v>17</v>
      </c>
      <c r="T785" s="2">
        <f>ED_DATA[[#This Row],[REG DATE]] + ED_DATA[[#This Row],[REG TIME]]</f>
        <v>41012.634027777778</v>
      </c>
      <c r="U785" s="2">
        <f>ED_DATA[[#This Row],[TRIAGE DATE]] + ED_DATA[[#This Row],[TRIAGE TIME]]</f>
        <v>41012.629861111112</v>
      </c>
      <c r="V785" s="2">
        <f>ED_DATA[[#This Row],[DISP DATE]] + ED_DATA[[#This Row],[DISP TIME]]</f>
        <v>41012.739583333336</v>
      </c>
      <c r="W785" s="2">
        <f>ED_DATA[[#This Row],[DATE PT LEFT ED]] + ED_DATA[[#This Row],[TIME PT LEFT ED]]</f>
        <v>41012.739583333336</v>
      </c>
      <c r="X785" s="5">
        <f t="shared" si="120"/>
        <v>2.53333333338378</v>
      </c>
      <c r="Y785" s="5">
        <f t="shared" si="121"/>
        <v>2.53333333338378</v>
      </c>
      <c r="Z785" s="7">
        <f t="shared" si="122"/>
        <v>1</v>
      </c>
      <c r="AA785" s="7">
        <f t="shared" si="123"/>
        <v>1</v>
      </c>
      <c r="AB785" s="7">
        <f t="shared" si="126"/>
        <v>0</v>
      </c>
      <c r="AC785" s="7">
        <f t="shared" si="127"/>
        <v>0</v>
      </c>
      <c r="AD785" s="7">
        <f t="shared" si="128"/>
        <v>0</v>
      </c>
      <c r="AE785" s="7">
        <f t="shared" si="124"/>
        <v>0</v>
      </c>
      <c r="AF785" s="7">
        <f t="shared" si="125"/>
        <v>0</v>
      </c>
      <c r="AG785" s="7" t="str">
        <f t="shared" si="129"/>
        <v>Adult</v>
      </c>
    </row>
    <row r="786" spans="1:33">
      <c r="A786">
        <v>4414</v>
      </c>
      <c r="B786" t="s">
        <v>14</v>
      </c>
      <c r="C786" t="s">
        <v>15</v>
      </c>
      <c r="D786" t="s">
        <v>16</v>
      </c>
      <c r="E786" s="1">
        <v>41012</v>
      </c>
      <c r="F786" s="3">
        <v>0.67291666666666672</v>
      </c>
      <c r="G786" s="1">
        <v>41012</v>
      </c>
      <c r="H786" s="3">
        <v>0.66874999999999996</v>
      </c>
      <c r="I786">
        <v>4</v>
      </c>
      <c r="J786">
        <v>1958</v>
      </c>
      <c r="K786" s="1">
        <v>41012</v>
      </c>
      <c r="L786" s="3">
        <v>0.88888888888888884</v>
      </c>
      <c r="M786" s="1">
        <v>41012</v>
      </c>
      <c r="N786" s="3">
        <v>0.88888888888888884</v>
      </c>
      <c r="O786">
        <v>54</v>
      </c>
      <c r="P786">
        <v>16</v>
      </c>
      <c r="Q786">
        <v>16</v>
      </c>
      <c r="R786">
        <v>21</v>
      </c>
      <c r="S786">
        <v>21</v>
      </c>
      <c r="T786" s="2">
        <f>ED_DATA[[#This Row],[REG DATE]] + ED_DATA[[#This Row],[REG TIME]]</f>
        <v>41012.67291666667</v>
      </c>
      <c r="U786" s="2">
        <f>ED_DATA[[#This Row],[TRIAGE DATE]] + ED_DATA[[#This Row],[TRIAGE TIME]]</f>
        <v>41012.668749999997</v>
      </c>
      <c r="V786" s="2">
        <f>ED_DATA[[#This Row],[DISP DATE]] + ED_DATA[[#This Row],[DISP TIME]]</f>
        <v>41012.888888888891</v>
      </c>
      <c r="W786" s="2">
        <f>ED_DATA[[#This Row],[DATE PT LEFT ED]] + ED_DATA[[#This Row],[TIME PT LEFT ED]]</f>
        <v>41012.888888888891</v>
      </c>
      <c r="X786" s="5">
        <f t="shared" si="120"/>
        <v>5.1833333332906477</v>
      </c>
      <c r="Y786" s="5">
        <f t="shared" si="121"/>
        <v>5.1833333332906477</v>
      </c>
      <c r="Z786" s="7">
        <f t="shared" si="122"/>
        <v>1</v>
      </c>
      <c r="AA786" s="7">
        <f t="shared" si="123"/>
        <v>0</v>
      </c>
      <c r="AB786" s="7">
        <f t="shared" si="126"/>
        <v>0</v>
      </c>
      <c r="AC786" s="7">
        <f t="shared" si="127"/>
        <v>0</v>
      </c>
      <c r="AD786" s="7">
        <f t="shared" si="128"/>
        <v>0</v>
      </c>
      <c r="AE786" s="7">
        <f t="shared" si="124"/>
        <v>0</v>
      </c>
      <c r="AF786" s="7">
        <f t="shared" si="125"/>
        <v>0</v>
      </c>
      <c r="AG786" s="7" t="str">
        <f t="shared" si="129"/>
        <v>Adult</v>
      </c>
    </row>
    <row r="787" spans="1:33">
      <c r="A787">
        <v>4414</v>
      </c>
      <c r="B787" t="s">
        <v>14</v>
      </c>
      <c r="C787" t="s">
        <v>15</v>
      </c>
      <c r="D787" t="s">
        <v>16</v>
      </c>
      <c r="E787" s="1">
        <v>41012</v>
      </c>
      <c r="F787" s="3">
        <v>0.78888888888888886</v>
      </c>
      <c r="G787" s="1">
        <v>41012</v>
      </c>
      <c r="H787" s="3">
        <v>0.78402777777777777</v>
      </c>
      <c r="I787">
        <v>4</v>
      </c>
      <c r="J787">
        <v>1978</v>
      </c>
      <c r="K787" s="1">
        <v>41013</v>
      </c>
      <c r="L787" s="3">
        <v>0.67083333333333328</v>
      </c>
      <c r="M787" s="1">
        <v>41013</v>
      </c>
      <c r="N787" s="3">
        <v>0.67083333333333328</v>
      </c>
      <c r="O787">
        <v>33</v>
      </c>
      <c r="P787">
        <v>18</v>
      </c>
      <c r="Q787">
        <v>18</v>
      </c>
      <c r="R787">
        <v>16</v>
      </c>
      <c r="S787">
        <v>16</v>
      </c>
      <c r="T787" s="2">
        <f>ED_DATA[[#This Row],[REG DATE]] + ED_DATA[[#This Row],[REG TIME]]</f>
        <v>41012.788888888892</v>
      </c>
      <c r="U787" s="2">
        <f>ED_DATA[[#This Row],[TRIAGE DATE]] + ED_DATA[[#This Row],[TRIAGE TIME]]</f>
        <v>41012.78402777778</v>
      </c>
      <c r="V787" s="2">
        <f>ED_DATA[[#This Row],[DISP DATE]] + ED_DATA[[#This Row],[DISP TIME]]</f>
        <v>41013.67083333333</v>
      </c>
      <c r="W787" s="2">
        <f>ED_DATA[[#This Row],[DATE PT LEFT ED]] + ED_DATA[[#This Row],[TIME PT LEFT ED]]</f>
        <v>41013.67083333333</v>
      </c>
      <c r="X787" s="5">
        <f t="shared" si="120"/>
        <v>21.166666666511446</v>
      </c>
      <c r="Y787" s="5">
        <f t="shared" si="121"/>
        <v>21.166666666511446</v>
      </c>
      <c r="Z787" s="7">
        <f t="shared" si="122"/>
        <v>0</v>
      </c>
      <c r="AA787" s="7">
        <f t="shared" si="123"/>
        <v>0</v>
      </c>
      <c r="AB787" s="7">
        <f t="shared" si="126"/>
        <v>0</v>
      </c>
      <c r="AC787" s="7">
        <f t="shared" si="127"/>
        <v>0</v>
      </c>
      <c r="AD787" s="7">
        <f t="shared" si="128"/>
        <v>0</v>
      </c>
      <c r="AE787" s="7">
        <f t="shared" si="124"/>
        <v>0</v>
      </c>
      <c r="AF787" s="7">
        <f t="shared" si="125"/>
        <v>0</v>
      </c>
      <c r="AG787" s="7" t="str">
        <f t="shared" si="129"/>
        <v>Adult</v>
      </c>
    </row>
    <row r="788" spans="1:33">
      <c r="A788">
        <v>4414</v>
      </c>
      <c r="B788" t="s">
        <v>14</v>
      </c>
      <c r="C788" t="s">
        <v>15</v>
      </c>
      <c r="D788" t="s">
        <v>16</v>
      </c>
      <c r="E788" s="1">
        <v>41015</v>
      </c>
      <c r="F788" s="3">
        <v>0.53125</v>
      </c>
      <c r="G788" s="1">
        <v>41015</v>
      </c>
      <c r="H788" s="3">
        <v>0.52500000000000002</v>
      </c>
      <c r="I788">
        <v>4</v>
      </c>
      <c r="J788">
        <v>1958</v>
      </c>
      <c r="K788" s="1">
        <v>41015</v>
      </c>
      <c r="L788" s="3">
        <v>0.64236111111111116</v>
      </c>
      <c r="M788" s="1">
        <v>41015</v>
      </c>
      <c r="N788" s="3">
        <v>0.64236111111111116</v>
      </c>
      <c r="O788">
        <v>56</v>
      </c>
      <c r="P788">
        <v>12</v>
      </c>
      <c r="Q788">
        <v>12</v>
      </c>
      <c r="R788">
        <v>15</v>
      </c>
      <c r="S788">
        <v>15</v>
      </c>
      <c r="T788" s="2">
        <f>ED_DATA[[#This Row],[REG DATE]] + ED_DATA[[#This Row],[REG TIME]]</f>
        <v>41015.53125</v>
      </c>
      <c r="U788" s="2">
        <f>ED_DATA[[#This Row],[TRIAGE DATE]] + ED_DATA[[#This Row],[TRIAGE TIME]]</f>
        <v>41015.525000000001</v>
      </c>
      <c r="V788" s="2">
        <f>ED_DATA[[#This Row],[DISP DATE]] + ED_DATA[[#This Row],[DISP TIME]]</f>
        <v>41015.642361111109</v>
      </c>
      <c r="W788" s="2">
        <f>ED_DATA[[#This Row],[DATE PT LEFT ED]] + ED_DATA[[#This Row],[TIME PT LEFT ED]]</f>
        <v>41015.642361111109</v>
      </c>
      <c r="X788" s="5">
        <f t="shared" si="120"/>
        <v>2.6666666666278616</v>
      </c>
      <c r="Y788" s="5">
        <f t="shared" si="121"/>
        <v>2.6666666666278616</v>
      </c>
      <c r="Z788" s="7">
        <f t="shared" si="122"/>
        <v>1</v>
      </c>
      <c r="AA788" s="7">
        <f t="shared" si="123"/>
        <v>1</v>
      </c>
      <c r="AB788" s="7">
        <f t="shared" si="126"/>
        <v>0</v>
      </c>
      <c r="AC788" s="7">
        <f t="shared" si="127"/>
        <v>0</v>
      </c>
      <c r="AD788" s="7">
        <f t="shared" si="128"/>
        <v>0</v>
      </c>
      <c r="AE788" s="7">
        <f t="shared" si="124"/>
        <v>0</v>
      </c>
      <c r="AF788" s="7">
        <f t="shared" si="125"/>
        <v>0</v>
      </c>
      <c r="AG788" s="7" t="str">
        <f t="shared" si="129"/>
        <v>Adult</v>
      </c>
    </row>
    <row r="789" spans="1:33">
      <c r="A789">
        <v>4414</v>
      </c>
      <c r="B789" t="s">
        <v>14</v>
      </c>
      <c r="C789" t="s">
        <v>15</v>
      </c>
      <c r="D789" t="s">
        <v>16</v>
      </c>
      <c r="E789" s="1">
        <v>41015</v>
      </c>
      <c r="F789" s="3">
        <v>0.57013888888888886</v>
      </c>
      <c r="G789" s="1">
        <v>41015</v>
      </c>
      <c r="H789" s="3">
        <v>0.56666666666666665</v>
      </c>
      <c r="I789">
        <v>4</v>
      </c>
      <c r="J789">
        <v>1958</v>
      </c>
      <c r="K789" s="1">
        <v>41015</v>
      </c>
      <c r="L789" s="3">
        <v>0.66666666666666663</v>
      </c>
      <c r="M789" s="1">
        <v>41015</v>
      </c>
      <c r="N789" s="3">
        <v>0.67361111111111116</v>
      </c>
      <c r="O789">
        <v>54</v>
      </c>
      <c r="P789">
        <v>13</v>
      </c>
      <c r="Q789">
        <v>13</v>
      </c>
      <c r="R789">
        <v>16</v>
      </c>
      <c r="S789">
        <v>16</v>
      </c>
      <c r="T789" s="2">
        <f>ED_DATA[[#This Row],[REG DATE]] + ED_DATA[[#This Row],[REG TIME]]</f>
        <v>41015.570138888892</v>
      </c>
      <c r="U789" s="2">
        <f>ED_DATA[[#This Row],[TRIAGE DATE]] + ED_DATA[[#This Row],[TRIAGE TIME]]</f>
        <v>41015.566666666666</v>
      </c>
      <c r="V789" s="2">
        <f>ED_DATA[[#This Row],[DISP DATE]] + ED_DATA[[#This Row],[DISP TIME]]</f>
        <v>41015.666666666664</v>
      </c>
      <c r="W789" s="2">
        <f>ED_DATA[[#This Row],[DATE PT LEFT ED]] + ED_DATA[[#This Row],[TIME PT LEFT ED]]</f>
        <v>41015.673611111109</v>
      </c>
      <c r="X789" s="5">
        <f t="shared" si="120"/>
        <v>2.4833333332207985</v>
      </c>
      <c r="Y789" s="5">
        <f t="shared" si="121"/>
        <v>2.3166666665347293</v>
      </c>
      <c r="Z789" s="7">
        <f t="shared" si="122"/>
        <v>1</v>
      </c>
      <c r="AA789" s="7">
        <f t="shared" si="123"/>
        <v>1</v>
      </c>
      <c r="AB789" s="7">
        <f t="shared" si="126"/>
        <v>0</v>
      </c>
      <c r="AC789" s="7">
        <f t="shared" si="127"/>
        <v>0</v>
      </c>
      <c r="AD789" s="7">
        <f t="shared" si="128"/>
        <v>0</v>
      </c>
      <c r="AE789" s="7">
        <f t="shared" si="124"/>
        <v>0</v>
      </c>
      <c r="AF789" s="7">
        <f t="shared" si="125"/>
        <v>0</v>
      </c>
      <c r="AG789" s="7" t="str">
        <f t="shared" si="129"/>
        <v>Adult</v>
      </c>
    </row>
    <row r="790" spans="1:33">
      <c r="A790">
        <v>4414</v>
      </c>
      <c r="B790" t="s">
        <v>14</v>
      </c>
      <c r="C790" t="s">
        <v>15</v>
      </c>
      <c r="D790" t="s">
        <v>16</v>
      </c>
      <c r="E790" s="1">
        <v>41016</v>
      </c>
      <c r="F790" s="3">
        <v>0.33124999999999999</v>
      </c>
      <c r="G790" s="1">
        <v>41016</v>
      </c>
      <c r="H790" s="3">
        <v>0.32708333333333334</v>
      </c>
      <c r="I790">
        <v>4</v>
      </c>
      <c r="J790">
        <v>1954</v>
      </c>
      <c r="K790" s="1">
        <v>41016</v>
      </c>
      <c r="L790" s="3">
        <v>0.45902777777777776</v>
      </c>
      <c r="M790" s="1">
        <v>41016</v>
      </c>
      <c r="N790" s="3">
        <v>0.46041666666666664</v>
      </c>
      <c r="O790">
        <v>59</v>
      </c>
      <c r="P790">
        <v>7</v>
      </c>
      <c r="Q790">
        <v>7</v>
      </c>
      <c r="R790">
        <v>11</v>
      </c>
      <c r="S790">
        <v>11</v>
      </c>
      <c r="T790" s="2">
        <f>ED_DATA[[#This Row],[REG DATE]] + ED_DATA[[#This Row],[REG TIME]]</f>
        <v>41016.331250000003</v>
      </c>
      <c r="U790" s="2">
        <f>ED_DATA[[#This Row],[TRIAGE DATE]] + ED_DATA[[#This Row],[TRIAGE TIME]]</f>
        <v>41016.32708333333</v>
      </c>
      <c r="V790" s="2">
        <f>ED_DATA[[#This Row],[DISP DATE]] + ED_DATA[[#This Row],[DISP TIME]]</f>
        <v>41016.459027777775</v>
      </c>
      <c r="W790" s="2">
        <f>ED_DATA[[#This Row],[DATE PT LEFT ED]] + ED_DATA[[#This Row],[TIME PT LEFT ED]]</f>
        <v>41016.460416666669</v>
      </c>
      <c r="X790" s="5">
        <f t="shared" si="120"/>
        <v>3.0999999999767169</v>
      </c>
      <c r="Y790" s="5">
        <f t="shared" si="121"/>
        <v>3.0666666665347293</v>
      </c>
      <c r="Z790" s="7">
        <f t="shared" si="122"/>
        <v>1</v>
      </c>
      <c r="AA790" s="7">
        <f t="shared" si="123"/>
        <v>1</v>
      </c>
      <c r="AB790" s="7">
        <f t="shared" si="126"/>
        <v>0</v>
      </c>
      <c r="AC790" s="7">
        <f t="shared" si="127"/>
        <v>0</v>
      </c>
      <c r="AD790" s="7">
        <f t="shared" si="128"/>
        <v>0</v>
      </c>
      <c r="AE790" s="7">
        <f t="shared" si="124"/>
        <v>0</v>
      </c>
      <c r="AF790" s="7">
        <f t="shared" si="125"/>
        <v>0</v>
      </c>
      <c r="AG790" s="7" t="str">
        <f t="shared" si="129"/>
        <v>Adult</v>
      </c>
    </row>
    <row r="791" spans="1:33">
      <c r="A791">
        <v>4414</v>
      </c>
      <c r="B791" t="s">
        <v>14</v>
      </c>
      <c r="C791" t="s">
        <v>15</v>
      </c>
      <c r="D791" t="s">
        <v>16</v>
      </c>
      <c r="E791" s="1">
        <v>41016</v>
      </c>
      <c r="F791" s="3">
        <v>0.33402777777777776</v>
      </c>
      <c r="G791" s="1">
        <v>41016</v>
      </c>
      <c r="H791" s="3">
        <v>0.3298611111111111</v>
      </c>
      <c r="I791">
        <v>4</v>
      </c>
      <c r="J791">
        <v>1955</v>
      </c>
      <c r="K791" s="1">
        <v>41016</v>
      </c>
      <c r="L791" s="3">
        <v>0.4513888888888889</v>
      </c>
      <c r="M791" s="1">
        <v>41016</v>
      </c>
      <c r="N791" s="3">
        <v>0.4513888888888889</v>
      </c>
      <c r="O791">
        <v>58</v>
      </c>
      <c r="P791">
        <v>8</v>
      </c>
      <c r="Q791">
        <v>7</v>
      </c>
      <c r="R791">
        <v>10</v>
      </c>
      <c r="S791">
        <v>10</v>
      </c>
      <c r="T791" s="2">
        <f>ED_DATA[[#This Row],[REG DATE]] + ED_DATA[[#This Row],[REG TIME]]</f>
        <v>41016.334027777775</v>
      </c>
      <c r="U791" s="2">
        <f>ED_DATA[[#This Row],[TRIAGE DATE]] + ED_DATA[[#This Row],[TRIAGE TIME]]</f>
        <v>41016.329861111109</v>
      </c>
      <c r="V791" s="2">
        <f>ED_DATA[[#This Row],[DISP DATE]] + ED_DATA[[#This Row],[DISP TIME]]</f>
        <v>41016.451388888891</v>
      </c>
      <c r="W791" s="2">
        <f>ED_DATA[[#This Row],[DATE PT LEFT ED]] + ED_DATA[[#This Row],[TIME PT LEFT ED]]</f>
        <v>41016.451388888891</v>
      </c>
      <c r="X791" s="5">
        <f t="shared" si="120"/>
        <v>2.8166666667675599</v>
      </c>
      <c r="Y791" s="5">
        <f t="shared" si="121"/>
        <v>2.8166666667675599</v>
      </c>
      <c r="Z791" s="7">
        <f t="shared" si="122"/>
        <v>1</v>
      </c>
      <c r="AA791" s="7">
        <f t="shared" si="123"/>
        <v>1</v>
      </c>
      <c r="AB791" s="7">
        <f t="shared" si="126"/>
        <v>0</v>
      </c>
      <c r="AC791" s="7">
        <f t="shared" si="127"/>
        <v>0</v>
      </c>
      <c r="AD791" s="7">
        <f t="shared" si="128"/>
        <v>0</v>
      </c>
      <c r="AE791" s="7">
        <f t="shared" si="124"/>
        <v>0</v>
      </c>
      <c r="AF791" s="7">
        <f t="shared" si="125"/>
        <v>0</v>
      </c>
      <c r="AG791" s="7" t="str">
        <f t="shared" si="129"/>
        <v>Adult</v>
      </c>
    </row>
    <row r="792" spans="1:33">
      <c r="A792">
        <v>4414</v>
      </c>
      <c r="B792" t="s">
        <v>14</v>
      </c>
      <c r="C792" t="s">
        <v>15</v>
      </c>
      <c r="D792" t="s">
        <v>16</v>
      </c>
      <c r="E792" s="1">
        <v>41016</v>
      </c>
      <c r="F792" s="3">
        <v>0.35347222222222224</v>
      </c>
      <c r="G792" s="1">
        <v>41016</v>
      </c>
      <c r="H792" s="3">
        <v>0.35069444444444442</v>
      </c>
      <c r="I792">
        <v>4</v>
      </c>
      <c r="J792">
        <v>1954</v>
      </c>
      <c r="K792" s="1">
        <v>41016</v>
      </c>
      <c r="L792" s="3">
        <v>0.45694444444444443</v>
      </c>
      <c r="M792" s="1">
        <v>41016</v>
      </c>
      <c r="N792" s="3">
        <v>0.46041666666666664</v>
      </c>
      <c r="O792">
        <v>61</v>
      </c>
      <c r="P792">
        <v>8</v>
      </c>
      <c r="Q792">
        <v>8</v>
      </c>
      <c r="R792">
        <v>10</v>
      </c>
      <c r="S792">
        <v>11</v>
      </c>
      <c r="T792" s="2">
        <f>ED_DATA[[#This Row],[REG DATE]] + ED_DATA[[#This Row],[REG TIME]]</f>
        <v>41016.353472222225</v>
      </c>
      <c r="U792" s="2">
        <f>ED_DATA[[#This Row],[TRIAGE DATE]] + ED_DATA[[#This Row],[TRIAGE TIME]]</f>
        <v>41016.350694444445</v>
      </c>
      <c r="V792" s="2">
        <f>ED_DATA[[#This Row],[DISP DATE]] + ED_DATA[[#This Row],[DISP TIME]]</f>
        <v>41016.456944444442</v>
      </c>
      <c r="W792" s="2">
        <f>ED_DATA[[#This Row],[DATE PT LEFT ED]] + ED_DATA[[#This Row],[TIME PT LEFT ED]]</f>
        <v>41016.460416666669</v>
      </c>
      <c r="X792" s="5">
        <f t="shared" si="120"/>
        <v>2.5666666666511446</v>
      </c>
      <c r="Y792" s="5">
        <f t="shared" si="121"/>
        <v>2.4833333332207985</v>
      </c>
      <c r="Z792" s="7">
        <f t="shared" si="122"/>
        <v>1</v>
      </c>
      <c r="AA792" s="7">
        <f t="shared" si="123"/>
        <v>1</v>
      </c>
      <c r="AB792" s="7">
        <f t="shared" si="126"/>
        <v>0</v>
      </c>
      <c r="AC792" s="7">
        <f t="shared" si="127"/>
        <v>0</v>
      </c>
      <c r="AD792" s="7">
        <f t="shared" si="128"/>
        <v>0</v>
      </c>
      <c r="AE792" s="7">
        <f t="shared" si="124"/>
        <v>0</v>
      </c>
      <c r="AF792" s="7">
        <f t="shared" si="125"/>
        <v>0</v>
      </c>
      <c r="AG792" s="7" t="str">
        <f t="shared" si="129"/>
        <v>Adult</v>
      </c>
    </row>
    <row r="793" spans="1:33">
      <c r="A793">
        <v>4414</v>
      </c>
      <c r="B793" t="s">
        <v>14</v>
      </c>
      <c r="C793" t="s">
        <v>15</v>
      </c>
      <c r="D793" t="s">
        <v>16</v>
      </c>
      <c r="E793" s="1">
        <v>41016</v>
      </c>
      <c r="F793" s="3">
        <v>0.40138888888888891</v>
      </c>
      <c r="G793" s="1">
        <v>41016</v>
      </c>
      <c r="H793" s="3">
        <v>0.39652777777777776</v>
      </c>
      <c r="I793">
        <v>4</v>
      </c>
      <c r="J793">
        <v>1973</v>
      </c>
      <c r="K793" s="1">
        <v>41016</v>
      </c>
      <c r="L793" s="3">
        <v>0.4375</v>
      </c>
      <c r="M793" s="1">
        <v>41016</v>
      </c>
      <c r="N793" s="3">
        <v>0.44722222222222224</v>
      </c>
      <c r="O793">
        <v>39</v>
      </c>
      <c r="P793">
        <v>9</v>
      </c>
      <c r="Q793">
        <v>9</v>
      </c>
      <c r="R793">
        <v>10</v>
      </c>
      <c r="S793">
        <v>10</v>
      </c>
      <c r="T793" s="2">
        <f>ED_DATA[[#This Row],[REG DATE]] + ED_DATA[[#This Row],[REG TIME]]</f>
        <v>41016.401388888888</v>
      </c>
      <c r="U793" s="2">
        <f>ED_DATA[[#This Row],[TRIAGE DATE]] + ED_DATA[[#This Row],[TRIAGE TIME]]</f>
        <v>41016.396527777775</v>
      </c>
      <c r="V793" s="2">
        <f>ED_DATA[[#This Row],[DISP DATE]] + ED_DATA[[#This Row],[DISP TIME]]</f>
        <v>41016.4375</v>
      </c>
      <c r="W793" s="2">
        <f>ED_DATA[[#This Row],[DATE PT LEFT ED]] + ED_DATA[[#This Row],[TIME PT LEFT ED]]</f>
        <v>41016.447222222225</v>
      </c>
      <c r="X793" s="5">
        <f t="shared" si="120"/>
        <v>1.1000000000931323</v>
      </c>
      <c r="Y793" s="5">
        <f t="shared" si="121"/>
        <v>0.86666666669771075</v>
      </c>
      <c r="Z793" s="7">
        <f t="shared" si="122"/>
        <v>1</v>
      </c>
      <c r="AA793" s="7">
        <f t="shared" si="123"/>
        <v>1</v>
      </c>
      <c r="AB793" s="7">
        <f t="shared" si="126"/>
        <v>0</v>
      </c>
      <c r="AC793" s="7">
        <f t="shared" si="127"/>
        <v>0</v>
      </c>
      <c r="AD793" s="7">
        <f t="shared" si="128"/>
        <v>0</v>
      </c>
      <c r="AE793" s="7">
        <f t="shared" si="124"/>
        <v>0</v>
      </c>
      <c r="AF793" s="7">
        <f t="shared" si="125"/>
        <v>0</v>
      </c>
      <c r="AG793" s="7" t="str">
        <f t="shared" si="129"/>
        <v>Adult</v>
      </c>
    </row>
    <row r="794" spans="1:33">
      <c r="A794">
        <v>4414</v>
      </c>
      <c r="B794" t="s">
        <v>14</v>
      </c>
      <c r="C794" t="s">
        <v>15</v>
      </c>
      <c r="D794" t="s">
        <v>16</v>
      </c>
      <c r="E794" s="1">
        <v>41016</v>
      </c>
      <c r="F794" s="3">
        <v>0.43402777777777779</v>
      </c>
      <c r="G794" s="1">
        <v>41016</v>
      </c>
      <c r="H794" s="3">
        <v>0.42916666666666664</v>
      </c>
      <c r="I794">
        <v>4</v>
      </c>
      <c r="J794">
        <v>1984</v>
      </c>
      <c r="K794" s="1">
        <v>41016</v>
      </c>
      <c r="L794" s="3">
        <v>0.73263888888888884</v>
      </c>
      <c r="M794" s="1">
        <v>41016</v>
      </c>
      <c r="N794" s="3">
        <v>0.73263888888888884</v>
      </c>
      <c r="O794">
        <v>30</v>
      </c>
      <c r="P794">
        <v>10</v>
      </c>
      <c r="Q794">
        <v>10</v>
      </c>
      <c r="R794">
        <v>17</v>
      </c>
      <c r="S794">
        <v>17</v>
      </c>
      <c r="T794" s="2">
        <f>ED_DATA[[#This Row],[REG DATE]] + ED_DATA[[#This Row],[REG TIME]]</f>
        <v>41016.434027777781</v>
      </c>
      <c r="U794" s="2">
        <f>ED_DATA[[#This Row],[TRIAGE DATE]] + ED_DATA[[#This Row],[TRIAGE TIME]]</f>
        <v>41016.429166666669</v>
      </c>
      <c r="V794" s="2">
        <f>ED_DATA[[#This Row],[DISP DATE]] + ED_DATA[[#This Row],[DISP TIME]]</f>
        <v>41016.732638888891</v>
      </c>
      <c r="W794" s="2">
        <f>ED_DATA[[#This Row],[DATE PT LEFT ED]] + ED_DATA[[#This Row],[TIME PT LEFT ED]]</f>
        <v>41016.732638888891</v>
      </c>
      <c r="X794" s="5">
        <f t="shared" si="120"/>
        <v>7.1666666666278616</v>
      </c>
      <c r="Y794" s="5">
        <f t="shared" si="121"/>
        <v>7.1666666666278616</v>
      </c>
      <c r="Z794" s="7">
        <f t="shared" si="122"/>
        <v>0</v>
      </c>
      <c r="AA794" s="7">
        <f t="shared" si="123"/>
        <v>0</v>
      </c>
      <c r="AB794" s="7">
        <f t="shared" si="126"/>
        <v>0</v>
      </c>
      <c r="AC794" s="7">
        <f t="shared" si="127"/>
        <v>0</v>
      </c>
      <c r="AD794" s="7">
        <f t="shared" si="128"/>
        <v>0</v>
      </c>
      <c r="AE794" s="7">
        <f t="shared" si="124"/>
        <v>0</v>
      </c>
      <c r="AF794" s="7">
        <f t="shared" si="125"/>
        <v>0</v>
      </c>
      <c r="AG794" s="7" t="str">
        <f t="shared" si="129"/>
        <v>Adult</v>
      </c>
    </row>
    <row r="795" spans="1:33">
      <c r="A795">
        <v>4414</v>
      </c>
      <c r="B795" t="s">
        <v>14</v>
      </c>
      <c r="C795" t="s">
        <v>15</v>
      </c>
      <c r="D795" t="s">
        <v>16</v>
      </c>
      <c r="E795" s="1">
        <v>41016</v>
      </c>
      <c r="F795" s="3">
        <v>0.46805555555555556</v>
      </c>
      <c r="G795" s="1">
        <v>41016</v>
      </c>
      <c r="H795" s="3">
        <v>0.46527777777777779</v>
      </c>
      <c r="I795">
        <v>4</v>
      </c>
      <c r="J795">
        <v>1990</v>
      </c>
      <c r="K795" s="1">
        <v>41016</v>
      </c>
      <c r="L795" s="3">
        <v>0.50347222222222221</v>
      </c>
      <c r="M795" s="1">
        <v>41016</v>
      </c>
      <c r="N795" s="3">
        <v>0.50902777777777775</v>
      </c>
      <c r="O795">
        <v>22</v>
      </c>
      <c r="P795">
        <v>11</v>
      </c>
      <c r="Q795">
        <v>11</v>
      </c>
      <c r="R795">
        <v>12</v>
      </c>
      <c r="S795">
        <v>12</v>
      </c>
      <c r="T795" s="2">
        <f>ED_DATA[[#This Row],[REG DATE]] + ED_DATA[[#This Row],[REG TIME]]</f>
        <v>41016.468055555553</v>
      </c>
      <c r="U795" s="2">
        <f>ED_DATA[[#This Row],[TRIAGE DATE]] + ED_DATA[[#This Row],[TRIAGE TIME]]</f>
        <v>41016.465277777781</v>
      </c>
      <c r="V795" s="2">
        <f>ED_DATA[[#This Row],[DISP DATE]] + ED_DATA[[#This Row],[DISP TIME]]</f>
        <v>41016.503472222219</v>
      </c>
      <c r="W795" s="2">
        <f>ED_DATA[[#This Row],[DATE PT LEFT ED]] + ED_DATA[[#This Row],[TIME PT LEFT ED]]</f>
        <v>41016.509027777778</v>
      </c>
      <c r="X795" s="5">
        <f t="shared" si="120"/>
        <v>0.9833333333954215</v>
      </c>
      <c r="Y795" s="5">
        <f t="shared" si="121"/>
        <v>0.84999999997671694</v>
      </c>
      <c r="Z795" s="7">
        <f t="shared" si="122"/>
        <v>1</v>
      </c>
      <c r="AA795" s="7">
        <f t="shared" si="123"/>
        <v>1</v>
      </c>
      <c r="AB795" s="7">
        <f t="shared" si="126"/>
        <v>0</v>
      </c>
      <c r="AC795" s="7">
        <f t="shared" si="127"/>
        <v>0</v>
      </c>
      <c r="AD795" s="7">
        <f t="shared" si="128"/>
        <v>0</v>
      </c>
      <c r="AE795" s="7">
        <f t="shared" si="124"/>
        <v>0</v>
      </c>
      <c r="AF795" s="7">
        <f t="shared" si="125"/>
        <v>0</v>
      </c>
      <c r="AG795" s="7" t="str">
        <f t="shared" si="129"/>
        <v>Adult</v>
      </c>
    </row>
    <row r="796" spans="1:33">
      <c r="A796">
        <v>4414</v>
      </c>
      <c r="B796" t="s">
        <v>14</v>
      </c>
      <c r="C796" t="s">
        <v>15</v>
      </c>
      <c r="D796" t="s">
        <v>16</v>
      </c>
      <c r="E796" s="1">
        <v>41016</v>
      </c>
      <c r="F796" s="3">
        <v>0.50416666666666665</v>
      </c>
      <c r="G796" s="1">
        <v>41016</v>
      </c>
      <c r="H796" s="3">
        <v>0.5</v>
      </c>
      <c r="I796">
        <v>4</v>
      </c>
      <c r="J796">
        <v>1975</v>
      </c>
      <c r="K796" s="1">
        <v>41016</v>
      </c>
      <c r="L796" s="3">
        <v>0.57291666666666663</v>
      </c>
      <c r="M796" s="1">
        <v>41016</v>
      </c>
      <c r="N796" s="3">
        <v>0.57430555555555551</v>
      </c>
      <c r="O796">
        <v>39</v>
      </c>
      <c r="P796">
        <v>12</v>
      </c>
      <c r="Q796">
        <v>12</v>
      </c>
      <c r="R796">
        <v>13</v>
      </c>
      <c r="S796">
        <v>13</v>
      </c>
      <c r="T796" s="2">
        <f>ED_DATA[[#This Row],[REG DATE]] + ED_DATA[[#This Row],[REG TIME]]</f>
        <v>41016.504166666666</v>
      </c>
      <c r="U796" s="2">
        <f>ED_DATA[[#This Row],[TRIAGE DATE]] + ED_DATA[[#This Row],[TRIAGE TIME]]</f>
        <v>41016.5</v>
      </c>
      <c r="V796" s="2">
        <f>ED_DATA[[#This Row],[DISP DATE]] + ED_DATA[[#This Row],[DISP TIME]]</f>
        <v>41016.572916666664</v>
      </c>
      <c r="W796" s="2">
        <f>ED_DATA[[#This Row],[DATE PT LEFT ED]] + ED_DATA[[#This Row],[TIME PT LEFT ED]]</f>
        <v>41016.574305555558</v>
      </c>
      <c r="X796" s="5">
        <f t="shared" si="120"/>
        <v>1.683333333407063</v>
      </c>
      <c r="Y796" s="5">
        <f t="shared" si="121"/>
        <v>1.6499999999650754</v>
      </c>
      <c r="Z796" s="7">
        <f t="shared" si="122"/>
        <v>1</v>
      </c>
      <c r="AA796" s="7">
        <f t="shared" si="123"/>
        <v>1</v>
      </c>
      <c r="AB796" s="7">
        <f t="shared" si="126"/>
        <v>0</v>
      </c>
      <c r="AC796" s="7">
        <f t="shared" si="127"/>
        <v>0</v>
      </c>
      <c r="AD796" s="7">
        <f t="shared" si="128"/>
        <v>0</v>
      </c>
      <c r="AE796" s="7">
        <f t="shared" si="124"/>
        <v>0</v>
      </c>
      <c r="AF796" s="7">
        <f t="shared" si="125"/>
        <v>0</v>
      </c>
      <c r="AG796" s="7" t="str">
        <f t="shared" si="129"/>
        <v>Adult</v>
      </c>
    </row>
    <row r="797" spans="1:33">
      <c r="A797">
        <v>4414</v>
      </c>
      <c r="B797" t="s">
        <v>14</v>
      </c>
      <c r="C797" t="s">
        <v>15</v>
      </c>
      <c r="D797" t="s">
        <v>16</v>
      </c>
      <c r="E797" s="1">
        <v>41012</v>
      </c>
      <c r="F797" s="3">
        <v>0.36736111111111114</v>
      </c>
      <c r="G797" s="1">
        <v>41012</v>
      </c>
      <c r="H797" s="3">
        <v>0.36180555555555555</v>
      </c>
      <c r="I797">
        <v>4</v>
      </c>
      <c r="J797">
        <v>1980</v>
      </c>
      <c r="K797" s="1">
        <v>41012</v>
      </c>
      <c r="L797" s="3">
        <v>0.43402777777777779</v>
      </c>
      <c r="M797" s="1">
        <v>41012</v>
      </c>
      <c r="N797" s="3">
        <v>0.43402777777777779</v>
      </c>
      <c r="O797">
        <v>34</v>
      </c>
      <c r="P797">
        <v>8</v>
      </c>
      <c r="Q797">
        <v>8</v>
      </c>
      <c r="R797">
        <v>10</v>
      </c>
      <c r="S797">
        <v>10</v>
      </c>
      <c r="T797" s="2">
        <f>ED_DATA[[#This Row],[REG DATE]] + ED_DATA[[#This Row],[REG TIME]]</f>
        <v>41012.367361111108</v>
      </c>
      <c r="U797" s="2">
        <f>ED_DATA[[#This Row],[TRIAGE DATE]] + ED_DATA[[#This Row],[TRIAGE TIME]]</f>
        <v>41012.361805555556</v>
      </c>
      <c r="V797" s="2">
        <f>ED_DATA[[#This Row],[DISP DATE]] + ED_DATA[[#This Row],[DISP TIME]]</f>
        <v>41012.434027777781</v>
      </c>
      <c r="W797" s="2">
        <f>ED_DATA[[#This Row],[DATE PT LEFT ED]] + ED_DATA[[#This Row],[TIME PT LEFT ED]]</f>
        <v>41012.434027777781</v>
      </c>
      <c r="X797" s="5">
        <f t="shared" si="120"/>
        <v>1.6000000001513399</v>
      </c>
      <c r="Y797" s="5">
        <f t="shared" si="121"/>
        <v>1.6000000001513399</v>
      </c>
      <c r="Z797" s="7">
        <f t="shared" si="122"/>
        <v>1</v>
      </c>
      <c r="AA797" s="7">
        <f t="shared" si="123"/>
        <v>1</v>
      </c>
      <c r="AB797" s="7">
        <f t="shared" si="126"/>
        <v>0</v>
      </c>
      <c r="AC797" s="7">
        <f t="shared" si="127"/>
        <v>0</v>
      </c>
      <c r="AD797" s="7">
        <f t="shared" si="128"/>
        <v>0</v>
      </c>
      <c r="AE797" s="7">
        <f t="shared" si="124"/>
        <v>0</v>
      </c>
      <c r="AF797" s="7">
        <f t="shared" si="125"/>
        <v>0</v>
      </c>
      <c r="AG797" s="7" t="str">
        <f t="shared" si="129"/>
        <v>Adult</v>
      </c>
    </row>
    <row r="798" spans="1:33">
      <c r="A798">
        <v>4414</v>
      </c>
      <c r="B798" t="s">
        <v>14</v>
      </c>
      <c r="C798" t="s">
        <v>15</v>
      </c>
      <c r="D798" t="s">
        <v>16</v>
      </c>
      <c r="E798" s="1">
        <v>41016</v>
      </c>
      <c r="F798" s="3">
        <v>0.38958333333333334</v>
      </c>
      <c r="G798" s="1">
        <v>41016</v>
      </c>
      <c r="H798" s="3">
        <v>0.38472222222222224</v>
      </c>
      <c r="I798">
        <v>4</v>
      </c>
      <c r="J798">
        <v>1968</v>
      </c>
      <c r="K798" s="1">
        <v>41016</v>
      </c>
      <c r="L798" s="3">
        <v>0.48958333333333331</v>
      </c>
      <c r="M798" s="1">
        <v>41016</v>
      </c>
      <c r="N798" s="3">
        <v>0.49652777777777779</v>
      </c>
      <c r="O798">
        <v>44</v>
      </c>
      <c r="P798">
        <v>9</v>
      </c>
      <c r="Q798">
        <v>9</v>
      </c>
      <c r="R798">
        <v>11</v>
      </c>
      <c r="S798">
        <v>11</v>
      </c>
      <c r="T798" s="2">
        <f>ED_DATA[[#This Row],[REG DATE]] + ED_DATA[[#This Row],[REG TIME]]</f>
        <v>41016.38958333333</v>
      </c>
      <c r="U798" s="2">
        <f>ED_DATA[[#This Row],[TRIAGE DATE]] + ED_DATA[[#This Row],[TRIAGE TIME]]</f>
        <v>41016.384722222225</v>
      </c>
      <c r="V798" s="2">
        <f>ED_DATA[[#This Row],[DISP DATE]] + ED_DATA[[#This Row],[DISP TIME]]</f>
        <v>41016.489583333336</v>
      </c>
      <c r="W798" s="2">
        <f>ED_DATA[[#This Row],[DATE PT LEFT ED]] + ED_DATA[[#This Row],[TIME PT LEFT ED]]</f>
        <v>41016.496527777781</v>
      </c>
      <c r="X798" s="5">
        <f t="shared" si="120"/>
        <v>2.5666666668257676</v>
      </c>
      <c r="Y798" s="5">
        <f t="shared" si="121"/>
        <v>2.4000000001396984</v>
      </c>
      <c r="Z798" s="7">
        <f t="shared" si="122"/>
        <v>1</v>
      </c>
      <c r="AA798" s="7">
        <f t="shared" si="123"/>
        <v>1</v>
      </c>
      <c r="AB798" s="7">
        <f t="shared" si="126"/>
        <v>0</v>
      </c>
      <c r="AC798" s="7">
        <f t="shared" si="127"/>
        <v>0</v>
      </c>
      <c r="AD798" s="7">
        <f t="shared" si="128"/>
        <v>0</v>
      </c>
      <c r="AE798" s="7">
        <f t="shared" si="124"/>
        <v>0</v>
      </c>
      <c r="AF798" s="7">
        <f t="shared" si="125"/>
        <v>0</v>
      </c>
      <c r="AG798" s="7" t="str">
        <f t="shared" si="129"/>
        <v>Adult</v>
      </c>
    </row>
    <row r="799" spans="1:33">
      <c r="A799">
        <v>4414</v>
      </c>
      <c r="B799" t="s">
        <v>14</v>
      </c>
      <c r="C799" t="s">
        <v>15</v>
      </c>
      <c r="D799" t="s">
        <v>16</v>
      </c>
      <c r="E799" s="1">
        <v>41016</v>
      </c>
      <c r="F799" s="3">
        <v>0.41736111111111113</v>
      </c>
      <c r="G799" s="1">
        <v>41016</v>
      </c>
      <c r="H799" s="3">
        <v>0.41319444444444442</v>
      </c>
      <c r="I799">
        <v>4</v>
      </c>
      <c r="J799">
        <v>1976</v>
      </c>
      <c r="K799" s="1">
        <v>41016</v>
      </c>
      <c r="L799" s="3">
        <v>0.53888888888888886</v>
      </c>
      <c r="M799" s="1">
        <v>41016</v>
      </c>
      <c r="N799" s="3">
        <v>0.53888888888888886</v>
      </c>
      <c r="O799">
        <v>36</v>
      </c>
      <c r="P799">
        <v>10</v>
      </c>
      <c r="Q799">
        <v>9</v>
      </c>
      <c r="R799">
        <v>12</v>
      </c>
      <c r="S799">
        <v>12</v>
      </c>
      <c r="T799" s="2">
        <f>ED_DATA[[#This Row],[REG DATE]] + ED_DATA[[#This Row],[REG TIME]]</f>
        <v>41016.417361111111</v>
      </c>
      <c r="U799" s="2">
        <f>ED_DATA[[#This Row],[TRIAGE DATE]] + ED_DATA[[#This Row],[TRIAGE TIME]]</f>
        <v>41016.413194444445</v>
      </c>
      <c r="V799" s="2">
        <f>ED_DATA[[#This Row],[DISP DATE]] + ED_DATA[[#This Row],[DISP TIME]]</f>
        <v>41016.538888888892</v>
      </c>
      <c r="W799" s="2">
        <f>ED_DATA[[#This Row],[DATE PT LEFT ED]] + ED_DATA[[#This Row],[TIME PT LEFT ED]]</f>
        <v>41016.538888888892</v>
      </c>
      <c r="X799" s="5">
        <f t="shared" si="120"/>
        <v>2.9166666667442769</v>
      </c>
      <c r="Y799" s="5">
        <f t="shared" si="121"/>
        <v>2.9166666667442769</v>
      </c>
      <c r="Z799" s="7">
        <f t="shared" si="122"/>
        <v>1</v>
      </c>
      <c r="AA799" s="7">
        <f t="shared" si="123"/>
        <v>1</v>
      </c>
      <c r="AB799" s="7">
        <f t="shared" si="126"/>
        <v>0</v>
      </c>
      <c r="AC799" s="7">
        <f t="shared" si="127"/>
        <v>0</v>
      </c>
      <c r="AD799" s="7">
        <f t="shared" si="128"/>
        <v>0</v>
      </c>
      <c r="AE799" s="7">
        <f t="shared" si="124"/>
        <v>0</v>
      </c>
      <c r="AF799" s="7">
        <f t="shared" si="125"/>
        <v>0</v>
      </c>
      <c r="AG799" s="7" t="str">
        <f t="shared" si="129"/>
        <v>Adult</v>
      </c>
    </row>
    <row r="800" spans="1:33">
      <c r="A800">
        <v>4414</v>
      </c>
      <c r="B800" t="s">
        <v>14</v>
      </c>
      <c r="C800" t="s">
        <v>15</v>
      </c>
      <c r="D800" t="s">
        <v>16</v>
      </c>
      <c r="E800" s="1">
        <v>41013</v>
      </c>
      <c r="F800" s="3">
        <v>0.12291666666666666</v>
      </c>
      <c r="G800" s="1">
        <v>41013</v>
      </c>
      <c r="H800" s="3">
        <v>0.11736111111111111</v>
      </c>
      <c r="I800">
        <v>4</v>
      </c>
      <c r="J800">
        <v>1955</v>
      </c>
      <c r="K800" s="1">
        <v>41013</v>
      </c>
      <c r="L800" s="3">
        <v>0.15416666666666667</v>
      </c>
      <c r="M800" s="1">
        <v>41013</v>
      </c>
      <c r="N800" s="3">
        <v>0.15486111111111112</v>
      </c>
      <c r="O800">
        <v>61</v>
      </c>
      <c r="P800">
        <v>2</v>
      </c>
      <c r="Q800">
        <v>2</v>
      </c>
      <c r="R800">
        <v>3</v>
      </c>
      <c r="S800">
        <v>3</v>
      </c>
      <c r="T800" s="2">
        <f>ED_DATA[[#This Row],[REG DATE]] + ED_DATA[[#This Row],[REG TIME]]</f>
        <v>41013.122916666667</v>
      </c>
      <c r="U800" s="2">
        <f>ED_DATA[[#This Row],[TRIAGE DATE]] + ED_DATA[[#This Row],[TRIAGE TIME]]</f>
        <v>41013.117361111108</v>
      </c>
      <c r="V800" s="2">
        <f>ED_DATA[[#This Row],[DISP DATE]] + ED_DATA[[#This Row],[DISP TIME]]</f>
        <v>41013.154166666667</v>
      </c>
      <c r="W800" s="2">
        <f>ED_DATA[[#This Row],[DATE PT LEFT ED]] + ED_DATA[[#This Row],[TIME PT LEFT ED]]</f>
        <v>41013.154861111114</v>
      </c>
      <c r="X800" s="5">
        <f t="shared" si="120"/>
        <v>0.76666666672099382</v>
      </c>
      <c r="Y800" s="5">
        <f t="shared" si="121"/>
        <v>0.75</v>
      </c>
      <c r="Z800" s="7">
        <f t="shared" si="122"/>
        <v>1</v>
      </c>
      <c r="AA800" s="7">
        <f t="shared" si="123"/>
        <v>1</v>
      </c>
      <c r="AB800" s="7">
        <f t="shared" si="126"/>
        <v>0</v>
      </c>
      <c r="AC800" s="7">
        <f t="shared" si="127"/>
        <v>0</v>
      </c>
      <c r="AD800" s="7">
        <f t="shared" si="128"/>
        <v>0</v>
      </c>
      <c r="AE800" s="7">
        <f t="shared" si="124"/>
        <v>0</v>
      </c>
      <c r="AF800" s="7">
        <f t="shared" si="125"/>
        <v>0</v>
      </c>
      <c r="AG800" s="7" t="str">
        <f t="shared" si="129"/>
        <v>Adult</v>
      </c>
    </row>
    <row r="801" spans="1:33">
      <c r="A801">
        <v>4414</v>
      </c>
      <c r="B801" t="s">
        <v>14</v>
      </c>
      <c r="C801" t="s">
        <v>15</v>
      </c>
      <c r="D801" t="s">
        <v>16</v>
      </c>
      <c r="E801" s="1">
        <v>41010</v>
      </c>
      <c r="F801" s="3">
        <v>0.34097222222222223</v>
      </c>
      <c r="G801" s="1">
        <v>41010</v>
      </c>
      <c r="H801" s="3">
        <v>0.33819444444444446</v>
      </c>
      <c r="I801">
        <v>4</v>
      </c>
      <c r="J801">
        <v>1962</v>
      </c>
      <c r="K801" s="1">
        <v>41010</v>
      </c>
      <c r="L801" s="3">
        <v>0.48541666666666666</v>
      </c>
      <c r="M801" s="1">
        <v>41010</v>
      </c>
      <c r="N801" s="3">
        <v>0.4861111111111111</v>
      </c>
      <c r="O801">
        <v>53</v>
      </c>
      <c r="P801">
        <v>8</v>
      </c>
      <c r="Q801">
        <v>8</v>
      </c>
      <c r="R801">
        <v>11</v>
      </c>
      <c r="S801">
        <v>11</v>
      </c>
      <c r="T801" s="2">
        <f>ED_DATA[[#This Row],[REG DATE]] + ED_DATA[[#This Row],[REG TIME]]</f>
        <v>41010.34097222222</v>
      </c>
      <c r="U801" s="2">
        <f>ED_DATA[[#This Row],[TRIAGE DATE]] + ED_DATA[[#This Row],[TRIAGE TIME]]</f>
        <v>41010.338194444441</v>
      </c>
      <c r="V801" s="2">
        <f>ED_DATA[[#This Row],[DISP DATE]] + ED_DATA[[#This Row],[DISP TIME]]</f>
        <v>41010.48541666667</v>
      </c>
      <c r="W801" s="2">
        <f>ED_DATA[[#This Row],[DATE PT LEFT ED]] + ED_DATA[[#This Row],[TIME PT LEFT ED]]</f>
        <v>41010.486111111109</v>
      </c>
      <c r="X801" s="5">
        <f t="shared" si="120"/>
        <v>3.4833333333372138</v>
      </c>
      <c r="Y801" s="5">
        <f t="shared" si="121"/>
        <v>3.466666666790843</v>
      </c>
      <c r="Z801" s="7">
        <f t="shared" si="122"/>
        <v>1</v>
      </c>
      <c r="AA801" s="7">
        <f t="shared" si="123"/>
        <v>1</v>
      </c>
      <c r="AB801" s="7">
        <f t="shared" si="126"/>
        <v>0</v>
      </c>
      <c r="AC801" s="7">
        <f t="shared" si="127"/>
        <v>0</v>
      </c>
      <c r="AD801" s="7">
        <f t="shared" si="128"/>
        <v>0</v>
      </c>
      <c r="AE801" s="7">
        <f t="shared" si="124"/>
        <v>0</v>
      </c>
      <c r="AF801" s="7">
        <f t="shared" si="125"/>
        <v>0</v>
      </c>
      <c r="AG801" s="7" t="str">
        <f t="shared" si="129"/>
        <v>Adult</v>
      </c>
    </row>
    <row r="802" spans="1:33">
      <c r="A802">
        <v>4414</v>
      </c>
      <c r="B802" t="s">
        <v>14</v>
      </c>
      <c r="C802" t="s">
        <v>15</v>
      </c>
      <c r="D802" t="s">
        <v>16</v>
      </c>
      <c r="E802" s="1">
        <v>41010</v>
      </c>
      <c r="F802" s="3">
        <v>0.47986111111111113</v>
      </c>
      <c r="G802" s="1">
        <v>41010</v>
      </c>
      <c r="H802" s="3">
        <v>0.47638888888888886</v>
      </c>
      <c r="I802">
        <v>4</v>
      </c>
      <c r="J802">
        <v>1968</v>
      </c>
      <c r="K802" s="1">
        <v>41010</v>
      </c>
      <c r="L802" s="3">
        <v>0.65625</v>
      </c>
      <c r="M802" s="1">
        <v>41010</v>
      </c>
      <c r="N802" s="3">
        <v>0.65625</v>
      </c>
      <c r="O802">
        <v>45</v>
      </c>
      <c r="P802">
        <v>11</v>
      </c>
      <c r="Q802">
        <v>11</v>
      </c>
      <c r="R802">
        <v>15</v>
      </c>
      <c r="S802">
        <v>15</v>
      </c>
      <c r="T802" s="2">
        <f>ED_DATA[[#This Row],[REG DATE]] + ED_DATA[[#This Row],[REG TIME]]</f>
        <v>41010.479861111111</v>
      </c>
      <c r="U802" s="2">
        <f>ED_DATA[[#This Row],[TRIAGE DATE]] + ED_DATA[[#This Row],[TRIAGE TIME]]</f>
        <v>41010.476388888892</v>
      </c>
      <c r="V802" s="2">
        <f>ED_DATA[[#This Row],[DISP DATE]] + ED_DATA[[#This Row],[DISP TIME]]</f>
        <v>41010.65625</v>
      </c>
      <c r="W802" s="2">
        <f>ED_DATA[[#This Row],[DATE PT LEFT ED]] + ED_DATA[[#This Row],[TIME PT LEFT ED]]</f>
        <v>41010.65625</v>
      </c>
      <c r="X802" s="5">
        <f t="shared" si="120"/>
        <v>4.2333333333372138</v>
      </c>
      <c r="Y802" s="5">
        <f t="shared" si="121"/>
        <v>4.2333333333372138</v>
      </c>
      <c r="Z802" s="7">
        <f t="shared" si="122"/>
        <v>1</v>
      </c>
      <c r="AA802" s="7">
        <f t="shared" si="123"/>
        <v>0</v>
      </c>
      <c r="AB802" s="7">
        <f t="shared" si="126"/>
        <v>0</v>
      </c>
      <c r="AC802" s="7">
        <f t="shared" si="127"/>
        <v>0</v>
      </c>
      <c r="AD802" s="7">
        <f t="shared" si="128"/>
        <v>0</v>
      </c>
      <c r="AE802" s="7">
        <f t="shared" si="124"/>
        <v>0</v>
      </c>
      <c r="AF802" s="7">
        <f t="shared" si="125"/>
        <v>0</v>
      </c>
      <c r="AG802" s="7" t="str">
        <f t="shared" si="129"/>
        <v>Adult</v>
      </c>
    </row>
    <row r="803" spans="1:33">
      <c r="A803">
        <v>4414</v>
      </c>
      <c r="B803" t="s">
        <v>14</v>
      </c>
      <c r="C803" t="s">
        <v>15</v>
      </c>
      <c r="D803" t="s">
        <v>16</v>
      </c>
      <c r="E803" s="1">
        <v>41010</v>
      </c>
      <c r="F803" s="3">
        <v>0.48541666666666666</v>
      </c>
      <c r="G803" s="1">
        <v>41010</v>
      </c>
      <c r="H803" s="3">
        <v>0.48194444444444445</v>
      </c>
      <c r="I803">
        <v>4</v>
      </c>
      <c r="J803">
        <v>1950</v>
      </c>
      <c r="K803" s="1">
        <v>41010</v>
      </c>
      <c r="L803" s="3">
        <v>0.57638888888888884</v>
      </c>
      <c r="M803" s="1">
        <v>41010</v>
      </c>
      <c r="N803" s="3">
        <v>0.57638888888888884</v>
      </c>
      <c r="O803">
        <v>64</v>
      </c>
      <c r="P803">
        <v>11</v>
      </c>
      <c r="Q803">
        <v>11</v>
      </c>
      <c r="R803">
        <v>13</v>
      </c>
      <c r="S803">
        <v>13</v>
      </c>
      <c r="T803" s="2">
        <f>ED_DATA[[#This Row],[REG DATE]] + ED_DATA[[#This Row],[REG TIME]]</f>
        <v>41010.48541666667</v>
      </c>
      <c r="U803" s="2">
        <f>ED_DATA[[#This Row],[TRIAGE DATE]] + ED_DATA[[#This Row],[TRIAGE TIME]]</f>
        <v>41010.481944444444</v>
      </c>
      <c r="V803" s="2">
        <f>ED_DATA[[#This Row],[DISP DATE]] + ED_DATA[[#This Row],[DISP TIME]]</f>
        <v>41010.576388888891</v>
      </c>
      <c r="W803" s="2">
        <f>ED_DATA[[#This Row],[DATE PT LEFT ED]] + ED_DATA[[#This Row],[TIME PT LEFT ED]]</f>
        <v>41010.576388888891</v>
      </c>
      <c r="X803" s="5">
        <f t="shared" si="120"/>
        <v>2.1833333332906477</v>
      </c>
      <c r="Y803" s="5">
        <f t="shared" si="121"/>
        <v>2.1833333332906477</v>
      </c>
      <c r="Z803" s="7">
        <f t="shared" si="122"/>
        <v>1</v>
      </c>
      <c r="AA803" s="7">
        <f t="shared" si="123"/>
        <v>1</v>
      </c>
      <c r="AB803" s="7">
        <f t="shared" si="126"/>
        <v>0</v>
      </c>
      <c r="AC803" s="7">
        <f t="shared" si="127"/>
        <v>0</v>
      </c>
      <c r="AD803" s="7">
        <f t="shared" si="128"/>
        <v>0</v>
      </c>
      <c r="AE803" s="7">
        <f t="shared" si="124"/>
        <v>0</v>
      </c>
      <c r="AF803" s="7">
        <f t="shared" si="125"/>
        <v>0</v>
      </c>
      <c r="AG803" s="7" t="str">
        <f t="shared" si="129"/>
        <v>Adult</v>
      </c>
    </row>
    <row r="804" spans="1:33">
      <c r="A804">
        <v>4414</v>
      </c>
      <c r="B804" t="s">
        <v>14</v>
      </c>
      <c r="C804" t="s">
        <v>15</v>
      </c>
      <c r="D804" t="s">
        <v>16</v>
      </c>
      <c r="E804" s="1">
        <v>41010</v>
      </c>
      <c r="F804" s="3">
        <v>0.49791666666666667</v>
      </c>
      <c r="G804" s="1">
        <v>41010</v>
      </c>
      <c r="H804" s="3">
        <v>0.49722222222222223</v>
      </c>
      <c r="I804">
        <v>4</v>
      </c>
      <c r="J804">
        <v>1978</v>
      </c>
      <c r="K804" s="1">
        <v>41010</v>
      </c>
      <c r="L804" s="3">
        <v>0.59375</v>
      </c>
      <c r="M804" s="1">
        <v>41010</v>
      </c>
      <c r="N804" s="3">
        <v>0.59375</v>
      </c>
      <c r="O804">
        <v>34</v>
      </c>
      <c r="P804">
        <v>11</v>
      </c>
      <c r="Q804">
        <v>11</v>
      </c>
      <c r="R804">
        <v>14</v>
      </c>
      <c r="S804">
        <v>14</v>
      </c>
      <c r="T804" s="2">
        <f>ED_DATA[[#This Row],[REG DATE]] + ED_DATA[[#This Row],[REG TIME]]</f>
        <v>41010.497916666667</v>
      </c>
      <c r="U804" s="2">
        <f>ED_DATA[[#This Row],[TRIAGE DATE]] + ED_DATA[[#This Row],[TRIAGE TIME]]</f>
        <v>41010.49722222222</v>
      </c>
      <c r="V804" s="2">
        <f>ED_DATA[[#This Row],[DISP DATE]] + ED_DATA[[#This Row],[DISP TIME]]</f>
        <v>41010.59375</v>
      </c>
      <c r="W804" s="2">
        <f>ED_DATA[[#This Row],[DATE PT LEFT ED]] + ED_DATA[[#This Row],[TIME PT LEFT ED]]</f>
        <v>41010.59375</v>
      </c>
      <c r="X804" s="5">
        <f t="shared" si="120"/>
        <v>2.2999999999883585</v>
      </c>
      <c r="Y804" s="5">
        <f t="shared" si="121"/>
        <v>2.2999999999883585</v>
      </c>
      <c r="Z804" s="7">
        <f t="shared" si="122"/>
        <v>1</v>
      </c>
      <c r="AA804" s="7">
        <f t="shared" si="123"/>
        <v>1</v>
      </c>
      <c r="AB804" s="7">
        <f t="shared" si="126"/>
        <v>0</v>
      </c>
      <c r="AC804" s="7">
        <f t="shared" si="127"/>
        <v>0</v>
      </c>
      <c r="AD804" s="7">
        <f t="shared" si="128"/>
        <v>0</v>
      </c>
      <c r="AE804" s="7">
        <f t="shared" si="124"/>
        <v>0</v>
      </c>
      <c r="AF804" s="7">
        <f t="shared" si="125"/>
        <v>0</v>
      </c>
      <c r="AG804" s="7" t="str">
        <f t="shared" si="129"/>
        <v>Adult</v>
      </c>
    </row>
    <row r="805" spans="1:33">
      <c r="A805">
        <v>4414</v>
      </c>
      <c r="B805" t="s">
        <v>14</v>
      </c>
      <c r="C805" t="s">
        <v>15</v>
      </c>
      <c r="D805" t="s">
        <v>16</v>
      </c>
      <c r="E805" s="1">
        <v>41010</v>
      </c>
      <c r="F805" s="3">
        <v>0.52708333333333335</v>
      </c>
      <c r="G805" s="1">
        <v>41010</v>
      </c>
      <c r="H805" s="3">
        <v>0.52083333333333337</v>
      </c>
      <c r="I805">
        <v>4</v>
      </c>
      <c r="J805">
        <v>1989</v>
      </c>
      <c r="K805" s="1">
        <v>41010</v>
      </c>
      <c r="L805" s="3">
        <v>0.71527777777777779</v>
      </c>
      <c r="M805" s="1">
        <v>41010</v>
      </c>
      <c r="N805" s="3">
        <v>0.71527777777777779</v>
      </c>
      <c r="O805">
        <v>26</v>
      </c>
      <c r="P805">
        <v>12</v>
      </c>
      <c r="Q805">
        <v>12</v>
      </c>
      <c r="R805">
        <v>17</v>
      </c>
      <c r="S805">
        <v>17</v>
      </c>
      <c r="T805" s="2">
        <f>ED_DATA[[#This Row],[REG DATE]] + ED_DATA[[#This Row],[REG TIME]]</f>
        <v>41010.527083333334</v>
      </c>
      <c r="U805" s="2">
        <f>ED_DATA[[#This Row],[TRIAGE DATE]] + ED_DATA[[#This Row],[TRIAGE TIME]]</f>
        <v>41010.520833333336</v>
      </c>
      <c r="V805" s="2">
        <f>ED_DATA[[#This Row],[DISP DATE]] + ED_DATA[[#This Row],[DISP TIME]]</f>
        <v>41010.715277777781</v>
      </c>
      <c r="W805" s="2">
        <f>ED_DATA[[#This Row],[DATE PT LEFT ED]] + ED_DATA[[#This Row],[TIME PT LEFT ED]]</f>
        <v>41010.715277777781</v>
      </c>
      <c r="X805" s="5">
        <f t="shared" si="120"/>
        <v>4.5166666667209938</v>
      </c>
      <c r="Y805" s="5">
        <f t="shared" si="121"/>
        <v>4.5166666667209938</v>
      </c>
      <c r="Z805" s="7">
        <f t="shared" si="122"/>
        <v>1</v>
      </c>
      <c r="AA805" s="7">
        <f t="shared" si="123"/>
        <v>0</v>
      </c>
      <c r="AB805" s="7">
        <f t="shared" si="126"/>
        <v>0</v>
      </c>
      <c r="AC805" s="7">
        <f t="shared" si="127"/>
        <v>0</v>
      </c>
      <c r="AD805" s="7">
        <f t="shared" si="128"/>
        <v>0</v>
      </c>
      <c r="AE805" s="7">
        <f t="shared" si="124"/>
        <v>0</v>
      </c>
      <c r="AF805" s="7">
        <f t="shared" si="125"/>
        <v>0</v>
      </c>
      <c r="AG805" s="7" t="str">
        <f t="shared" si="129"/>
        <v>Adult</v>
      </c>
    </row>
    <row r="806" spans="1:33">
      <c r="A806">
        <v>4414</v>
      </c>
      <c r="B806" t="s">
        <v>14</v>
      </c>
      <c r="C806" t="s">
        <v>15</v>
      </c>
      <c r="D806" t="s">
        <v>16</v>
      </c>
      <c r="E806" s="1">
        <v>41010</v>
      </c>
      <c r="F806" s="3">
        <v>0.54166666666666663</v>
      </c>
      <c r="G806" s="1">
        <v>41010</v>
      </c>
      <c r="H806" s="3">
        <v>0.53888888888888886</v>
      </c>
      <c r="I806">
        <v>4</v>
      </c>
      <c r="J806">
        <v>1971</v>
      </c>
      <c r="K806" s="1">
        <v>41010</v>
      </c>
      <c r="L806" s="3">
        <v>0.74583333333333335</v>
      </c>
      <c r="M806" s="1">
        <v>41010</v>
      </c>
      <c r="N806" s="3">
        <v>0.74583333333333335</v>
      </c>
      <c r="O806">
        <v>44</v>
      </c>
      <c r="P806">
        <v>13</v>
      </c>
      <c r="Q806">
        <v>12</v>
      </c>
      <c r="R806">
        <v>17</v>
      </c>
      <c r="S806">
        <v>17</v>
      </c>
      <c r="T806" s="2">
        <f>ED_DATA[[#This Row],[REG DATE]] + ED_DATA[[#This Row],[REG TIME]]</f>
        <v>41010.541666666664</v>
      </c>
      <c r="U806" s="2">
        <f>ED_DATA[[#This Row],[TRIAGE DATE]] + ED_DATA[[#This Row],[TRIAGE TIME]]</f>
        <v>41010.538888888892</v>
      </c>
      <c r="V806" s="2">
        <f>ED_DATA[[#This Row],[DISP DATE]] + ED_DATA[[#This Row],[DISP TIME]]</f>
        <v>41010.745833333334</v>
      </c>
      <c r="W806" s="2">
        <f>ED_DATA[[#This Row],[DATE PT LEFT ED]] + ED_DATA[[#This Row],[TIME PT LEFT ED]]</f>
        <v>41010.745833333334</v>
      </c>
      <c r="X806" s="5">
        <f t="shared" si="120"/>
        <v>4.9000000000814907</v>
      </c>
      <c r="Y806" s="5">
        <f t="shared" si="121"/>
        <v>4.9000000000814907</v>
      </c>
      <c r="Z806" s="7">
        <f t="shared" si="122"/>
        <v>1</v>
      </c>
      <c r="AA806" s="7">
        <f t="shared" si="123"/>
        <v>0</v>
      </c>
      <c r="AB806" s="7">
        <f t="shared" si="126"/>
        <v>0</v>
      </c>
      <c r="AC806" s="7">
        <f t="shared" si="127"/>
        <v>0</v>
      </c>
      <c r="AD806" s="7">
        <f t="shared" si="128"/>
        <v>0</v>
      </c>
      <c r="AE806" s="7">
        <f t="shared" si="124"/>
        <v>0</v>
      </c>
      <c r="AF806" s="7">
        <f t="shared" si="125"/>
        <v>0</v>
      </c>
      <c r="AG806" s="7" t="str">
        <f t="shared" si="129"/>
        <v>Adult</v>
      </c>
    </row>
    <row r="807" spans="1:33">
      <c r="A807">
        <v>4414</v>
      </c>
      <c r="B807" t="s">
        <v>14</v>
      </c>
      <c r="C807" t="s">
        <v>15</v>
      </c>
      <c r="D807" t="s">
        <v>16</v>
      </c>
      <c r="E807" s="1">
        <v>41013</v>
      </c>
      <c r="F807" s="3">
        <v>0.31874999999999998</v>
      </c>
      <c r="G807" s="1">
        <v>41013</v>
      </c>
      <c r="H807" s="3">
        <v>0.31736111111111109</v>
      </c>
      <c r="I807">
        <v>4</v>
      </c>
      <c r="J807">
        <v>1950</v>
      </c>
      <c r="K807" s="1">
        <v>41013</v>
      </c>
      <c r="L807" s="3">
        <v>0.38194444444444442</v>
      </c>
      <c r="M807" s="1">
        <v>41013</v>
      </c>
      <c r="N807" s="3">
        <v>0.38194444444444442</v>
      </c>
      <c r="O807">
        <v>61</v>
      </c>
      <c r="P807">
        <v>7</v>
      </c>
      <c r="Q807">
        <v>7</v>
      </c>
      <c r="R807">
        <v>9</v>
      </c>
      <c r="S807">
        <v>9</v>
      </c>
      <c r="T807" s="2">
        <f>ED_DATA[[#This Row],[REG DATE]] + ED_DATA[[#This Row],[REG TIME]]</f>
        <v>41013.318749999999</v>
      </c>
      <c r="U807" s="2">
        <f>ED_DATA[[#This Row],[TRIAGE DATE]] + ED_DATA[[#This Row],[TRIAGE TIME]]</f>
        <v>41013.317361111112</v>
      </c>
      <c r="V807" s="2">
        <f>ED_DATA[[#This Row],[DISP DATE]] + ED_DATA[[#This Row],[DISP TIME]]</f>
        <v>41013.381944444445</v>
      </c>
      <c r="W807" s="2">
        <f>ED_DATA[[#This Row],[DATE PT LEFT ED]] + ED_DATA[[#This Row],[TIME PT LEFT ED]]</f>
        <v>41013.381944444445</v>
      </c>
      <c r="X807" s="5">
        <f t="shared" si="120"/>
        <v>1.5166666667209938</v>
      </c>
      <c r="Y807" s="5">
        <f t="shared" si="121"/>
        <v>1.5166666667209938</v>
      </c>
      <c r="Z807" s="7">
        <f t="shared" si="122"/>
        <v>1</v>
      </c>
      <c r="AA807" s="7">
        <f t="shared" si="123"/>
        <v>1</v>
      </c>
      <c r="AB807" s="7">
        <f t="shared" si="126"/>
        <v>0</v>
      </c>
      <c r="AC807" s="7">
        <f t="shared" si="127"/>
        <v>0</v>
      </c>
      <c r="AD807" s="7">
        <f t="shared" si="128"/>
        <v>0</v>
      </c>
      <c r="AE807" s="7">
        <f t="shared" si="124"/>
        <v>0</v>
      </c>
      <c r="AF807" s="7">
        <f t="shared" si="125"/>
        <v>0</v>
      </c>
      <c r="AG807" s="7" t="str">
        <f t="shared" si="129"/>
        <v>Adult</v>
      </c>
    </row>
    <row r="808" spans="1:33">
      <c r="A808">
        <v>4414</v>
      </c>
      <c r="B808" t="s">
        <v>14</v>
      </c>
      <c r="C808" t="s">
        <v>15</v>
      </c>
      <c r="D808" t="s">
        <v>16</v>
      </c>
      <c r="E808" s="1">
        <v>41013</v>
      </c>
      <c r="F808" s="3">
        <v>0.38194444444444442</v>
      </c>
      <c r="G808" s="1">
        <v>41013</v>
      </c>
      <c r="H808" s="3">
        <v>0.37777777777777777</v>
      </c>
      <c r="I808">
        <v>4</v>
      </c>
      <c r="J808">
        <v>1956</v>
      </c>
      <c r="K808" s="1">
        <v>41013</v>
      </c>
      <c r="L808" s="3">
        <v>0.54166666666666663</v>
      </c>
      <c r="M808" s="1">
        <v>41013</v>
      </c>
      <c r="N808" s="3">
        <v>0.54166666666666663</v>
      </c>
      <c r="O808">
        <v>57</v>
      </c>
      <c r="P808">
        <v>9</v>
      </c>
      <c r="Q808">
        <v>9</v>
      </c>
      <c r="R808">
        <v>13</v>
      </c>
      <c r="S808">
        <v>13</v>
      </c>
      <c r="T808" s="2">
        <f>ED_DATA[[#This Row],[REG DATE]] + ED_DATA[[#This Row],[REG TIME]]</f>
        <v>41013.381944444445</v>
      </c>
      <c r="U808" s="2">
        <f>ED_DATA[[#This Row],[TRIAGE DATE]] + ED_DATA[[#This Row],[TRIAGE TIME]]</f>
        <v>41013.37777777778</v>
      </c>
      <c r="V808" s="2">
        <f>ED_DATA[[#This Row],[DISP DATE]] + ED_DATA[[#This Row],[DISP TIME]]</f>
        <v>41013.541666666664</v>
      </c>
      <c r="W808" s="2">
        <f>ED_DATA[[#This Row],[DATE PT LEFT ED]] + ED_DATA[[#This Row],[TIME PT LEFT ED]]</f>
        <v>41013.541666666664</v>
      </c>
      <c r="X808" s="5">
        <f t="shared" si="120"/>
        <v>3.8333333332557231</v>
      </c>
      <c r="Y808" s="5">
        <f t="shared" si="121"/>
        <v>3.8333333332557231</v>
      </c>
      <c r="Z808" s="7">
        <f t="shared" si="122"/>
        <v>1</v>
      </c>
      <c r="AA808" s="7">
        <f t="shared" si="123"/>
        <v>1</v>
      </c>
      <c r="AB808" s="7">
        <f t="shared" si="126"/>
        <v>0</v>
      </c>
      <c r="AC808" s="7">
        <f t="shared" si="127"/>
        <v>0</v>
      </c>
      <c r="AD808" s="7">
        <f t="shared" si="128"/>
        <v>0</v>
      </c>
      <c r="AE808" s="7">
        <f t="shared" si="124"/>
        <v>0</v>
      </c>
      <c r="AF808" s="7">
        <f t="shared" si="125"/>
        <v>0</v>
      </c>
      <c r="AG808" s="7" t="str">
        <f t="shared" si="129"/>
        <v>Adult</v>
      </c>
    </row>
    <row r="809" spans="1:33">
      <c r="A809">
        <v>4414</v>
      </c>
      <c r="B809" t="s">
        <v>14</v>
      </c>
      <c r="C809" t="s">
        <v>15</v>
      </c>
      <c r="D809" t="s">
        <v>16</v>
      </c>
      <c r="E809" s="1">
        <v>41014</v>
      </c>
      <c r="F809" s="3">
        <v>0.75972222222222219</v>
      </c>
      <c r="G809" s="1">
        <v>41014</v>
      </c>
      <c r="H809" s="3">
        <v>0.75277777777777777</v>
      </c>
      <c r="I809">
        <v>4</v>
      </c>
      <c r="J809">
        <v>1968</v>
      </c>
      <c r="K809" s="1">
        <v>41014</v>
      </c>
      <c r="L809" s="3">
        <v>0.80208333333333337</v>
      </c>
      <c r="M809" s="1">
        <v>41014</v>
      </c>
      <c r="N809" s="3">
        <v>0.80277777777777781</v>
      </c>
      <c r="O809">
        <v>44</v>
      </c>
      <c r="P809">
        <v>18</v>
      </c>
      <c r="Q809">
        <v>18</v>
      </c>
      <c r="R809">
        <v>19</v>
      </c>
      <c r="S809">
        <v>19</v>
      </c>
      <c r="T809" s="2">
        <f>ED_DATA[[#This Row],[REG DATE]] + ED_DATA[[#This Row],[REG TIME]]</f>
        <v>41014.759722222225</v>
      </c>
      <c r="U809" s="2">
        <f>ED_DATA[[#This Row],[TRIAGE DATE]] + ED_DATA[[#This Row],[TRIAGE TIME]]</f>
        <v>41014.75277777778</v>
      </c>
      <c r="V809" s="2">
        <f>ED_DATA[[#This Row],[DISP DATE]] + ED_DATA[[#This Row],[DISP TIME]]</f>
        <v>41014.802083333336</v>
      </c>
      <c r="W809" s="2">
        <f>ED_DATA[[#This Row],[DATE PT LEFT ED]] + ED_DATA[[#This Row],[TIME PT LEFT ED]]</f>
        <v>41014.802777777775</v>
      </c>
      <c r="X809" s="5">
        <f t="shared" si="120"/>
        <v>1.033333333209157</v>
      </c>
      <c r="Y809" s="5">
        <f t="shared" si="121"/>
        <v>1.0166666666627862</v>
      </c>
      <c r="Z809" s="7">
        <f t="shared" si="122"/>
        <v>1</v>
      </c>
      <c r="AA809" s="7">
        <f t="shared" si="123"/>
        <v>1</v>
      </c>
      <c r="AB809" s="7">
        <f t="shared" si="126"/>
        <v>0</v>
      </c>
      <c r="AC809" s="7">
        <f t="shared" si="127"/>
        <v>0</v>
      </c>
      <c r="AD809" s="7">
        <f t="shared" si="128"/>
        <v>0</v>
      </c>
      <c r="AE809" s="7">
        <f t="shared" si="124"/>
        <v>0</v>
      </c>
      <c r="AF809" s="7">
        <f t="shared" si="125"/>
        <v>0</v>
      </c>
      <c r="AG809" s="7" t="str">
        <f t="shared" si="129"/>
        <v>Adult</v>
      </c>
    </row>
    <row r="810" spans="1:33">
      <c r="A810">
        <v>4414</v>
      </c>
      <c r="B810" t="s">
        <v>14</v>
      </c>
      <c r="C810" t="s">
        <v>15</v>
      </c>
      <c r="D810" t="s">
        <v>16</v>
      </c>
      <c r="E810" s="1">
        <v>41010</v>
      </c>
      <c r="F810" s="3">
        <v>0.53333333333333333</v>
      </c>
      <c r="G810" s="1">
        <v>41010</v>
      </c>
      <c r="H810" s="3">
        <v>0.52916666666666667</v>
      </c>
      <c r="I810">
        <v>4</v>
      </c>
      <c r="J810">
        <v>1962</v>
      </c>
      <c r="K810" s="1">
        <v>41010</v>
      </c>
      <c r="L810" s="3">
        <v>0.75</v>
      </c>
      <c r="M810" s="1">
        <v>41010</v>
      </c>
      <c r="N810" s="3">
        <v>0.75</v>
      </c>
      <c r="O810">
        <v>52</v>
      </c>
      <c r="P810">
        <v>12</v>
      </c>
      <c r="Q810">
        <v>12</v>
      </c>
      <c r="R810">
        <v>18</v>
      </c>
      <c r="S810">
        <v>18</v>
      </c>
      <c r="T810" s="2">
        <f>ED_DATA[[#This Row],[REG DATE]] + ED_DATA[[#This Row],[REG TIME]]</f>
        <v>41010.533333333333</v>
      </c>
      <c r="U810" s="2">
        <f>ED_DATA[[#This Row],[TRIAGE DATE]] + ED_DATA[[#This Row],[TRIAGE TIME]]</f>
        <v>41010.529166666667</v>
      </c>
      <c r="V810" s="2">
        <f>ED_DATA[[#This Row],[DISP DATE]] + ED_DATA[[#This Row],[DISP TIME]]</f>
        <v>41010.75</v>
      </c>
      <c r="W810" s="2">
        <f>ED_DATA[[#This Row],[DATE PT LEFT ED]] + ED_DATA[[#This Row],[TIME PT LEFT ED]]</f>
        <v>41010.75</v>
      </c>
      <c r="X810" s="5">
        <f t="shared" si="120"/>
        <v>5.2000000000116415</v>
      </c>
      <c r="Y810" s="5">
        <f t="shared" si="121"/>
        <v>5.2000000000116415</v>
      </c>
      <c r="Z810" s="7">
        <f t="shared" si="122"/>
        <v>1</v>
      </c>
      <c r="AA810" s="7">
        <f t="shared" si="123"/>
        <v>0</v>
      </c>
      <c r="AB810" s="7">
        <f t="shared" si="126"/>
        <v>0</v>
      </c>
      <c r="AC810" s="7">
        <f t="shared" si="127"/>
        <v>0</v>
      </c>
      <c r="AD810" s="7">
        <f t="shared" si="128"/>
        <v>0</v>
      </c>
      <c r="AE810" s="7">
        <f t="shared" si="124"/>
        <v>0</v>
      </c>
      <c r="AF810" s="7">
        <f t="shared" si="125"/>
        <v>0</v>
      </c>
      <c r="AG810" s="7" t="str">
        <f t="shared" si="129"/>
        <v>Adult</v>
      </c>
    </row>
    <row r="811" spans="1:33">
      <c r="A811">
        <v>4414</v>
      </c>
      <c r="B811" t="s">
        <v>14</v>
      </c>
      <c r="C811" t="s">
        <v>15</v>
      </c>
      <c r="D811" t="s">
        <v>16</v>
      </c>
      <c r="E811" s="1">
        <v>41010</v>
      </c>
      <c r="F811" s="3">
        <v>0.53749999999999998</v>
      </c>
      <c r="G811" s="1">
        <v>41010</v>
      </c>
      <c r="H811" s="3">
        <v>0.53402777777777777</v>
      </c>
      <c r="I811">
        <v>4</v>
      </c>
      <c r="J811">
        <v>1980</v>
      </c>
      <c r="K811" s="1">
        <v>41010</v>
      </c>
      <c r="L811" s="3">
        <v>0.7270833333333333</v>
      </c>
      <c r="M811" s="1">
        <v>41010</v>
      </c>
      <c r="N811" s="3">
        <v>0.7270833333333333</v>
      </c>
      <c r="O811">
        <v>36</v>
      </c>
      <c r="P811">
        <v>12</v>
      </c>
      <c r="Q811">
        <v>12</v>
      </c>
      <c r="R811">
        <v>17</v>
      </c>
      <c r="S811">
        <v>17</v>
      </c>
      <c r="T811" s="2">
        <f>ED_DATA[[#This Row],[REG DATE]] + ED_DATA[[#This Row],[REG TIME]]</f>
        <v>41010.537499999999</v>
      </c>
      <c r="U811" s="2">
        <f>ED_DATA[[#This Row],[TRIAGE DATE]] + ED_DATA[[#This Row],[TRIAGE TIME]]</f>
        <v>41010.53402777778</v>
      </c>
      <c r="V811" s="2">
        <f>ED_DATA[[#This Row],[DISP DATE]] + ED_DATA[[#This Row],[DISP TIME]]</f>
        <v>41010.727083333331</v>
      </c>
      <c r="W811" s="2">
        <f>ED_DATA[[#This Row],[DATE PT LEFT ED]] + ED_DATA[[#This Row],[TIME PT LEFT ED]]</f>
        <v>41010.727083333331</v>
      </c>
      <c r="X811" s="5">
        <f t="shared" si="120"/>
        <v>4.5499999999883585</v>
      </c>
      <c r="Y811" s="5">
        <f t="shared" si="121"/>
        <v>4.5499999999883585</v>
      </c>
      <c r="Z811" s="7">
        <f t="shared" si="122"/>
        <v>1</v>
      </c>
      <c r="AA811" s="7">
        <f t="shared" si="123"/>
        <v>0</v>
      </c>
      <c r="AB811" s="7">
        <f t="shared" si="126"/>
        <v>0</v>
      </c>
      <c r="AC811" s="7">
        <f t="shared" si="127"/>
        <v>0</v>
      </c>
      <c r="AD811" s="7">
        <f t="shared" si="128"/>
        <v>0</v>
      </c>
      <c r="AE811" s="7">
        <f t="shared" si="124"/>
        <v>0</v>
      </c>
      <c r="AF811" s="7">
        <f t="shared" si="125"/>
        <v>0</v>
      </c>
      <c r="AG811" s="7" t="str">
        <f t="shared" si="129"/>
        <v>Adult</v>
      </c>
    </row>
    <row r="812" spans="1:33">
      <c r="A812">
        <v>4414</v>
      </c>
      <c r="B812" t="s">
        <v>14</v>
      </c>
      <c r="C812" t="s">
        <v>15</v>
      </c>
      <c r="D812" t="s">
        <v>16</v>
      </c>
      <c r="E812" s="1">
        <v>41010</v>
      </c>
      <c r="F812" s="3">
        <v>0.5854166666666667</v>
      </c>
      <c r="G812" s="1">
        <v>41010</v>
      </c>
      <c r="H812" s="3">
        <v>0.57986111111111116</v>
      </c>
      <c r="I812">
        <v>4</v>
      </c>
      <c r="J812">
        <v>1958</v>
      </c>
      <c r="K812" s="1">
        <v>41010</v>
      </c>
      <c r="L812" s="3">
        <v>0.80902777777777779</v>
      </c>
      <c r="M812" s="1">
        <v>41010</v>
      </c>
      <c r="N812" s="3">
        <v>0.80902777777777779</v>
      </c>
      <c r="O812">
        <v>55</v>
      </c>
      <c r="P812">
        <v>14</v>
      </c>
      <c r="Q812">
        <v>13</v>
      </c>
      <c r="R812">
        <v>19</v>
      </c>
      <c r="S812">
        <v>19</v>
      </c>
      <c r="T812" s="2">
        <f>ED_DATA[[#This Row],[REG DATE]] + ED_DATA[[#This Row],[REG TIME]]</f>
        <v>41010.585416666669</v>
      </c>
      <c r="U812" s="2">
        <f>ED_DATA[[#This Row],[TRIAGE DATE]] + ED_DATA[[#This Row],[TRIAGE TIME]]</f>
        <v>41010.579861111109</v>
      </c>
      <c r="V812" s="2">
        <f>ED_DATA[[#This Row],[DISP DATE]] + ED_DATA[[#This Row],[DISP TIME]]</f>
        <v>41010.809027777781</v>
      </c>
      <c r="W812" s="2">
        <f>ED_DATA[[#This Row],[DATE PT LEFT ED]] + ED_DATA[[#This Row],[TIME PT LEFT ED]]</f>
        <v>41010.809027777781</v>
      </c>
      <c r="X812" s="5">
        <f t="shared" si="120"/>
        <v>5.3666666666977108</v>
      </c>
      <c r="Y812" s="5">
        <f t="shared" si="121"/>
        <v>5.3666666666977108</v>
      </c>
      <c r="Z812" s="7">
        <f t="shared" si="122"/>
        <v>1</v>
      </c>
      <c r="AA812" s="7">
        <f t="shared" si="123"/>
        <v>0</v>
      </c>
      <c r="AB812" s="7">
        <f t="shared" si="126"/>
        <v>0</v>
      </c>
      <c r="AC812" s="7">
        <f t="shared" si="127"/>
        <v>0</v>
      </c>
      <c r="AD812" s="7">
        <f t="shared" si="128"/>
        <v>0</v>
      </c>
      <c r="AE812" s="7">
        <f t="shared" si="124"/>
        <v>0</v>
      </c>
      <c r="AF812" s="7">
        <f t="shared" si="125"/>
        <v>0</v>
      </c>
      <c r="AG812" s="7" t="str">
        <f t="shared" si="129"/>
        <v>Adult</v>
      </c>
    </row>
    <row r="813" spans="1:33">
      <c r="A813">
        <v>4414</v>
      </c>
      <c r="B813" t="s">
        <v>14</v>
      </c>
      <c r="C813" t="s">
        <v>15</v>
      </c>
      <c r="D813" t="s">
        <v>16</v>
      </c>
      <c r="E813" s="1">
        <v>41010</v>
      </c>
      <c r="F813" s="3">
        <v>0.64513888888888893</v>
      </c>
      <c r="G813" s="1">
        <v>41010</v>
      </c>
      <c r="H813" s="3">
        <v>0.64236111111111116</v>
      </c>
      <c r="I813">
        <v>4</v>
      </c>
      <c r="J813">
        <v>1991</v>
      </c>
      <c r="K813" s="1">
        <v>41010</v>
      </c>
      <c r="L813" s="3">
        <v>0.83611111111111114</v>
      </c>
      <c r="M813" s="1">
        <v>41010</v>
      </c>
      <c r="N813" s="3">
        <v>0.83611111111111114</v>
      </c>
      <c r="O813">
        <v>20</v>
      </c>
      <c r="P813">
        <v>15</v>
      </c>
      <c r="Q813">
        <v>15</v>
      </c>
      <c r="R813">
        <v>20</v>
      </c>
      <c r="S813">
        <v>20</v>
      </c>
      <c r="T813" s="2">
        <f>ED_DATA[[#This Row],[REG DATE]] + ED_DATA[[#This Row],[REG TIME]]</f>
        <v>41010.645138888889</v>
      </c>
      <c r="U813" s="2">
        <f>ED_DATA[[#This Row],[TRIAGE DATE]] + ED_DATA[[#This Row],[TRIAGE TIME]]</f>
        <v>41010.642361111109</v>
      </c>
      <c r="V813" s="2">
        <f>ED_DATA[[#This Row],[DISP DATE]] + ED_DATA[[#This Row],[DISP TIME]]</f>
        <v>41010.836111111108</v>
      </c>
      <c r="W813" s="2">
        <f>ED_DATA[[#This Row],[DATE PT LEFT ED]] + ED_DATA[[#This Row],[TIME PT LEFT ED]]</f>
        <v>41010.836111111108</v>
      </c>
      <c r="X813" s="5">
        <f t="shared" si="120"/>
        <v>4.5833333332557231</v>
      </c>
      <c r="Y813" s="5">
        <f t="shared" si="121"/>
        <v>4.5833333332557231</v>
      </c>
      <c r="Z813" s="7">
        <f t="shared" si="122"/>
        <v>1</v>
      </c>
      <c r="AA813" s="7">
        <f t="shared" si="123"/>
        <v>0</v>
      </c>
      <c r="AB813" s="7">
        <f t="shared" si="126"/>
        <v>0</v>
      </c>
      <c r="AC813" s="7">
        <f t="shared" si="127"/>
        <v>0</v>
      </c>
      <c r="AD813" s="7">
        <f t="shared" si="128"/>
        <v>0</v>
      </c>
      <c r="AE813" s="7">
        <f t="shared" si="124"/>
        <v>0</v>
      </c>
      <c r="AF813" s="7">
        <f t="shared" si="125"/>
        <v>0</v>
      </c>
      <c r="AG813" s="7" t="str">
        <f t="shared" si="129"/>
        <v>Adult</v>
      </c>
    </row>
    <row r="814" spans="1:33">
      <c r="A814">
        <v>4414</v>
      </c>
      <c r="B814" t="s">
        <v>14</v>
      </c>
      <c r="C814" t="s">
        <v>15</v>
      </c>
      <c r="D814" t="s">
        <v>16</v>
      </c>
      <c r="E814" s="1">
        <v>41010</v>
      </c>
      <c r="F814" s="3">
        <v>0.78472222222222221</v>
      </c>
      <c r="G814" s="1">
        <v>41010</v>
      </c>
      <c r="H814" s="3">
        <v>0.78125</v>
      </c>
      <c r="I814">
        <v>4</v>
      </c>
      <c r="J814">
        <v>1966</v>
      </c>
      <c r="K814" s="1">
        <v>41010</v>
      </c>
      <c r="L814" s="3">
        <v>0.90972222222222221</v>
      </c>
      <c r="M814" s="1">
        <v>41010</v>
      </c>
      <c r="N814" s="3">
        <v>0.90972222222222221</v>
      </c>
      <c r="O814">
        <v>45</v>
      </c>
      <c r="P814">
        <v>18</v>
      </c>
      <c r="Q814">
        <v>18</v>
      </c>
      <c r="R814">
        <v>21</v>
      </c>
      <c r="S814">
        <v>21</v>
      </c>
      <c r="T814" s="2">
        <f>ED_DATA[[#This Row],[REG DATE]] + ED_DATA[[#This Row],[REG TIME]]</f>
        <v>41010.784722222219</v>
      </c>
      <c r="U814" s="2">
        <f>ED_DATA[[#This Row],[TRIAGE DATE]] + ED_DATA[[#This Row],[TRIAGE TIME]]</f>
        <v>41010.78125</v>
      </c>
      <c r="V814" s="2">
        <f>ED_DATA[[#This Row],[DISP DATE]] + ED_DATA[[#This Row],[DISP TIME]]</f>
        <v>41010.909722222219</v>
      </c>
      <c r="W814" s="2">
        <f>ED_DATA[[#This Row],[DATE PT LEFT ED]] + ED_DATA[[#This Row],[TIME PT LEFT ED]]</f>
        <v>41010.909722222219</v>
      </c>
      <c r="X814" s="5">
        <f t="shared" si="120"/>
        <v>3</v>
      </c>
      <c r="Y814" s="5">
        <f t="shared" si="121"/>
        <v>3</v>
      </c>
      <c r="Z814" s="7">
        <f t="shared" si="122"/>
        <v>1</v>
      </c>
      <c r="AA814" s="7">
        <f t="shared" si="123"/>
        <v>1</v>
      </c>
      <c r="AB814" s="7">
        <f t="shared" si="126"/>
        <v>0</v>
      </c>
      <c r="AC814" s="7">
        <f t="shared" si="127"/>
        <v>0</v>
      </c>
      <c r="AD814" s="7">
        <f t="shared" si="128"/>
        <v>0</v>
      </c>
      <c r="AE814" s="7">
        <f t="shared" si="124"/>
        <v>0</v>
      </c>
      <c r="AF814" s="7">
        <f t="shared" si="125"/>
        <v>0</v>
      </c>
      <c r="AG814" s="7" t="str">
        <f t="shared" si="129"/>
        <v>Adult</v>
      </c>
    </row>
    <row r="815" spans="1:33">
      <c r="A815">
        <v>4414</v>
      </c>
      <c r="B815" t="s">
        <v>14</v>
      </c>
      <c r="C815" t="s">
        <v>15</v>
      </c>
      <c r="D815" t="s">
        <v>16</v>
      </c>
      <c r="E815" s="1">
        <v>41010</v>
      </c>
      <c r="F815" s="3">
        <v>0.84513888888888888</v>
      </c>
      <c r="G815" s="1">
        <v>41010</v>
      </c>
      <c r="H815" s="3">
        <v>0.84027777777777779</v>
      </c>
      <c r="I815">
        <v>4</v>
      </c>
      <c r="J815">
        <v>1989</v>
      </c>
      <c r="K815" s="1">
        <v>41011</v>
      </c>
      <c r="L815" s="3">
        <v>4.8611111111111112E-2</v>
      </c>
      <c r="M815" s="1">
        <v>41011</v>
      </c>
      <c r="N815" s="3">
        <v>0.05</v>
      </c>
      <c r="O815">
        <v>26</v>
      </c>
      <c r="P815">
        <v>20</v>
      </c>
      <c r="Q815">
        <v>20</v>
      </c>
      <c r="R815">
        <v>1</v>
      </c>
      <c r="S815">
        <v>1</v>
      </c>
      <c r="T815" s="2">
        <f>ED_DATA[[#This Row],[REG DATE]] + ED_DATA[[#This Row],[REG TIME]]</f>
        <v>41010.845138888886</v>
      </c>
      <c r="U815" s="2">
        <f>ED_DATA[[#This Row],[TRIAGE DATE]] + ED_DATA[[#This Row],[TRIAGE TIME]]</f>
        <v>41010.840277777781</v>
      </c>
      <c r="V815" s="2">
        <f>ED_DATA[[#This Row],[DISP DATE]] + ED_DATA[[#This Row],[DISP TIME]]</f>
        <v>41011.048611111109</v>
      </c>
      <c r="W815" s="2">
        <f>ED_DATA[[#This Row],[DATE PT LEFT ED]] + ED_DATA[[#This Row],[TIME PT LEFT ED]]</f>
        <v>41011.050000000003</v>
      </c>
      <c r="X815" s="5">
        <f t="shared" si="120"/>
        <v>4.9166666668024845</v>
      </c>
      <c r="Y815" s="5">
        <f t="shared" si="121"/>
        <v>4.8833333333604969</v>
      </c>
      <c r="Z815" s="7">
        <f t="shared" si="122"/>
        <v>1</v>
      </c>
      <c r="AA815" s="7">
        <f t="shared" si="123"/>
        <v>0</v>
      </c>
      <c r="AB815" s="7">
        <f t="shared" si="126"/>
        <v>0</v>
      </c>
      <c r="AC815" s="7">
        <f t="shared" si="127"/>
        <v>0</v>
      </c>
      <c r="AD815" s="7">
        <f t="shared" si="128"/>
        <v>0</v>
      </c>
      <c r="AE815" s="7">
        <f t="shared" si="124"/>
        <v>0</v>
      </c>
      <c r="AF815" s="7">
        <f t="shared" si="125"/>
        <v>0</v>
      </c>
      <c r="AG815" s="7" t="str">
        <f t="shared" si="129"/>
        <v>Adult</v>
      </c>
    </row>
    <row r="816" spans="1:33">
      <c r="A816">
        <v>4414</v>
      </c>
      <c r="B816" t="s">
        <v>14</v>
      </c>
      <c r="C816" t="s">
        <v>15</v>
      </c>
      <c r="D816" t="s">
        <v>16</v>
      </c>
      <c r="E816" s="1">
        <v>41010</v>
      </c>
      <c r="F816" s="3">
        <v>0.86805555555555558</v>
      </c>
      <c r="G816" s="1">
        <v>41010</v>
      </c>
      <c r="H816" s="3">
        <v>0.86527777777777781</v>
      </c>
      <c r="I816">
        <v>4</v>
      </c>
      <c r="J816">
        <v>1996</v>
      </c>
      <c r="K816" s="1">
        <v>41011</v>
      </c>
      <c r="L816" s="3">
        <v>6.9444444444444441E-3</v>
      </c>
      <c r="M816" s="1">
        <v>41011</v>
      </c>
      <c r="N816" s="3">
        <v>1.0416666666666666E-2</v>
      </c>
      <c r="O816">
        <v>18</v>
      </c>
      <c r="P816">
        <v>20</v>
      </c>
      <c r="Q816">
        <v>20</v>
      </c>
      <c r="R816">
        <v>0</v>
      </c>
      <c r="S816">
        <v>0</v>
      </c>
      <c r="T816" s="2">
        <f>ED_DATA[[#This Row],[REG DATE]] + ED_DATA[[#This Row],[REG TIME]]</f>
        <v>41010.868055555555</v>
      </c>
      <c r="U816" s="2">
        <f>ED_DATA[[#This Row],[TRIAGE DATE]] + ED_DATA[[#This Row],[TRIAGE TIME]]</f>
        <v>41010.865277777775</v>
      </c>
      <c r="V816" s="2">
        <f>ED_DATA[[#This Row],[DISP DATE]] + ED_DATA[[#This Row],[DISP TIME]]</f>
        <v>41011.006944444445</v>
      </c>
      <c r="W816" s="2">
        <f>ED_DATA[[#This Row],[DATE PT LEFT ED]] + ED_DATA[[#This Row],[TIME PT LEFT ED]]</f>
        <v>41011.010416666664</v>
      </c>
      <c r="X816" s="5">
        <f t="shared" si="120"/>
        <v>3.4166666666278616</v>
      </c>
      <c r="Y816" s="5">
        <f t="shared" si="121"/>
        <v>3.3333333333721384</v>
      </c>
      <c r="Z816" s="7">
        <f t="shared" si="122"/>
        <v>1</v>
      </c>
      <c r="AA816" s="7">
        <f t="shared" si="123"/>
        <v>1</v>
      </c>
      <c r="AB816" s="7">
        <f t="shared" si="126"/>
        <v>0</v>
      </c>
      <c r="AC816" s="7">
        <f t="shared" si="127"/>
        <v>0</v>
      </c>
      <c r="AD816" s="7">
        <f t="shared" si="128"/>
        <v>0</v>
      </c>
      <c r="AE816" s="7">
        <f t="shared" si="124"/>
        <v>0</v>
      </c>
      <c r="AF816" s="7">
        <f t="shared" si="125"/>
        <v>0</v>
      </c>
      <c r="AG816" s="7" t="str">
        <f t="shared" si="129"/>
        <v>Adult</v>
      </c>
    </row>
    <row r="817" spans="1:33">
      <c r="A817">
        <v>4414</v>
      </c>
      <c r="B817" t="s">
        <v>14</v>
      </c>
      <c r="C817" t="s">
        <v>15</v>
      </c>
      <c r="D817" t="s">
        <v>16</v>
      </c>
      <c r="E817" s="1">
        <v>41013</v>
      </c>
      <c r="F817" s="3">
        <v>0.68888888888888888</v>
      </c>
      <c r="G817" s="1">
        <v>41013</v>
      </c>
      <c r="H817" s="3">
        <v>0.68680555555555556</v>
      </c>
      <c r="I817">
        <v>4</v>
      </c>
      <c r="J817">
        <v>1982</v>
      </c>
      <c r="K817" s="1">
        <v>41013</v>
      </c>
      <c r="L817" s="3">
        <v>0.76388888888888884</v>
      </c>
      <c r="M817" s="1">
        <v>41013</v>
      </c>
      <c r="N817" s="3">
        <v>0.76388888888888884</v>
      </c>
      <c r="O817">
        <v>31</v>
      </c>
      <c r="P817">
        <v>16</v>
      </c>
      <c r="Q817">
        <v>16</v>
      </c>
      <c r="R817">
        <v>18</v>
      </c>
      <c r="S817">
        <v>18</v>
      </c>
      <c r="T817" s="2">
        <f>ED_DATA[[#This Row],[REG DATE]] + ED_DATA[[#This Row],[REG TIME]]</f>
        <v>41013.688888888886</v>
      </c>
      <c r="U817" s="2">
        <f>ED_DATA[[#This Row],[TRIAGE DATE]] + ED_DATA[[#This Row],[TRIAGE TIME]]</f>
        <v>41013.686805555553</v>
      </c>
      <c r="V817" s="2">
        <f>ED_DATA[[#This Row],[DISP DATE]] + ED_DATA[[#This Row],[DISP TIME]]</f>
        <v>41013.763888888891</v>
      </c>
      <c r="W817" s="2">
        <f>ED_DATA[[#This Row],[DATE PT LEFT ED]] + ED_DATA[[#This Row],[TIME PT LEFT ED]]</f>
        <v>41013.763888888891</v>
      </c>
      <c r="X817" s="5">
        <f t="shared" si="120"/>
        <v>1.8000000001047738</v>
      </c>
      <c r="Y817" s="5">
        <f t="shared" si="121"/>
        <v>1.8000000001047738</v>
      </c>
      <c r="Z817" s="7">
        <f t="shared" si="122"/>
        <v>1</v>
      </c>
      <c r="AA817" s="7">
        <f t="shared" si="123"/>
        <v>1</v>
      </c>
      <c r="AB817" s="7">
        <f t="shared" si="126"/>
        <v>0</v>
      </c>
      <c r="AC817" s="7">
        <f t="shared" si="127"/>
        <v>0</v>
      </c>
      <c r="AD817" s="7">
        <f t="shared" si="128"/>
        <v>0</v>
      </c>
      <c r="AE817" s="7">
        <f t="shared" si="124"/>
        <v>0</v>
      </c>
      <c r="AF817" s="7">
        <f t="shared" si="125"/>
        <v>0</v>
      </c>
      <c r="AG817" s="7" t="str">
        <f t="shared" si="129"/>
        <v>Adult</v>
      </c>
    </row>
    <row r="818" spans="1:33">
      <c r="A818">
        <v>4414</v>
      </c>
      <c r="B818" t="s">
        <v>14</v>
      </c>
      <c r="C818" t="s">
        <v>15</v>
      </c>
      <c r="D818" t="s">
        <v>16</v>
      </c>
      <c r="E818" s="1">
        <v>41013</v>
      </c>
      <c r="F818" s="3">
        <v>0.6958333333333333</v>
      </c>
      <c r="G818" s="1">
        <v>41013</v>
      </c>
      <c r="H818" s="3">
        <v>0.69236111111111109</v>
      </c>
      <c r="I818">
        <v>4</v>
      </c>
      <c r="J818">
        <v>1995</v>
      </c>
      <c r="K818" s="1">
        <v>41013</v>
      </c>
      <c r="L818" s="3">
        <v>0.79166666666666663</v>
      </c>
      <c r="M818" s="1">
        <v>41013</v>
      </c>
      <c r="N818" s="3">
        <v>0.79513888888888884</v>
      </c>
      <c r="O818">
        <v>18</v>
      </c>
      <c r="P818">
        <v>16</v>
      </c>
      <c r="Q818">
        <v>16</v>
      </c>
      <c r="R818">
        <v>19</v>
      </c>
      <c r="S818">
        <v>19</v>
      </c>
      <c r="T818" s="2">
        <f>ED_DATA[[#This Row],[REG DATE]] + ED_DATA[[#This Row],[REG TIME]]</f>
        <v>41013.695833333331</v>
      </c>
      <c r="U818" s="2">
        <f>ED_DATA[[#This Row],[TRIAGE DATE]] + ED_DATA[[#This Row],[TRIAGE TIME]]</f>
        <v>41013.692361111112</v>
      </c>
      <c r="V818" s="2">
        <f>ED_DATA[[#This Row],[DISP DATE]] + ED_DATA[[#This Row],[DISP TIME]]</f>
        <v>41013.791666666664</v>
      </c>
      <c r="W818" s="2">
        <f>ED_DATA[[#This Row],[DATE PT LEFT ED]] + ED_DATA[[#This Row],[TIME PT LEFT ED]]</f>
        <v>41013.795138888891</v>
      </c>
      <c r="X818" s="5">
        <f t="shared" si="120"/>
        <v>2.3833333334187046</v>
      </c>
      <c r="Y818" s="5">
        <f t="shared" si="121"/>
        <v>2.2999999999883585</v>
      </c>
      <c r="Z818" s="7">
        <f t="shared" si="122"/>
        <v>1</v>
      </c>
      <c r="AA818" s="7">
        <f t="shared" si="123"/>
        <v>1</v>
      </c>
      <c r="AB818" s="7">
        <f t="shared" si="126"/>
        <v>0</v>
      </c>
      <c r="AC818" s="7">
        <f t="shared" si="127"/>
        <v>0</v>
      </c>
      <c r="AD818" s="7">
        <f t="shared" si="128"/>
        <v>0</v>
      </c>
      <c r="AE818" s="7">
        <f t="shared" si="124"/>
        <v>0</v>
      </c>
      <c r="AF818" s="7">
        <f t="shared" si="125"/>
        <v>0</v>
      </c>
      <c r="AG818" s="7" t="str">
        <f t="shared" si="129"/>
        <v>Adult</v>
      </c>
    </row>
    <row r="819" spans="1:33">
      <c r="A819">
        <v>4414</v>
      </c>
      <c r="B819" t="s">
        <v>14</v>
      </c>
      <c r="C819" t="s">
        <v>15</v>
      </c>
      <c r="D819" t="s">
        <v>16</v>
      </c>
      <c r="E819" s="1">
        <v>41013</v>
      </c>
      <c r="F819" s="3">
        <v>0.89861111111111114</v>
      </c>
      <c r="G819" s="1">
        <v>41013</v>
      </c>
      <c r="H819" s="3">
        <v>0.89375000000000004</v>
      </c>
      <c r="I819">
        <v>4</v>
      </c>
      <c r="J819">
        <v>1986</v>
      </c>
      <c r="K819" s="1">
        <v>41014</v>
      </c>
      <c r="L819" s="3">
        <v>4.027777777777778E-2</v>
      </c>
      <c r="M819" s="1">
        <v>41014</v>
      </c>
      <c r="N819" s="3">
        <v>4.027777777777778E-2</v>
      </c>
      <c r="O819">
        <v>26</v>
      </c>
      <c r="P819">
        <v>21</v>
      </c>
      <c r="Q819">
        <v>21</v>
      </c>
      <c r="R819">
        <v>0</v>
      </c>
      <c r="S819">
        <v>0</v>
      </c>
      <c r="T819" s="2">
        <f>ED_DATA[[#This Row],[REG DATE]] + ED_DATA[[#This Row],[REG TIME]]</f>
        <v>41013.898611111108</v>
      </c>
      <c r="U819" s="2">
        <f>ED_DATA[[#This Row],[TRIAGE DATE]] + ED_DATA[[#This Row],[TRIAGE TIME]]</f>
        <v>41013.893750000003</v>
      </c>
      <c r="V819" s="2">
        <f>ED_DATA[[#This Row],[DISP DATE]] + ED_DATA[[#This Row],[DISP TIME]]</f>
        <v>41014.040277777778</v>
      </c>
      <c r="W819" s="2">
        <f>ED_DATA[[#This Row],[DATE PT LEFT ED]] + ED_DATA[[#This Row],[TIME PT LEFT ED]]</f>
        <v>41014.040277777778</v>
      </c>
      <c r="X819" s="5">
        <f t="shared" si="120"/>
        <v>3.4000000000814907</v>
      </c>
      <c r="Y819" s="5">
        <f t="shared" si="121"/>
        <v>3.4000000000814907</v>
      </c>
      <c r="Z819" s="7">
        <f t="shared" si="122"/>
        <v>1</v>
      </c>
      <c r="AA819" s="7">
        <f t="shared" si="123"/>
        <v>1</v>
      </c>
      <c r="AB819" s="7">
        <f t="shared" si="126"/>
        <v>0</v>
      </c>
      <c r="AC819" s="7">
        <f t="shared" si="127"/>
        <v>0</v>
      </c>
      <c r="AD819" s="7">
        <f t="shared" si="128"/>
        <v>0</v>
      </c>
      <c r="AE819" s="7">
        <f t="shared" si="124"/>
        <v>0</v>
      </c>
      <c r="AF819" s="7">
        <f t="shared" si="125"/>
        <v>0</v>
      </c>
      <c r="AG819" s="7" t="str">
        <f t="shared" si="129"/>
        <v>Adult</v>
      </c>
    </row>
    <row r="820" spans="1:33">
      <c r="A820">
        <v>4414</v>
      </c>
      <c r="B820" t="s">
        <v>14</v>
      </c>
      <c r="C820" t="s">
        <v>15</v>
      </c>
      <c r="D820" t="s">
        <v>16</v>
      </c>
      <c r="E820" s="1">
        <v>41014</v>
      </c>
      <c r="F820" s="3">
        <v>0.90972222222222221</v>
      </c>
      <c r="G820" s="1">
        <v>41014</v>
      </c>
      <c r="H820" s="3">
        <v>0.90208333333333335</v>
      </c>
      <c r="I820">
        <v>4</v>
      </c>
      <c r="J820">
        <v>1967</v>
      </c>
      <c r="K820" s="1">
        <v>41014</v>
      </c>
      <c r="L820" s="3">
        <v>0.99791666666666667</v>
      </c>
      <c r="M820" s="1">
        <v>41015</v>
      </c>
      <c r="N820" s="3">
        <v>2.2916666666666665E-2</v>
      </c>
      <c r="O820">
        <v>48</v>
      </c>
      <c r="P820">
        <v>21</v>
      </c>
      <c r="Q820">
        <v>21</v>
      </c>
      <c r="R820">
        <v>23</v>
      </c>
      <c r="S820">
        <v>0</v>
      </c>
      <c r="T820" s="2">
        <f>ED_DATA[[#This Row],[REG DATE]] + ED_DATA[[#This Row],[REG TIME]]</f>
        <v>41014.909722222219</v>
      </c>
      <c r="U820" s="2">
        <f>ED_DATA[[#This Row],[TRIAGE DATE]] + ED_DATA[[#This Row],[TRIAGE TIME]]</f>
        <v>41014.902083333334</v>
      </c>
      <c r="V820" s="2">
        <f>ED_DATA[[#This Row],[DISP DATE]] + ED_DATA[[#This Row],[DISP TIME]]</f>
        <v>41014.997916666667</v>
      </c>
      <c r="W820" s="2">
        <f>ED_DATA[[#This Row],[DATE PT LEFT ED]] + ED_DATA[[#This Row],[TIME PT LEFT ED]]</f>
        <v>41015.022916666669</v>
      </c>
      <c r="X820" s="5">
        <f t="shared" si="120"/>
        <v>2.716666666790843</v>
      </c>
      <c r="Y820" s="5">
        <f t="shared" si="121"/>
        <v>2.1166666667559184</v>
      </c>
      <c r="Z820" s="7">
        <f t="shared" si="122"/>
        <v>1</v>
      </c>
      <c r="AA820" s="7">
        <f t="shared" si="123"/>
        <v>1</v>
      </c>
      <c r="AB820" s="7">
        <f t="shared" si="126"/>
        <v>0</v>
      </c>
      <c r="AC820" s="7">
        <f t="shared" si="127"/>
        <v>0</v>
      </c>
      <c r="AD820" s="7">
        <f t="shared" si="128"/>
        <v>0</v>
      </c>
      <c r="AE820" s="7">
        <f t="shared" si="124"/>
        <v>0</v>
      </c>
      <c r="AF820" s="7">
        <f t="shared" si="125"/>
        <v>0</v>
      </c>
      <c r="AG820" s="7" t="str">
        <f t="shared" si="129"/>
        <v>Adult</v>
      </c>
    </row>
    <row r="821" spans="1:33">
      <c r="A821">
        <v>4414</v>
      </c>
      <c r="B821" t="s">
        <v>14</v>
      </c>
      <c r="C821" t="s">
        <v>15</v>
      </c>
      <c r="D821" t="s">
        <v>16</v>
      </c>
      <c r="E821" s="1">
        <v>41014</v>
      </c>
      <c r="F821" s="3">
        <v>0.92361111111111116</v>
      </c>
      <c r="G821" s="1">
        <v>41014</v>
      </c>
      <c r="H821" s="3">
        <v>0.92013888888888884</v>
      </c>
      <c r="I821">
        <v>4</v>
      </c>
      <c r="J821">
        <v>1964</v>
      </c>
      <c r="K821" s="1">
        <v>41015</v>
      </c>
      <c r="L821" s="3">
        <v>2.7083333333333334E-2</v>
      </c>
      <c r="M821" s="1">
        <v>41015</v>
      </c>
      <c r="N821" s="3">
        <v>3.7499999999999999E-2</v>
      </c>
      <c r="O821">
        <v>49</v>
      </c>
      <c r="P821">
        <v>22</v>
      </c>
      <c r="Q821">
        <v>22</v>
      </c>
      <c r="R821">
        <v>0</v>
      </c>
      <c r="S821">
        <v>0</v>
      </c>
      <c r="T821" s="2">
        <f>ED_DATA[[#This Row],[REG DATE]] + ED_DATA[[#This Row],[REG TIME]]</f>
        <v>41014.923611111109</v>
      </c>
      <c r="U821" s="2">
        <f>ED_DATA[[#This Row],[TRIAGE DATE]] + ED_DATA[[#This Row],[TRIAGE TIME]]</f>
        <v>41014.920138888891</v>
      </c>
      <c r="V821" s="2">
        <f>ED_DATA[[#This Row],[DISP DATE]] + ED_DATA[[#This Row],[DISP TIME]]</f>
        <v>41015.027083333334</v>
      </c>
      <c r="W821" s="2">
        <f>ED_DATA[[#This Row],[DATE PT LEFT ED]] + ED_DATA[[#This Row],[TIME PT LEFT ED]]</f>
        <v>41015.037499999999</v>
      </c>
      <c r="X821" s="5">
        <f t="shared" si="120"/>
        <v>2.7333333333372138</v>
      </c>
      <c r="Y821" s="5">
        <f t="shared" si="121"/>
        <v>2.4833333333954215</v>
      </c>
      <c r="Z821" s="7">
        <f t="shared" si="122"/>
        <v>1</v>
      </c>
      <c r="AA821" s="7">
        <f t="shared" si="123"/>
        <v>1</v>
      </c>
      <c r="AB821" s="7">
        <f t="shared" si="126"/>
        <v>0</v>
      </c>
      <c r="AC821" s="7">
        <f t="shared" si="127"/>
        <v>0</v>
      </c>
      <c r="AD821" s="7">
        <f t="shared" si="128"/>
        <v>0</v>
      </c>
      <c r="AE821" s="7">
        <f t="shared" si="124"/>
        <v>0</v>
      </c>
      <c r="AF821" s="7">
        <f t="shared" si="125"/>
        <v>0</v>
      </c>
      <c r="AG821" s="7" t="str">
        <f t="shared" si="129"/>
        <v>Adult</v>
      </c>
    </row>
    <row r="822" spans="1:33">
      <c r="A822">
        <v>4414</v>
      </c>
      <c r="B822" t="s">
        <v>14</v>
      </c>
      <c r="C822" t="s">
        <v>15</v>
      </c>
      <c r="D822" t="s">
        <v>16</v>
      </c>
      <c r="E822" s="1">
        <v>41010</v>
      </c>
      <c r="F822" s="3">
        <v>0.65763888888888888</v>
      </c>
      <c r="G822" s="1">
        <v>41010</v>
      </c>
      <c r="H822" s="3">
        <v>0.65208333333333335</v>
      </c>
      <c r="I822">
        <v>4</v>
      </c>
      <c r="J822">
        <v>1951</v>
      </c>
      <c r="K822" s="1">
        <v>41010</v>
      </c>
      <c r="L822" s="3">
        <v>0.89236111111111116</v>
      </c>
      <c r="M822" s="1">
        <v>41010</v>
      </c>
      <c r="N822" s="3">
        <v>0.90277777777777779</v>
      </c>
      <c r="O822">
        <v>62</v>
      </c>
      <c r="P822">
        <v>15</v>
      </c>
      <c r="Q822">
        <v>15</v>
      </c>
      <c r="R822">
        <v>21</v>
      </c>
      <c r="S822">
        <v>21</v>
      </c>
      <c r="T822" s="2">
        <f>ED_DATA[[#This Row],[REG DATE]] + ED_DATA[[#This Row],[REG TIME]]</f>
        <v>41010.657638888886</v>
      </c>
      <c r="U822" s="2">
        <f>ED_DATA[[#This Row],[TRIAGE DATE]] + ED_DATA[[#This Row],[TRIAGE TIME]]</f>
        <v>41010.652083333334</v>
      </c>
      <c r="V822" s="2">
        <f>ED_DATA[[#This Row],[DISP DATE]] + ED_DATA[[#This Row],[DISP TIME]]</f>
        <v>41010.892361111109</v>
      </c>
      <c r="W822" s="2">
        <f>ED_DATA[[#This Row],[DATE PT LEFT ED]] + ED_DATA[[#This Row],[TIME PT LEFT ED]]</f>
        <v>41010.902777777781</v>
      </c>
      <c r="X822" s="5">
        <f t="shared" si="120"/>
        <v>5.8833333334769122</v>
      </c>
      <c r="Y822" s="5">
        <f t="shared" si="121"/>
        <v>5.6333333333604969</v>
      </c>
      <c r="Z822" s="7">
        <f t="shared" si="122"/>
        <v>1</v>
      </c>
      <c r="AA822" s="7">
        <f t="shared" si="123"/>
        <v>0</v>
      </c>
      <c r="AB822" s="7">
        <f t="shared" si="126"/>
        <v>0</v>
      </c>
      <c r="AC822" s="7">
        <f t="shared" si="127"/>
        <v>0</v>
      </c>
      <c r="AD822" s="7">
        <f t="shared" si="128"/>
        <v>0</v>
      </c>
      <c r="AE822" s="7">
        <f t="shared" si="124"/>
        <v>0</v>
      </c>
      <c r="AF822" s="7">
        <f t="shared" si="125"/>
        <v>0</v>
      </c>
      <c r="AG822" s="7" t="str">
        <f t="shared" si="129"/>
        <v>Adult</v>
      </c>
    </row>
    <row r="823" spans="1:33">
      <c r="A823">
        <v>4414</v>
      </c>
      <c r="B823" t="s">
        <v>14</v>
      </c>
      <c r="C823" t="s">
        <v>15</v>
      </c>
      <c r="D823" t="s">
        <v>16</v>
      </c>
      <c r="E823" s="1">
        <v>41011</v>
      </c>
      <c r="F823" s="3">
        <v>0.56319444444444444</v>
      </c>
      <c r="G823" s="1">
        <v>41011</v>
      </c>
      <c r="H823" s="3">
        <v>0.56111111111111112</v>
      </c>
      <c r="I823">
        <v>4</v>
      </c>
      <c r="J823">
        <v>1990</v>
      </c>
      <c r="K823" s="1">
        <v>41011</v>
      </c>
      <c r="L823" s="3">
        <v>0.68055555555555558</v>
      </c>
      <c r="M823" s="1">
        <v>41011</v>
      </c>
      <c r="N823" s="3">
        <v>0.69305555555555554</v>
      </c>
      <c r="O823">
        <v>24</v>
      </c>
      <c r="P823">
        <v>13</v>
      </c>
      <c r="Q823">
        <v>13</v>
      </c>
      <c r="R823">
        <v>16</v>
      </c>
      <c r="S823">
        <v>16</v>
      </c>
      <c r="T823" s="2">
        <f>ED_DATA[[#This Row],[REG DATE]] + ED_DATA[[#This Row],[REG TIME]]</f>
        <v>41011.563194444447</v>
      </c>
      <c r="U823" s="2">
        <f>ED_DATA[[#This Row],[TRIAGE DATE]] + ED_DATA[[#This Row],[TRIAGE TIME]]</f>
        <v>41011.561111111114</v>
      </c>
      <c r="V823" s="2">
        <f>ED_DATA[[#This Row],[DISP DATE]] + ED_DATA[[#This Row],[DISP TIME]]</f>
        <v>41011.680555555555</v>
      </c>
      <c r="W823" s="2">
        <f>ED_DATA[[#This Row],[DATE PT LEFT ED]] + ED_DATA[[#This Row],[TIME PT LEFT ED]]</f>
        <v>41011.693055555559</v>
      </c>
      <c r="X823" s="5">
        <f t="shared" si="120"/>
        <v>3.1166666666977108</v>
      </c>
      <c r="Y823" s="5">
        <f t="shared" si="121"/>
        <v>2.816666666592937</v>
      </c>
      <c r="Z823" s="7">
        <f t="shared" si="122"/>
        <v>1</v>
      </c>
      <c r="AA823" s="7">
        <f t="shared" si="123"/>
        <v>1</v>
      </c>
      <c r="AB823" s="7">
        <f t="shared" si="126"/>
        <v>0</v>
      </c>
      <c r="AC823" s="7">
        <f t="shared" si="127"/>
        <v>0</v>
      </c>
      <c r="AD823" s="7">
        <f t="shared" si="128"/>
        <v>0</v>
      </c>
      <c r="AE823" s="7">
        <f t="shared" si="124"/>
        <v>0</v>
      </c>
      <c r="AF823" s="7">
        <f t="shared" si="125"/>
        <v>0</v>
      </c>
      <c r="AG823" s="7" t="str">
        <f t="shared" si="129"/>
        <v>Adult</v>
      </c>
    </row>
    <row r="824" spans="1:33">
      <c r="A824">
        <v>4414</v>
      </c>
      <c r="B824" t="s">
        <v>14</v>
      </c>
      <c r="C824" t="s">
        <v>15</v>
      </c>
      <c r="D824" t="s">
        <v>16</v>
      </c>
      <c r="E824" s="1">
        <v>41012</v>
      </c>
      <c r="F824" s="3">
        <v>0.57430555555555551</v>
      </c>
      <c r="G824" s="1">
        <v>41012</v>
      </c>
      <c r="H824" s="3">
        <v>0.56874999999999998</v>
      </c>
      <c r="I824">
        <v>4</v>
      </c>
      <c r="J824">
        <v>1962</v>
      </c>
      <c r="K824" s="1">
        <v>41012</v>
      </c>
      <c r="L824" s="3">
        <v>0.91597222222222219</v>
      </c>
      <c r="M824" s="1">
        <v>41012</v>
      </c>
      <c r="N824" s="3">
        <v>0.91597222222222219</v>
      </c>
      <c r="O824">
        <v>52</v>
      </c>
      <c r="P824">
        <v>13</v>
      </c>
      <c r="Q824">
        <v>13</v>
      </c>
      <c r="R824">
        <v>21</v>
      </c>
      <c r="S824">
        <v>21</v>
      </c>
      <c r="T824" s="2">
        <f>ED_DATA[[#This Row],[REG DATE]] + ED_DATA[[#This Row],[REG TIME]]</f>
        <v>41012.574305555558</v>
      </c>
      <c r="U824" s="2">
        <f>ED_DATA[[#This Row],[TRIAGE DATE]] + ED_DATA[[#This Row],[TRIAGE TIME]]</f>
        <v>41012.568749999999</v>
      </c>
      <c r="V824" s="2">
        <f>ED_DATA[[#This Row],[DISP DATE]] + ED_DATA[[#This Row],[DISP TIME]]</f>
        <v>41012.915972222225</v>
      </c>
      <c r="W824" s="2">
        <f>ED_DATA[[#This Row],[DATE PT LEFT ED]] + ED_DATA[[#This Row],[TIME PT LEFT ED]]</f>
        <v>41012.915972222225</v>
      </c>
      <c r="X824" s="5">
        <f t="shared" si="120"/>
        <v>8.2000000000116415</v>
      </c>
      <c r="Y824" s="5">
        <f t="shared" si="121"/>
        <v>8.2000000000116415</v>
      </c>
      <c r="Z824" s="7">
        <f t="shared" si="122"/>
        <v>0</v>
      </c>
      <c r="AA824" s="7">
        <f t="shared" si="123"/>
        <v>0</v>
      </c>
      <c r="AB824" s="7">
        <f t="shared" si="126"/>
        <v>0</v>
      </c>
      <c r="AC824" s="7">
        <f t="shared" si="127"/>
        <v>0</v>
      </c>
      <c r="AD824" s="7">
        <f t="shared" si="128"/>
        <v>0</v>
      </c>
      <c r="AE824" s="7">
        <f t="shared" si="124"/>
        <v>0</v>
      </c>
      <c r="AF824" s="7">
        <f t="shared" si="125"/>
        <v>0</v>
      </c>
      <c r="AG824" s="7" t="str">
        <f t="shared" si="129"/>
        <v>Adult</v>
      </c>
    </row>
    <row r="825" spans="1:33">
      <c r="A825">
        <v>4414</v>
      </c>
      <c r="B825" t="s">
        <v>14</v>
      </c>
      <c r="C825" t="s">
        <v>15</v>
      </c>
      <c r="D825" t="s">
        <v>16</v>
      </c>
      <c r="E825" s="1">
        <v>41012</v>
      </c>
      <c r="F825" s="3">
        <v>0.76388888888888884</v>
      </c>
      <c r="G825" s="1">
        <v>41012</v>
      </c>
      <c r="H825" s="3">
        <v>0.75972222222222219</v>
      </c>
      <c r="I825">
        <v>4</v>
      </c>
      <c r="J825">
        <v>1980</v>
      </c>
      <c r="K825" s="1">
        <v>41012</v>
      </c>
      <c r="L825" s="3">
        <v>0.81944444444444442</v>
      </c>
      <c r="M825" s="1">
        <v>41012</v>
      </c>
      <c r="N825" s="3">
        <v>0.81944444444444442</v>
      </c>
      <c r="O825">
        <v>35</v>
      </c>
      <c r="P825">
        <v>18</v>
      </c>
      <c r="Q825">
        <v>18</v>
      </c>
      <c r="R825">
        <v>19</v>
      </c>
      <c r="S825">
        <v>19</v>
      </c>
      <c r="T825" s="2">
        <f>ED_DATA[[#This Row],[REG DATE]] + ED_DATA[[#This Row],[REG TIME]]</f>
        <v>41012.763888888891</v>
      </c>
      <c r="U825" s="2">
        <f>ED_DATA[[#This Row],[TRIAGE DATE]] + ED_DATA[[#This Row],[TRIAGE TIME]]</f>
        <v>41012.759722222225</v>
      </c>
      <c r="V825" s="2">
        <f>ED_DATA[[#This Row],[DISP DATE]] + ED_DATA[[#This Row],[DISP TIME]]</f>
        <v>41012.819444444445</v>
      </c>
      <c r="W825" s="2">
        <f>ED_DATA[[#This Row],[DATE PT LEFT ED]] + ED_DATA[[#This Row],[TIME PT LEFT ED]]</f>
        <v>41012.819444444445</v>
      </c>
      <c r="X825" s="5">
        <f t="shared" si="120"/>
        <v>1.3333333333139308</v>
      </c>
      <c r="Y825" s="5">
        <f t="shared" si="121"/>
        <v>1.3333333333139308</v>
      </c>
      <c r="Z825" s="7">
        <f t="shared" si="122"/>
        <v>1</v>
      </c>
      <c r="AA825" s="7">
        <f t="shared" si="123"/>
        <v>1</v>
      </c>
      <c r="AB825" s="7">
        <f t="shared" si="126"/>
        <v>0</v>
      </c>
      <c r="AC825" s="7">
        <f t="shared" si="127"/>
        <v>0</v>
      </c>
      <c r="AD825" s="7">
        <f t="shared" si="128"/>
        <v>0</v>
      </c>
      <c r="AE825" s="7">
        <f t="shared" si="124"/>
        <v>0</v>
      </c>
      <c r="AF825" s="7">
        <f t="shared" si="125"/>
        <v>0</v>
      </c>
      <c r="AG825" s="7" t="str">
        <f t="shared" si="129"/>
        <v>Adult</v>
      </c>
    </row>
    <row r="826" spans="1:33">
      <c r="A826">
        <v>4414</v>
      </c>
      <c r="B826" t="s">
        <v>14</v>
      </c>
      <c r="C826" t="s">
        <v>15</v>
      </c>
      <c r="D826" t="s">
        <v>16</v>
      </c>
      <c r="E826" s="1">
        <v>41012</v>
      </c>
      <c r="F826" s="3">
        <v>0.77222222222222225</v>
      </c>
      <c r="G826" s="1">
        <v>41012</v>
      </c>
      <c r="H826" s="3">
        <v>0.76736111111111116</v>
      </c>
      <c r="I826">
        <v>4</v>
      </c>
      <c r="J826">
        <v>1976</v>
      </c>
      <c r="K826" s="1">
        <v>41012</v>
      </c>
      <c r="L826" s="3">
        <v>0.88194444444444442</v>
      </c>
      <c r="M826" s="1">
        <v>41012</v>
      </c>
      <c r="N826" s="3">
        <v>0.88194444444444442</v>
      </c>
      <c r="O826">
        <v>39</v>
      </c>
      <c r="P826">
        <v>18</v>
      </c>
      <c r="Q826">
        <v>18</v>
      </c>
      <c r="R826">
        <v>21</v>
      </c>
      <c r="S826">
        <v>21</v>
      </c>
      <c r="T826" s="2">
        <f>ED_DATA[[#This Row],[REG DATE]] + ED_DATA[[#This Row],[REG TIME]]</f>
        <v>41012.772222222222</v>
      </c>
      <c r="U826" s="2">
        <f>ED_DATA[[#This Row],[TRIAGE DATE]] + ED_DATA[[#This Row],[TRIAGE TIME]]</f>
        <v>41012.767361111109</v>
      </c>
      <c r="V826" s="2">
        <f>ED_DATA[[#This Row],[DISP DATE]] + ED_DATA[[#This Row],[DISP TIME]]</f>
        <v>41012.881944444445</v>
      </c>
      <c r="W826" s="2">
        <f>ED_DATA[[#This Row],[DATE PT LEFT ED]] + ED_DATA[[#This Row],[TIME PT LEFT ED]]</f>
        <v>41012.881944444445</v>
      </c>
      <c r="X826" s="5">
        <f t="shared" si="120"/>
        <v>2.6333333333604969</v>
      </c>
      <c r="Y826" s="5">
        <f t="shared" si="121"/>
        <v>2.6333333333604969</v>
      </c>
      <c r="Z826" s="7">
        <f t="shared" si="122"/>
        <v>1</v>
      </c>
      <c r="AA826" s="7">
        <f t="shared" si="123"/>
        <v>1</v>
      </c>
      <c r="AB826" s="7">
        <f t="shared" si="126"/>
        <v>0</v>
      </c>
      <c r="AC826" s="7">
        <f t="shared" si="127"/>
        <v>0</v>
      </c>
      <c r="AD826" s="7">
        <f t="shared" si="128"/>
        <v>0</v>
      </c>
      <c r="AE826" s="7">
        <f t="shared" si="124"/>
        <v>0</v>
      </c>
      <c r="AF826" s="7">
        <f t="shared" si="125"/>
        <v>0</v>
      </c>
      <c r="AG826" s="7" t="str">
        <f t="shared" si="129"/>
        <v>Adult</v>
      </c>
    </row>
    <row r="827" spans="1:33">
      <c r="A827">
        <v>4414</v>
      </c>
      <c r="B827" t="s">
        <v>14</v>
      </c>
      <c r="C827" t="s">
        <v>15</v>
      </c>
      <c r="D827" t="s">
        <v>16</v>
      </c>
      <c r="E827" s="1">
        <v>41014</v>
      </c>
      <c r="F827" s="3">
        <v>0.90486111111111112</v>
      </c>
      <c r="G827" s="1">
        <v>41014</v>
      </c>
      <c r="H827" s="3">
        <v>0.8979166666666667</v>
      </c>
      <c r="I827">
        <v>4</v>
      </c>
      <c r="J827">
        <v>1995</v>
      </c>
      <c r="K827" s="1">
        <v>41015</v>
      </c>
      <c r="L827" s="3">
        <v>1.3888888888888888E-2</v>
      </c>
      <c r="M827" s="1">
        <v>41015</v>
      </c>
      <c r="N827" s="3">
        <v>1.5277777777777777E-2</v>
      </c>
      <c r="O827">
        <v>18</v>
      </c>
      <c r="P827">
        <v>21</v>
      </c>
      <c r="Q827">
        <v>21</v>
      </c>
      <c r="R827">
        <v>0</v>
      </c>
      <c r="S827">
        <v>0</v>
      </c>
      <c r="T827" s="2">
        <f>ED_DATA[[#This Row],[REG DATE]] + ED_DATA[[#This Row],[REG TIME]]</f>
        <v>41014.904861111114</v>
      </c>
      <c r="U827" s="2">
        <f>ED_DATA[[#This Row],[TRIAGE DATE]] + ED_DATA[[#This Row],[TRIAGE TIME]]</f>
        <v>41014.897916666669</v>
      </c>
      <c r="V827" s="2">
        <f>ED_DATA[[#This Row],[DISP DATE]] + ED_DATA[[#This Row],[DISP TIME]]</f>
        <v>41015.013888888891</v>
      </c>
      <c r="W827" s="2">
        <f>ED_DATA[[#This Row],[DATE PT LEFT ED]] + ED_DATA[[#This Row],[TIME PT LEFT ED]]</f>
        <v>41015.015277777777</v>
      </c>
      <c r="X827" s="5">
        <f t="shared" si="120"/>
        <v>2.6499999999068677</v>
      </c>
      <c r="Y827" s="5">
        <f t="shared" si="121"/>
        <v>2.6166666666395031</v>
      </c>
      <c r="Z827" s="7">
        <f t="shared" si="122"/>
        <v>1</v>
      </c>
      <c r="AA827" s="7">
        <f t="shared" si="123"/>
        <v>1</v>
      </c>
      <c r="AB827" s="7">
        <f t="shared" si="126"/>
        <v>0</v>
      </c>
      <c r="AC827" s="7">
        <f t="shared" si="127"/>
        <v>0</v>
      </c>
      <c r="AD827" s="7">
        <f t="shared" si="128"/>
        <v>0</v>
      </c>
      <c r="AE827" s="7">
        <f t="shared" si="124"/>
        <v>0</v>
      </c>
      <c r="AF827" s="7">
        <f t="shared" si="125"/>
        <v>0</v>
      </c>
      <c r="AG827" s="7" t="str">
        <f t="shared" si="129"/>
        <v>Adult</v>
      </c>
    </row>
    <row r="828" spans="1:33">
      <c r="A828">
        <v>4414</v>
      </c>
      <c r="B828" t="s">
        <v>14</v>
      </c>
      <c r="C828" t="s">
        <v>15</v>
      </c>
      <c r="D828" t="s">
        <v>16</v>
      </c>
      <c r="E828" s="1">
        <v>41015</v>
      </c>
      <c r="F828" s="3">
        <v>6.9444444444444447E-4</v>
      </c>
      <c r="G828" s="1">
        <v>41014</v>
      </c>
      <c r="H828" s="3">
        <v>0.99652777777777779</v>
      </c>
      <c r="I828">
        <v>4</v>
      </c>
      <c r="J828">
        <v>1976</v>
      </c>
      <c r="K828" s="1">
        <v>41015</v>
      </c>
      <c r="L828" s="3">
        <v>9.7222222222222224E-2</v>
      </c>
      <c r="M828" s="1">
        <v>41015</v>
      </c>
      <c r="N828" s="3">
        <v>9.7222222222222224E-2</v>
      </c>
      <c r="O828">
        <v>38</v>
      </c>
      <c r="P828">
        <v>0</v>
      </c>
      <c r="Q828">
        <v>23</v>
      </c>
      <c r="R828">
        <v>2</v>
      </c>
      <c r="S828">
        <v>2</v>
      </c>
      <c r="T828" s="2">
        <f>ED_DATA[[#This Row],[REG DATE]] + ED_DATA[[#This Row],[REG TIME]]</f>
        <v>41015.000694444447</v>
      </c>
      <c r="U828" s="2">
        <f>ED_DATA[[#This Row],[TRIAGE DATE]] + ED_DATA[[#This Row],[TRIAGE TIME]]</f>
        <v>41014.996527777781</v>
      </c>
      <c r="V828" s="2">
        <f>ED_DATA[[#This Row],[DISP DATE]] + ED_DATA[[#This Row],[DISP TIME]]</f>
        <v>41015.097222222219</v>
      </c>
      <c r="W828" s="2">
        <f>ED_DATA[[#This Row],[DATE PT LEFT ED]] + ED_DATA[[#This Row],[TIME PT LEFT ED]]</f>
        <v>41015.097222222219</v>
      </c>
      <c r="X828" s="5">
        <f t="shared" si="120"/>
        <v>2.3166666665347293</v>
      </c>
      <c r="Y828" s="5">
        <f t="shared" si="121"/>
        <v>2.3166666665347293</v>
      </c>
      <c r="Z828" s="7">
        <f t="shared" si="122"/>
        <v>1</v>
      </c>
      <c r="AA828" s="7">
        <f t="shared" si="123"/>
        <v>1</v>
      </c>
      <c r="AB828" s="7">
        <f t="shared" si="126"/>
        <v>0</v>
      </c>
      <c r="AC828" s="7">
        <f t="shared" si="127"/>
        <v>0</v>
      </c>
      <c r="AD828" s="7">
        <f t="shared" si="128"/>
        <v>0</v>
      </c>
      <c r="AE828" s="7">
        <f t="shared" si="124"/>
        <v>0</v>
      </c>
      <c r="AF828" s="7">
        <f t="shared" si="125"/>
        <v>0</v>
      </c>
      <c r="AG828" s="7" t="str">
        <f t="shared" si="129"/>
        <v>Adult</v>
      </c>
    </row>
    <row r="829" spans="1:33">
      <c r="A829">
        <v>4414</v>
      </c>
      <c r="B829" t="s">
        <v>14</v>
      </c>
      <c r="C829" t="s">
        <v>15</v>
      </c>
      <c r="D829" t="s">
        <v>16</v>
      </c>
      <c r="E829" s="1">
        <v>41015</v>
      </c>
      <c r="F829" s="3">
        <v>2.013888888888889E-2</v>
      </c>
      <c r="G829" s="1">
        <v>41015</v>
      </c>
      <c r="H829" s="3">
        <v>1.6666666666666666E-2</v>
      </c>
      <c r="I829">
        <v>4</v>
      </c>
      <c r="J829">
        <v>1991</v>
      </c>
      <c r="K829" s="1">
        <v>41015</v>
      </c>
      <c r="L829" s="3">
        <v>0.11458333333333333</v>
      </c>
      <c r="M829" s="1">
        <v>41015</v>
      </c>
      <c r="N829" s="3">
        <v>0.11458333333333333</v>
      </c>
      <c r="O829">
        <v>21</v>
      </c>
      <c r="P829">
        <v>0</v>
      </c>
      <c r="Q829">
        <v>0</v>
      </c>
      <c r="R829">
        <v>2</v>
      </c>
      <c r="S829">
        <v>2</v>
      </c>
      <c r="T829" s="2">
        <f>ED_DATA[[#This Row],[REG DATE]] + ED_DATA[[#This Row],[REG TIME]]</f>
        <v>41015.020138888889</v>
      </c>
      <c r="U829" s="2">
        <f>ED_DATA[[#This Row],[TRIAGE DATE]] + ED_DATA[[#This Row],[TRIAGE TIME]]</f>
        <v>41015.01666666667</v>
      </c>
      <c r="V829" s="2">
        <f>ED_DATA[[#This Row],[DISP DATE]] + ED_DATA[[#This Row],[DISP TIME]]</f>
        <v>41015.114583333336</v>
      </c>
      <c r="W829" s="2">
        <f>ED_DATA[[#This Row],[DATE PT LEFT ED]] + ED_DATA[[#This Row],[TIME PT LEFT ED]]</f>
        <v>41015.114583333336</v>
      </c>
      <c r="X829" s="5">
        <f t="shared" si="120"/>
        <v>2.2666666667209938</v>
      </c>
      <c r="Y829" s="5">
        <f t="shared" si="121"/>
        <v>2.2666666667209938</v>
      </c>
      <c r="Z829" s="7">
        <f t="shared" si="122"/>
        <v>1</v>
      </c>
      <c r="AA829" s="7">
        <f t="shared" si="123"/>
        <v>1</v>
      </c>
      <c r="AB829" s="7">
        <f t="shared" si="126"/>
        <v>0</v>
      </c>
      <c r="AC829" s="7">
        <f t="shared" si="127"/>
        <v>0</v>
      </c>
      <c r="AD829" s="7">
        <f t="shared" si="128"/>
        <v>0</v>
      </c>
      <c r="AE829" s="7">
        <f t="shared" si="124"/>
        <v>0</v>
      </c>
      <c r="AF829" s="7">
        <f t="shared" si="125"/>
        <v>0</v>
      </c>
      <c r="AG829" s="7" t="str">
        <f t="shared" si="129"/>
        <v>Adult</v>
      </c>
    </row>
    <row r="830" spans="1:33">
      <c r="A830">
        <v>4414</v>
      </c>
      <c r="B830" t="s">
        <v>14</v>
      </c>
      <c r="C830" t="s">
        <v>15</v>
      </c>
      <c r="D830" t="s">
        <v>16</v>
      </c>
      <c r="E830" s="1">
        <v>41014</v>
      </c>
      <c r="F830" s="3">
        <v>0.32708333333333334</v>
      </c>
      <c r="G830" s="1">
        <v>41014</v>
      </c>
      <c r="H830" s="3">
        <v>0.32291666666666669</v>
      </c>
      <c r="I830">
        <v>4</v>
      </c>
      <c r="J830">
        <v>1955</v>
      </c>
      <c r="K830" s="1">
        <v>41014</v>
      </c>
      <c r="L830" s="3">
        <v>0.42569444444444443</v>
      </c>
      <c r="M830" s="1">
        <v>41014</v>
      </c>
      <c r="N830" s="3">
        <v>0.42569444444444443</v>
      </c>
      <c r="O830">
        <v>58</v>
      </c>
      <c r="P830">
        <v>7</v>
      </c>
      <c r="Q830">
        <v>7</v>
      </c>
      <c r="R830">
        <v>10</v>
      </c>
      <c r="S830">
        <v>10</v>
      </c>
      <c r="T830" s="2">
        <f>ED_DATA[[#This Row],[REG DATE]] + ED_DATA[[#This Row],[REG TIME]]</f>
        <v>41014.32708333333</v>
      </c>
      <c r="U830" s="2">
        <f>ED_DATA[[#This Row],[TRIAGE DATE]] + ED_DATA[[#This Row],[TRIAGE TIME]]</f>
        <v>41014.322916666664</v>
      </c>
      <c r="V830" s="2">
        <f>ED_DATA[[#This Row],[DISP DATE]] + ED_DATA[[#This Row],[DISP TIME]]</f>
        <v>41014.425694444442</v>
      </c>
      <c r="W830" s="2">
        <f>ED_DATA[[#This Row],[DATE PT LEFT ED]] + ED_DATA[[#This Row],[TIME PT LEFT ED]]</f>
        <v>41014.425694444442</v>
      </c>
      <c r="X830" s="5">
        <f t="shared" si="120"/>
        <v>2.3666666666977108</v>
      </c>
      <c r="Y830" s="5">
        <f t="shared" si="121"/>
        <v>2.3666666666977108</v>
      </c>
      <c r="Z830" s="7">
        <f t="shared" si="122"/>
        <v>1</v>
      </c>
      <c r="AA830" s="7">
        <f t="shared" si="123"/>
        <v>1</v>
      </c>
      <c r="AB830" s="7">
        <f t="shared" si="126"/>
        <v>0</v>
      </c>
      <c r="AC830" s="7">
        <f t="shared" si="127"/>
        <v>0</v>
      </c>
      <c r="AD830" s="7">
        <f t="shared" si="128"/>
        <v>0</v>
      </c>
      <c r="AE830" s="7">
        <f t="shared" si="124"/>
        <v>0</v>
      </c>
      <c r="AF830" s="7">
        <f t="shared" si="125"/>
        <v>0</v>
      </c>
      <c r="AG830" s="7" t="str">
        <f t="shared" si="129"/>
        <v>Adult</v>
      </c>
    </row>
    <row r="831" spans="1:33">
      <c r="A831">
        <v>4414</v>
      </c>
      <c r="B831" t="s">
        <v>14</v>
      </c>
      <c r="C831" t="s">
        <v>15</v>
      </c>
      <c r="D831" t="s">
        <v>16</v>
      </c>
      <c r="E831" s="1">
        <v>41014</v>
      </c>
      <c r="F831" s="3">
        <v>0.34166666666666667</v>
      </c>
      <c r="G831" s="1">
        <v>41014</v>
      </c>
      <c r="H831" s="3">
        <v>0.33750000000000002</v>
      </c>
      <c r="I831">
        <v>4</v>
      </c>
      <c r="J831">
        <v>1954</v>
      </c>
      <c r="K831" s="1">
        <v>41014</v>
      </c>
      <c r="L831" s="3">
        <v>0.44791666666666669</v>
      </c>
      <c r="M831" s="1">
        <v>41014</v>
      </c>
      <c r="N831" s="3">
        <v>0.44791666666666669</v>
      </c>
      <c r="O831">
        <v>57</v>
      </c>
      <c r="P831">
        <v>8</v>
      </c>
      <c r="Q831">
        <v>8</v>
      </c>
      <c r="R831">
        <v>10</v>
      </c>
      <c r="S831">
        <v>10</v>
      </c>
      <c r="T831" s="2">
        <f>ED_DATA[[#This Row],[REG DATE]] + ED_DATA[[#This Row],[REG TIME]]</f>
        <v>41014.341666666667</v>
      </c>
      <c r="U831" s="2">
        <f>ED_DATA[[#This Row],[TRIAGE DATE]] + ED_DATA[[#This Row],[TRIAGE TIME]]</f>
        <v>41014.337500000001</v>
      </c>
      <c r="V831" s="2">
        <f>ED_DATA[[#This Row],[DISP DATE]] + ED_DATA[[#This Row],[DISP TIME]]</f>
        <v>41014.447916666664</v>
      </c>
      <c r="W831" s="2">
        <f>ED_DATA[[#This Row],[DATE PT LEFT ED]] + ED_DATA[[#This Row],[TIME PT LEFT ED]]</f>
        <v>41014.447916666664</v>
      </c>
      <c r="X831" s="5">
        <f t="shared" si="120"/>
        <v>2.5499999999301508</v>
      </c>
      <c r="Y831" s="5">
        <f t="shared" si="121"/>
        <v>2.5499999999301508</v>
      </c>
      <c r="Z831" s="7">
        <f t="shared" si="122"/>
        <v>1</v>
      </c>
      <c r="AA831" s="7">
        <f t="shared" si="123"/>
        <v>1</v>
      </c>
      <c r="AB831" s="7">
        <f t="shared" si="126"/>
        <v>0</v>
      </c>
      <c r="AC831" s="7">
        <f t="shared" si="127"/>
        <v>0</v>
      </c>
      <c r="AD831" s="7">
        <f t="shared" si="128"/>
        <v>0</v>
      </c>
      <c r="AE831" s="7">
        <f t="shared" si="124"/>
        <v>0</v>
      </c>
      <c r="AF831" s="7">
        <f t="shared" si="125"/>
        <v>0</v>
      </c>
      <c r="AG831" s="7" t="str">
        <f t="shared" si="129"/>
        <v>Adult</v>
      </c>
    </row>
    <row r="832" spans="1:33">
      <c r="A832">
        <v>4414</v>
      </c>
      <c r="B832" t="s">
        <v>14</v>
      </c>
      <c r="C832" t="s">
        <v>15</v>
      </c>
      <c r="D832" t="s">
        <v>16</v>
      </c>
      <c r="E832" s="1">
        <v>41014</v>
      </c>
      <c r="F832" s="3">
        <v>0.35694444444444445</v>
      </c>
      <c r="G832" s="1">
        <v>41014</v>
      </c>
      <c r="H832" s="3">
        <v>0.3527777777777778</v>
      </c>
      <c r="I832">
        <v>4</v>
      </c>
      <c r="J832">
        <v>1998</v>
      </c>
      <c r="K832" s="1">
        <v>41014</v>
      </c>
      <c r="L832" s="3">
        <v>0.40555555555555556</v>
      </c>
      <c r="M832" s="1">
        <v>41014</v>
      </c>
      <c r="N832" s="3">
        <v>0.40555555555555556</v>
      </c>
      <c r="O832">
        <v>18</v>
      </c>
      <c r="P832">
        <v>8</v>
      </c>
      <c r="Q832">
        <v>8</v>
      </c>
      <c r="R832">
        <v>9</v>
      </c>
      <c r="S832">
        <v>9</v>
      </c>
      <c r="T832" s="2">
        <f>ED_DATA[[#This Row],[REG DATE]] + ED_DATA[[#This Row],[REG TIME]]</f>
        <v>41014.356944444444</v>
      </c>
      <c r="U832" s="2">
        <f>ED_DATA[[#This Row],[TRIAGE DATE]] + ED_DATA[[#This Row],[TRIAGE TIME]]</f>
        <v>41014.352777777778</v>
      </c>
      <c r="V832" s="2">
        <f>ED_DATA[[#This Row],[DISP DATE]] + ED_DATA[[#This Row],[DISP TIME]]</f>
        <v>41014.405555555553</v>
      </c>
      <c r="W832" s="2">
        <f>ED_DATA[[#This Row],[DATE PT LEFT ED]] + ED_DATA[[#This Row],[TIME PT LEFT ED]]</f>
        <v>41014.405555555553</v>
      </c>
      <c r="X832" s="5">
        <f t="shared" ref="X832:X895" si="130">(W832-T832)*24</f>
        <v>1.1666666666278616</v>
      </c>
      <c r="Y832" s="5">
        <f t="shared" ref="Y832:Y895" si="131">(V832-T832)*24</f>
        <v>1.1666666666278616</v>
      </c>
      <c r="Z832" s="7">
        <f t="shared" ref="Z832:Z895" si="132">IF(Y832&lt;7,1,0)</f>
        <v>1</v>
      </c>
      <c r="AA832" s="7">
        <f t="shared" ref="AA832:AA895" si="133">IF(Y832&lt;4,1,0)</f>
        <v>1</v>
      </c>
      <c r="AB832" s="7">
        <f t="shared" si="126"/>
        <v>0</v>
      </c>
      <c r="AC832" s="7">
        <f t="shared" si="127"/>
        <v>0</v>
      </c>
      <c r="AD832" s="7">
        <f t="shared" si="128"/>
        <v>0</v>
      </c>
      <c r="AE832" s="7">
        <f t="shared" ref="AE832:AE895" si="134">IF(AND(AC832=1,Z832=1),1,0)</f>
        <v>0</v>
      </c>
      <c r="AF832" s="7">
        <f t="shared" ref="AF832:AF895" si="135">IF(AND(AD832=1,AA832=1),1,0)</f>
        <v>0</v>
      </c>
      <c r="AG832" s="7" t="str">
        <f t="shared" si="129"/>
        <v>Adult</v>
      </c>
    </row>
    <row r="833" spans="1:33">
      <c r="A833">
        <v>4414</v>
      </c>
      <c r="B833" t="s">
        <v>14</v>
      </c>
      <c r="C833" t="s">
        <v>15</v>
      </c>
      <c r="D833" t="s">
        <v>16</v>
      </c>
      <c r="E833" s="1">
        <v>41014</v>
      </c>
      <c r="F833" s="3">
        <v>0.38611111111111113</v>
      </c>
      <c r="G833" s="1">
        <v>41014</v>
      </c>
      <c r="H833" s="3">
        <v>0.38194444444444442</v>
      </c>
      <c r="I833">
        <v>4</v>
      </c>
      <c r="J833">
        <v>1982</v>
      </c>
      <c r="K833" s="1">
        <v>41014</v>
      </c>
      <c r="L833" s="3">
        <v>0.44444444444444442</v>
      </c>
      <c r="M833" s="1">
        <v>41014</v>
      </c>
      <c r="N833" s="3">
        <v>0.44444444444444442</v>
      </c>
      <c r="O833">
        <v>30</v>
      </c>
      <c r="P833">
        <v>9</v>
      </c>
      <c r="Q833">
        <v>9</v>
      </c>
      <c r="R833">
        <v>10</v>
      </c>
      <c r="S833">
        <v>10</v>
      </c>
      <c r="T833" s="2">
        <f>ED_DATA[[#This Row],[REG DATE]] + ED_DATA[[#This Row],[REG TIME]]</f>
        <v>41014.386111111111</v>
      </c>
      <c r="U833" s="2">
        <f>ED_DATA[[#This Row],[TRIAGE DATE]] + ED_DATA[[#This Row],[TRIAGE TIME]]</f>
        <v>41014.381944444445</v>
      </c>
      <c r="V833" s="2">
        <f>ED_DATA[[#This Row],[DISP DATE]] + ED_DATA[[#This Row],[DISP TIME]]</f>
        <v>41014.444444444445</v>
      </c>
      <c r="W833" s="2">
        <f>ED_DATA[[#This Row],[DATE PT LEFT ED]] + ED_DATA[[#This Row],[TIME PT LEFT ED]]</f>
        <v>41014.444444444445</v>
      </c>
      <c r="X833" s="5">
        <f t="shared" si="130"/>
        <v>1.4000000000232831</v>
      </c>
      <c r="Y833" s="5">
        <f t="shared" si="131"/>
        <v>1.4000000000232831</v>
      </c>
      <c r="Z833" s="7">
        <f t="shared" si="132"/>
        <v>1</v>
      </c>
      <c r="AA833" s="7">
        <f t="shared" si="133"/>
        <v>1</v>
      </c>
      <c r="AB833" s="7">
        <f t="shared" si="126"/>
        <v>0</v>
      </c>
      <c r="AC833" s="7">
        <f t="shared" si="127"/>
        <v>0</v>
      </c>
      <c r="AD833" s="7">
        <f t="shared" si="128"/>
        <v>0</v>
      </c>
      <c r="AE833" s="7">
        <f t="shared" si="134"/>
        <v>0</v>
      </c>
      <c r="AF833" s="7">
        <f t="shared" si="135"/>
        <v>0</v>
      </c>
      <c r="AG833" s="7" t="str">
        <f t="shared" si="129"/>
        <v>Adult</v>
      </c>
    </row>
    <row r="834" spans="1:33">
      <c r="A834">
        <v>4414</v>
      </c>
      <c r="B834" t="s">
        <v>14</v>
      </c>
      <c r="C834" t="s">
        <v>15</v>
      </c>
      <c r="D834" t="s">
        <v>16</v>
      </c>
      <c r="E834" s="1">
        <v>41014</v>
      </c>
      <c r="F834" s="3">
        <v>0.39513888888888887</v>
      </c>
      <c r="G834" s="1">
        <v>41014</v>
      </c>
      <c r="H834" s="3">
        <v>0.39027777777777778</v>
      </c>
      <c r="I834">
        <v>4</v>
      </c>
      <c r="J834">
        <v>1977</v>
      </c>
      <c r="K834" s="1">
        <v>41014</v>
      </c>
      <c r="L834" s="3">
        <v>0.4826388888888889</v>
      </c>
      <c r="M834" s="1">
        <v>41014</v>
      </c>
      <c r="N834" s="3">
        <v>0.48472222222222222</v>
      </c>
      <c r="O834">
        <v>38</v>
      </c>
      <c r="P834">
        <v>9</v>
      </c>
      <c r="Q834">
        <v>9</v>
      </c>
      <c r="R834">
        <v>11</v>
      </c>
      <c r="S834">
        <v>11</v>
      </c>
      <c r="T834" s="2">
        <f>ED_DATA[[#This Row],[REG DATE]] + ED_DATA[[#This Row],[REG TIME]]</f>
        <v>41014.395138888889</v>
      </c>
      <c r="U834" s="2">
        <f>ED_DATA[[#This Row],[TRIAGE DATE]] + ED_DATA[[#This Row],[TRIAGE TIME]]</f>
        <v>41014.390277777777</v>
      </c>
      <c r="V834" s="2">
        <f>ED_DATA[[#This Row],[DISP DATE]] + ED_DATA[[#This Row],[DISP TIME]]</f>
        <v>41014.482638888891</v>
      </c>
      <c r="W834" s="2">
        <f>ED_DATA[[#This Row],[DATE PT LEFT ED]] + ED_DATA[[#This Row],[TIME PT LEFT ED]]</f>
        <v>41014.484722222223</v>
      </c>
      <c r="X834" s="5">
        <f t="shared" si="130"/>
        <v>2.1500000000232831</v>
      </c>
      <c r="Y834" s="5">
        <f t="shared" si="131"/>
        <v>2.1000000000349246</v>
      </c>
      <c r="Z834" s="7">
        <f t="shared" si="132"/>
        <v>1</v>
      </c>
      <c r="AA834" s="7">
        <f t="shared" si="133"/>
        <v>1</v>
      </c>
      <c r="AB834" s="7">
        <f t="shared" ref="AB834:AB897" si="136">IF(C834="Nurse Practitioner",1,0)</f>
        <v>0</v>
      </c>
      <c r="AC834" s="7">
        <f t="shared" ref="AC834:AC897" si="137">IF(AND(I834&lt;4,AB834=1),1,0)</f>
        <v>0</v>
      </c>
      <c r="AD834" s="7">
        <f t="shared" ref="AD834:AD897" si="138">IF(AND(I834&gt;3,AB834=1),1,0)</f>
        <v>0</v>
      </c>
      <c r="AE834" s="7">
        <f t="shared" si="134"/>
        <v>0</v>
      </c>
      <c r="AF834" s="7">
        <f t="shared" si="135"/>
        <v>0</v>
      </c>
      <c r="AG834" s="7" t="str">
        <f t="shared" ref="AG834:AG897" si="139">IF(O834&lt;=17, "Pediatric", IF(O834&lt;=64, "Adult", "Senior"))</f>
        <v>Adult</v>
      </c>
    </row>
    <row r="835" spans="1:33">
      <c r="A835">
        <v>4414</v>
      </c>
      <c r="B835" t="s">
        <v>14</v>
      </c>
      <c r="C835" t="s">
        <v>15</v>
      </c>
      <c r="D835" t="s">
        <v>16</v>
      </c>
      <c r="E835" s="1">
        <v>41014</v>
      </c>
      <c r="F835" s="3">
        <v>0.43055555555555558</v>
      </c>
      <c r="G835" s="1">
        <v>41014</v>
      </c>
      <c r="H835" s="3">
        <v>0.4236111111111111</v>
      </c>
      <c r="I835">
        <v>4</v>
      </c>
      <c r="J835">
        <v>1973</v>
      </c>
      <c r="K835" s="1">
        <v>41014</v>
      </c>
      <c r="L835" s="3">
        <v>0.67013888888888884</v>
      </c>
      <c r="M835" s="1">
        <v>41014</v>
      </c>
      <c r="N835" s="3">
        <v>0.67013888888888884</v>
      </c>
      <c r="O835">
        <v>40</v>
      </c>
      <c r="P835">
        <v>10</v>
      </c>
      <c r="Q835">
        <v>10</v>
      </c>
      <c r="R835">
        <v>16</v>
      </c>
      <c r="S835">
        <v>16</v>
      </c>
      <c r="T835" s="2">
        <f>ED_DATA[[#This Row],[REG DATE]] + ED_DATA[[#This Row],[REG TIME]]</f>
        <v>41014.430555555555</v>
      </c>
      <c r="U835" s="2">
        <f>ED_DATA[[#This Row],[TRIAGE DATE]] + ED_DATA[[#This Row],[TRIAGE TIME]]</f>
        <v>41014.423611111109</v>
      </c>
      <c r="V835" s="2">
        <f>ED_DATA[[#This Row],[DISP DATE]] + ED_DATA[[#This Row],[DISP TIME]]</f>
        <v>41014.670138888891</v>
      </c>
      <c r="W835" s="2">
        <f>ED_DATA[[#This Row],[DATE PT LEFT ED]] + ED_DATA[[#This Row],[TIME PT LEFT ED]]</f>
        <v>41014.670138888891</v>
      </c>
      <c r="X835" s="5">
        <f t="shared" si="130"/>
        <v>5.7500000000582077</v>
      </c>
      <c r="Y835" s="5">
        <f t="shared" si="131"/>
        <v>5.7500000000582077</v>
      </c>
      <c r="Z835" s="7">
        <f t="shared" si="132"/>
        <v>1</v>
      </c>
      <c r="AA835" s="7">
        <f t="shared" si="133"/>
        <v>0</v>
      </c>
      <c r="AB835" s="7">
        <f t="shared" si="136"/>
        <v>0</v>
      </c>
      <c r="AC835" s="7">
        <f t="shared" si="137"/>
        <v>0</v>
      </c>
      <c r="AD835" s="7">
        <f t="shared" si="138"/>
        <v>0</v>
      </c>
      <c r="AE835" s="7">
        <f t="shared" si="134"/>
        <v>0</v>
      </c>
      <c r="AF835" s="7">
        <f t="shared" si="135"/>
        <v>0</v>
      </c>
      <c r="AG835" s="7" t="str">
        <f t="shared" si="139"/>
        <v>Adult</v>
      </c>
    </row>
    <row r="836" spans="1:33">
      <c r="A836">
        <v>4414</v>
      </c>
      <c r="B836" t="s">
        <v>14</v>
      </c>
      <c r="C836" t="s">
        <v>15</v>
      </c>
      <c r="D836" t="s">
        <v>16</v>
      </c>
      <c r="E836" s="1">
        <v>41014</v>
      </c>
      <c r="F836" s="3">
        <v>0.50763888888888886</v>
      </c>
      <c r="G836" s="1">
        <v>41014</v>
      </c>
      <c r="H836" s="3">
        <v>0.50208333333333333</v>
      </c>
      <c r="I836">
        <v>4</v>
      </c>
      <c r="J836">
        <v>1962</v>
      </c>
      <c r="K836" s="1">
        <v>41014</v>
      </c>
      <c r="L836" s="3">
        <v>0.75694444444444442</v>
      </c>
      <c r="M836" s="1">
        <v>41014</v>
      </c>
      <c r="N836" s="3">
        <v>0.75694444444444442</v>
      </c>
      <c r="O836">
        <v>52</v>
      </c>
      <c r="P836">
        <v>12</v>
      </c>
      <c r="Q836">
        <v>12</v>
      </c>
      <c r="R836">
        <v>18</v>
      </c>
      <c r="S836">
        <v>18</v>
      </c>
      <c r="T836" s="2">
        <f>ED_DATA[[#This Row],[REG DATE]] + ED_DATA[[#This Row],[REG TIME]]</f>
        <v>41014.507638888892</v>
      </c>
      <c r="U836" s="2">
        <f>ED_DATA[[#This Row],[TRIAGE DATE]] + ED_DATA[[#This Row],[TRIAGE TIME]]</f>
        <v>41014.502083333333</v>
      </c>
      <c r="V836" s="2">
        <f>ED_DATA[[#This Row],[DISP DATE]] + ED_DATA[[#This Row],[DISP TIME]]</f>
        <v>41014.756944444445</v>
      </c>
      <c r="W836" s="2">
        <f>ED_DATA[[#This Row],[DATE PT LEFT ED]] + ED_DATA[[#This Row],[TIME PT LEFT ED]]</f>
        <v>41014.756944444445</v>
      </c>
      <c r="X836" s="5">
        <f t="shared" si="130"/>
        <v>5.9833333332790062</v>
      </c>
      <c r="Y836" s="5">
        <f t="shared" si="131"/>
        <v>5.9833333332790062</v>
      </c>
      <c r="Z836" s="7">
        <f t="shared" si="132"/>
        <v>1</v>
      </c>
      <c r="AA836" s="7">
        <f t="shared" si="133"/>
        <v>0</v>
      </c>
      <c r="AB836" s="7">
        <f t="shared" si="136"/>
        <v>0</v>
      </c>
      <c r="AC836" s="7">
        <f t="shared" si="137"/>
        <v>0</v>
      </c>
      <c r="AD836" s="7">
        <f t="shared" si="138"/>
        <v>0</v>
      </c>
      <c r="AE836" s="7">
        <f t="shared" si="134"/>
        <v>0</v>
      </c>
      <c r="AF836" s="7">
        <f t="shared" si="135"/>
        <v>0</v>
      </c>
      <c r="AG836" s="7" t="str">
        <f t="shared" si="139"/>
        <v>Adult</v>
      </c>
    </row>
    <row r="837" spans="1:33">
      <c r="A837">
        <v>4414</v>
      </c>
      <c r="B837" t="s">
        <v>14</v>
      </c>
      <c r="C837" t="s">
        <v>15</v>
      </c>
      <c r="D837" t="s">
        <v>16</v>
      </c>
      <c r="E837" s="1">
        <v>41014</v>
      </c>
      <c r="F837" s="3">
        <v>0.59027777777777779</v>
      </c>
      <c r="G837" s="1">
        <v>41014</v>
      </c>
      <c r="H837" s="3">
        <v>0.58402777777777781</v>
      </c>
      <c r="I837">
        <v>4</v>
      </c>
      <c r="J837">
        <v>1968</v>
      </c>
      <c r="K837" s="1">
        <v>41014</v>
      </c>
      <c r="L837" s="3">
        <v>0.80138888888888893</v>
      </c>
      <c r="M837" s="1">
        <v>41014</v>
      </c>
      <c r="N837" s="3">
        <v>0.80138888888888893</v>
      </c>
      <c r="O837">
        <v>46</v>
      </c>
      <c r="P837">
        <v>14</v>
      </c>
      <c r="Q837">
        <v>14</v>
      </c>
      <c r="R837">
        <v>19</v>
      </c>
      <c r="S837">
        <v>19</v>
      </c>
      <c r="T837" s="2">
        <f>ED_DATA[[#This Row],[REG DATE]] + ED_DATA[[#This Row],[REG TIME]]</f>
        <v>41014.590277777781</v>
      </c>
      <c r="U837" s="2">
        <f>ED_DATA[[#This Row],[TRIAGE DATE]] + ED_DATA[[#This Row],[TRIAGE TIME]]</f>
        <v>41014.584027777775</v>
      </c>
      <c r="V837" s="2">
        <f>ED_DATA[[#This Row],[DISP DATE]] + ED_DATA[[#This Row],[DISP TIME]]</f>
        <v>41014.801388888889</v>
      </c>
      <c r="W837" s="2">
        <f>ED_DATA[[#This Row],[DATE PT LEFT ED]] + ED_DATA[[#This Row],[TIME PT LEFT ED]]</f>
        <v>41014.801388888889</v>
      </c>
      <c r="X837" s="5">
        <f t="shared" si="130"/>
        <v>5.066666666592937</v>
      </c>
      <c r="Y837" s="5">
        <f t="shared" si="131"/>
        <v>5.066666666592937</v>
      </c>
      <c r="Z837" s="7">
        <f t="shared" si="132"/>
        <v>1</v>
      </c>
      <c r="AA837" s="7">
        <f t="shared" si="133"/>
        <v>0</v>
      </c>
      <c r="AB837" s="7">
        <f t="shared" si="136"/>
        <v>0</v>
      </c>
      <c r="AC837" s="7">
        <f t="shared" si="137"/>
        <v>0</v>
      </c>
      <c r="AD837" s="7">
        <f t="shared" si="138"/>
        <v>0</v>
      </c>
      <c r="AE837" s="7">
        <f t="shared" si="134"/>
        <v>0</v>
      </c>
      <c r="AF837" s="7">
        <f t="shared" si="135"/>
        <v>0</v>
      </c>
      <c r="AG837" s="7" t="str">
        <f t="shared" si="139"/>
        <v>Adult</v>
      </c>
    </row>
    <row r="838" spans="1:33">
      <c r="A838">
        <v>4414</v>
      </c>
      <c r="B838" t="s">
        <v>14</v>
      </c>
      <c r="C838" t="s">
        <v>15</v>
      </c>
      <c r="D838" t="s">
        <v>16</v>
      </c>
      <c r="E838" s="1">
        <v>41015</v>
      </c>
      <c r="F838" s="3">
        <v>0.45069444444444445</v>
      </c>
      <c r="G838" s="1">
        <v>41015</v>
      </c>
      <c r="H838" s="3">
        <v>0.44791666666666669</v>
      </c>
      <c r="I838">
        <v>4</v>
      </c>
      <c r="J838">
        <v>1958</v>
      </c>
      <c r="K838" s="1">
        <v>41015</v>
      </c>
      <c r="L838" s="3">
        <v>0.60972222222222228</v>
      </c>
      <c r="M838" s="1">
        <v>41015</v>
      </c>
      <c r="N838" s="3">
        <v>0.60972222222222228</v>
      </c>
      <c r="O838">
        <v>58</v>
      </c>
      <c r="P838">
        <v>10</v>
      </c>
      <c r="Q838">
        <v>10</v>
      </c>
      <c r="R838">
        <v>14</v>
      </c>
      <c r="S838">
        <v>14</v>
      </c>
      <c r="T838" s="2">
        <f>ED_DATA[[#This Row],[REG DATE]] + ED_DATA[[#This Row],[REG TIME]]</f>
        <v>41015.450694444444</v>
      </c>
      <c r="U838" s="2">
        <f>ED_DATA[[#This Row],[TRIAGE DATE]] + ED_DATA[[#This Row],[TRIAGE TIME]]</f>
        <v>41015.447916666664</v>
      </c>
      <c r="V838" s="2">
        <f>ED_DATA[[#This Row],[DISP DATE]] + ED_DATA[[#This Row],[DISP TIME]]</f>
        <v>41015.609722222223</v>
      </c>
      <c r="W838" s="2">
        <f>ED_DATA[[#This Row],[DATE PT LEFT ED]] + ED_DATA[[#This Row],[TIME PT LEFT ED]]</f>
        <v>41015.609722222223</v>
      </c>
      <c r="X838" s="5">
        <f t="shared" si="130"/>
        <v>3.8166666667093523</v>
      </c>
      <c r="Y838" s="5">
        <f t="shared" si="131"/>
        <v>3.8166666667093523</v>
      </c>
      <c r="Z838" s="7">
        <f t="shared" si="132"/>
        <v>1</v>
      </c>
      <c r="AA838" s="7">
        <f t="shared" si="133"/>
        <v>1</v>
      </c>
      <c r="AB838" s="7">
        <f t="shared" si="136"/>
        <v>0</v>
      </c>
      <c r="AC838" s="7">
        <f t="shared" si="137"/>
        <v>0</v>
      </c>
      <c r="AD838" s="7">
        <f t="shared" si="138"/>
        <v>0</v>
      </c>
      <c r="AE838" s="7">
        <f t="shared" si="134"/>
        <v>0</v>
      </c>
      <c r="AF838" s="7">
        <f t="shared" si="135"/>
        <v>0</v>
      </c>
      <c r="AG838" s="7" t="str">
        <f t="shared" si="139"/>
        <v>Adult</v>
      </c>
    </row>
    <row r="839" spans="1:33">
      <c r="A839">
        <v>4414</v>
      </c>
      <c r="B839" t="s">
        <v>14</v>
      </c>
      <c r="C839" t="s">
        <v>15</v>
      </c>
      <c r="D839" t="s">
        <v>16</v>
      </c>
      <c r="E839" s="1">
        <v>41015</v>
      </c>
      <c r="F839" s="3">
        <v>0.50277777777777777</v>
      </c>
      <c r="G839" s="1">
        <v>41015</v>
      </c>
      <c r="H839" s="3">
        <v>0.49722222222222223</v>
      </c>
      <c r="I839">
        <v>4</v>
      </c>
      <c r="J839">
        <v>1960</v>
      </c>
      <c r="K839" s="1">
        <v>41015</v>
      </c>
      <c r="L839" s="3">
        <v>0.69374999999999998</v>
      </c>
      <c r="M839" s="1">
        <v>41015</v>
      </c>
      <c r="N839" s="3">
        <v>0.69374999999999998</v>
      </c>
      <c r="O839">
        <v>56</v>
      </c>
      <c r="P839">
        <v>12</v>
      </c>
      <c r="Q839">
        <v>11</v>
      </c>
      <c r="R839">
        <v>16</v>
      </c>
      <c r="S839">
        <v>16</v>
      </c>
      <c r="T839" s="2">
        <f>ED_DATA[[#This Row],[REG DATE]] + ED_DATA[[#This Row],[REG TIME]]</f>
        <v>41015.50277777778</v>
      </c>
      <c r="U839" s="2">
        <f>ED_DATA[[#This Row],[TRIAGE DATE]] + ED_DATA[[#This Row],[TRIAGE TIME]]</f>
        <v>41015.49722222222</v>
      </c>
      <c r="V839" s="2">
        <f>ED_DATA[[#This Row],[DISP DATE]] + ED_DATA[[#This Row],[DISP TIME]]</f>
        <v>41015.693749999999</v>
      </c>
      <c r="W839" s="2">
        <f>ED_DATA[[#This Row],[DATE PT LEFT ED]] + ED_DATA[[#This Row],[TIME PT LEFT ED]]</f>
        <v>41015.693749999999</v>
      </c>
      <c r="X839" s="5">
        <f t="shared" si="130"/>
        <v>4.5833333332557231</v>
      </c>
      <c r="Y839" s="5">
        <f t="shared" si="131"/>
        <v>4.5833333332557231</v>
      </c>
      <c r="Z839" s="7">
        <f t="shared" si="132"/>
        <v>1</v>
      </c>
      <c r="AA839" s="7">
        <f t="shared" si="133"/>
        <v>0</v>
      </c>
      <c r="AB839" s="7">
        <f t="shared" si="136"/>
        <v>0</v>
      </c>
      <c r="AC839" s="7">
        <f t="shared" si="137"/>
        <v>0</v>
      </c>
      <c r="AD839" s="7">
        <f t="shared" si="138"/>
        <v>0</v>
      </c>
      <c r="AE839" s="7">
        <f t="shared" si="134"/>
        <v>0</v>
      </c>
      <c r="AF839" s="7">
        <f t="shared" si="135"/>
        <v>0</v>
      </c>
      <c r="AG839" s="7" t="str">
        <f t="shared" si="139"/>
        <v>Adult</v>
      </c>
    </row>
    <row r="840" spans="1:33">
      <c r="A840">
        <v>4414</v>
      </c>
      <c r="B840" t="s">
        <v>14</v>
      </c>
      <c r="C840" t="s">
        <v>15</v>
      </c>
      <c r="D840" t="s">
        <v>16</v>
      </c>
      <c r="E840" s="1">
        <v>41015</v>
      </c>
      <c r="F840" s="3">
        <v>0.59375</v>
      </c>
      <c r="G840" s="1">
        <v>41015</v>
      </c>
      <c r="H840" s="3">
        <v>0.58750000000000002</v>
      </c>
      <c r="I840">
        <v>4</v>
      </c>
      <c r="J840">
        <v>1978</v>
      </c>
      <c r="K840" s="1">
        <v>41015</v>
      </c>
      <c r="L840" s="3">
        <v>0.72916666666666663</v>
      </c>
      <c r="M840" s="1">
        <v>41015</v>
      </c>
      <c r="N840" s="3">
        <v>0.72916666666666663</v>
      </c>
      <c r="O840">
        <v>36</v>
      </c>
      <c r="P840">
        <v>14</v>
      </c>
      <c r="Q840">
        <v>14</v>
      </c>
      <c r="R840">
        <v>17</v>
      </c>
      <c r="S840">
        <v>17</v>
      </c>
      <c r="T840" s="2">
        <f>ED_DATA[[#This Row],[REG DATE]] + ED_DATA[[#This Row],[REG TIME]]</f>
        <v>41015.59375</v>
      </c>
      <c r="U840" s="2">
        <f>ED_DATA[[#This Row],[TRIAGE DATE]] + ED_DATA[[#This Row],[TRIAGE TIME]]</f>
        <v>41015.587500000001</v>
      </c>
      <c r="V840" s="2">
        <f>ED_DATA[[#This Row],[DISP DATE]] + ED_DATA[[#This Row],[DISP TIME]]</f>
        <v>41015.729166666664</v>
      </c>
      <c r="W840" s="2">
        <f>ED_DATA[[#This Row],[DATE PT LEFT ED]] + ED_DATA[[#This Row],[TIME PT LEFT ED]]</f>
        <v>41015.729166666664</v>
      </c>
      <c r="X840" s="5">
        <f t="shared" si="130"/>
        <v>3.2499999999417923</v>
      </c>
      <c r="Y840" s="5">
        <f t="shared" si="131"/>
        <v>3.2499999999417923</v>
      </c>
      <c r="Z840" s="7">
        <f t="shared" si="132"/>
        <v>1</v>
      </c>
      <c r="AA840" s="7">
        <f t="shared" si="133"/>
        <v>1</v>
      </c>
      <c r="AB840" s="7">
        <f t="shared" si="136"/>
        <v>0</v>
      </c>
      <c r="AC840" s="7">
        <f t="shared" si="137"/>
        <v>0</v>
      </c>
      <c r="AD840" s="7">
        <f t="shared" si="138"/>
        <v>0</v>
      </c>
      <c r="AE840" s="7">
        <f t="shared" si="134"/>
        <v>0</v>
      </c>
      <c r="AF840" s="7">
        <f t="shared" si="135"/>
        <v>0</v>
      </c>
      <c r="AG840" s="7" t="str">
        <f t="shared" si="139"/>
        <v>Adult</v>
      </c>
    </row>
    <row r="841" spans="1:33">
      <c r="A841">
        <v>4414</v>
      </c>
      <c r="B841" t="s">
        <v>14</v>
      </c>
      <c r="C841" t="s">
        <v>15</v>
      </c>
      <c r="D841" t="s">
        <v>16</v>
      </c>
      <c r="E841" s="1">
        <v>41011</v>
      </c>
      <c r="F841" s="3">
        <v>0.53402777777777777</v>
      </c>
      <c r="G841" s="1">
        <v>41011</v>
      </c>
      <c r="H841" s="3">
        <v>0.52916666666666667</v>
      </c>
      <c r="I841">
        <v>4</v>
      </c>
      <c r="J841">
        <v>1992</v>
      </c>
      <c r="K841" s="1">
        <v>41011</v>
      </c>
      <c r="L841" s="3">
        <v>0.68680555555555556</v>
      </c>
      <c r="M841" s="1">
        <v>41011</v>
      </c>
      <c r="N841" s="3">
        <v>0.68680555555555556</v>
      </c>
      <c r="O841">
        <v>21</v>
      </c>
      <c r="P841">
        <v>12</v>
      </c>
      <c r="Q841">
        <v>12</v>
      </c>
      <c r="R841">
        <v>16</v>
      </c>
      <c r="S841">
        <v>16</v>
      </c>
      <c r="T841" s="2">
        <f>ED_DATA[[#This Row],[REG DATE]] + ED_DATA[[#This Row],[REG TIME]]</f>
        <v>41011.53402777778</v>
      </c>
      <c r="U841" s="2">
        <f>ED_DATA[[#This Row],[TRIAGE DATE]] + ED_DATA[[#This Row],[TRIAGE TIME]]</f>
        <v>41011.529166666667</v>
      </c>
      <c r="V841" s="2">
        <f>ED_DATA[[#This Row],[DISP DATE]] + ED_DATA[[#This Row],[DISP TIME]]</f>
        <v>41011.686805555553</v>
      </c>
      <c r="W841" s="2">
        <f>ED_DATA[[#This Row],[DATE PT LEFT ED]] + ED_DATA[[#This Row],[TIME PT LEFT ED]]</f>
        <v>41011.686805555553</v>
      </c>
      <c r="X841" s="5">
        <f t="shared" si="130"/>
        <v>3.6666666665696539</v>
      </c>
      <c r="Y841" s="5">
        <f t="shared" si="131"/>
        <v>3.6666666665696539</v>
      </c>
      <c r="Z841" s="7">
        <f t="shared" si="132"/>
        <v>1</v>
      </c>
      <c r="AA841" s="7">
        <f t="shared" si="133"/>
        <v>1</v>
      </c>
      <c r="AB841" s="7">
        <f t="shared" si="136"/>
        <v>0</v>
      </c>
      <c r="AC841" s="7">
        <f t="shared" si="137"/>
        <v>0</v>
      </c>
      <c r="AD841" s="7">
        <f t="shared" si="138"/>
        <v>0</v>
      </c>
      <c r="AE841" s="7">
        <f t="shared" si="134"/>
        <v>0</v>
      </c>
      <c r="AF841" s="7">
        <f t="shared" si="135"/>
        <v>0</v>
      </c>
      <c r="AG841" s="7" t="str">
        <f t="shared" si="139"/>
        <v>Adult</v>
      </c>
    </row>
    <row r="842" spans="1:33">
      <c r="A842">
        <v>4414</v>
      </c>
      <c r="B842" t="s">
        <v>14</v>
      </c>
      <c r="C842" t="s">
        <v>15</v>
      </c>
      <c r="D842" t="s">
        <v>16</v>
      </c>
      <c r="E842" s="1">
        <v>41011</v>
      </c>
      <c r="F842" s="3">
        <v>0.5756944444444444</v>
      </c>
      <c r="G842" s="1">
        <v>41011</v>
      </c>
      <c r="H842" s="3">
        <v>0.57222222222222219</v>
      </c>
      <c r="I842">
        <v>4</v>
      </c>
      <c r="J842">
        <v>1955</v>
      </c>
      <c r="K842" s="1">
        <v>41011</v>
      </c>
      <c r="L842" s="3">
        <v>0.68402777777777779</v>
      </c>
      <c r="M842" s="1">
        <v>41011</v>
      </c>
      <c r="N842" s="3">
        <v>0.68402777777777779</v>
      </c>
      <c r="O842">
        <v>59</v>
      </c>
      <c r="P842">
        <v>13</v>
      </c>
      <c r="Q842">
        <v>13</v>
      </c>
      <c r="R842">
        <v>16</v>
      </c>
      <c r="S842">
        <v>16</v>
      </c>
      <c r="T842" s="2">
        <f>ED_DATA[[#This Row],[REG DATE]] + ED_DATA[[#This Row],[REG TIME]]</f>
        <v>41011.575694444444</v>
      </c>
      <c r="U842" s="2">
        <f>ED_DATA[[#This Row],[TRIAGE DATE]] + ED_DATA[[#This Row],[TRIAGE TIME]]</f>
        <v>41011.572222222225</v>
      </c>
      <c r="V842" s="2">
        <f>ED_DATA[[#This Row],[DISP DATE]] + ED_DATA[[#This Row],[DISP TIME]]</f>
        <v>41011.684027777781</v>
      </c>
      <c r="W842" s="2">
        <f>ED_DATA[[#This Row],[DATE PT LEFT ED]] + ED_DATA[[#This Row],[TIME PT LEFT ED]]</f>
        <v>41011.684027777781</v>
      </c>
      <c r="X842" s="5">
        <f t="shared" si="130"/>
        <v>2.6000000000931323</v>
      </c>
      <c r="Y842" s="5">
        <f t="shared" si="131"/>
        <v>2.6000000000931323</v>
      </c>
      <c r="Z842" s="7">
        <f t="shared" si="132"/>
        <v>1</v>
      </c>
      <c r="AA842" s="7">
        <f t="shared" si="133"/>
        <v>1</v>
      </c>
      <c r="AB842" s="7">
        <f t="shared" si="136"/>
        <v>0</v>
      </c>
      <c r="AC842" s="7">
        <f t="shared" si="137"/>
        <v>0</v>
      </c>
      <c r="AD842" s="7">
        <f t="shared" si="138"/>
        <v>0</v>
      </c>
      <c r="AE842" s="7">
        <f t="shared" si="134"/>
        <v>0</v>
      </c>
      <c r="AF842" s="7">
        <f t="shared" si="135"/>
        <v>0</v>
      </c>
      <c r="AG842" s="7" t="str">
        <f t="shared" si="139"/>
        <v>Adult</v>
      </c>
    </row>
    <row r="843" spans="1:33">
      <c r="A843">
        <v>4414</v>
      </c>
      <c r="B843" t="s">
        <v>14</v>
      </c>
      <c r="C843" t="s">
        <v>15</v>
      </c>
      <c r="D843" t="s">
        <v>16</v>
      </c>
      <c r="E843" s="1">
        <v>41011</v>
      </c>
      <c r="F843" s="3">
        <v>0.67291666666666672</v>
      </c>
      <c r="G843" s="1">
        <v>41011</v>
      </c>
      <c r="H843" s="3">
        <v>0.67152777777777772</v>
      </c>
      <c r="I843">
        <v>4</v>
      </c>
      <c r="J843">
        <v>1981</v>
      </c>
      <c r="K843" s="1">
        <v>41011</v>
      </c>
      <c r="L843" s="3">
        <v>0.80208333333333337</v>
      </c>
      <c r="M843" s="1">
        <v>41011</v>
      </c>
      <c r="N843" s="3">
        <v>0.80208333333333337</v>
      </c>
      <c r="O843">
        <v>34</v>
      </c>
      <c r="P843">
        <v>16</v>
      </c>
      <c r="Q843">
        <v>16</v>
      </c>
      <c r="R843">
        <v>19</v>
      </c>
      <c r="S843">
        <v>19</v>
      </c>
      <c r="T843" s="2">
        <f>ED_DATA[[#This Row],[REG DATE]] + ED_DATA[[#This Row],[REG TIME]]</f>
        <v>41011.67291666667</v>
      </c>
      <c r="U843" s="2">
        <f>ED_DATA[[#This Row],[TRIAGE DATE]] + ED_DATA[[#This Row],[TRIAGE TIME]]</f>
        <v>41011.671527777777</v>
      </c>
      <c r="V843" s="2">
        <f>ED_DATA[[#This Row],[DISP DATE]] + ED_DATA[[#This Row],[DISP TIME]]</f>
        <v>41011.802083333336</v>
      </c>
      <c r="W843" s="2">
        <f>ED_DATA[[#This Row],[DATE PT LEFT ED]] + ED_DATA[[#This Row],[TIME PT LEFT ED]]</f>
        <v>41011.802083333336</v>
      </c>
      <c r="X843" s="5">
        <f t="shared" si="130"/>
        <v>3.0999999999767169</v>
      </c>
      <c r="Y843" s="5">
        <f t="shared" si="131"/>
        <v>3.0999999999767169</v>
      </c>
      <c r="Z843" s="7">
        <f t="shared" si="132"/>
        <v>1</v>
      </c>
      <c r="AA843" s="7">
        <f t="shared" si="133"/>
        <v>1</v>
      </c>
      <c r="AB843" s="7">
        <f t="shared" si="136"/>
        <v>0</v>
      </c>
      <c r="AC843" s="7">
        <f t="shared" si="137"/>
        <v>0</v>
      </c>
      <c r="AD843" s="7">
        <f t="shared" si="138"/>
        <v>0</v>
      </c>
      <c r="AE843" s="7">
        <f t="shared" si="134"/>
        <v>0</v>
      </c>
      <c r="AF843" s="7">
        <f t="shared" si="135"/>
        <v>0</v>
      </c>
      <c r="AG843" s="7" t="str">
        <f t="shared" si="139"/>
        <v>Adult</v>
      </c>
    </row>
    <row r="844" spans="1:33">
      <c r="A844">
        <v>4414</v>
      </c>
      <c r="B844" t="s">
        <v>14</v>
      </c>
      <c r="C844" t="s">
        <v>15</v>
      </c>
      <c r="D844" t="s">
        <v>16</v>
      </c>
      <c r="E844" s="1">
        <v>41011</v>
      </c>
      <c r="F844" s="3">
        <v>0.90486111111111112</v>
      </c>
      <c r="G844" s="1">
        <v>41011</v>
      </c>
      <c r="H844" s="3">
        <v>0.89930555555555558</v>
      </c>
      <c r="I844">
        <v>4</v>
      </c>
      <c r="J844">
        <v>1979</v>
      </c>
      <c r="K844" s="1">
        <v>41012</v>
      </c>
      <c r="L844" s="3">
        <v>2.361111111111111E-2</v>
      </c>
      <c r="M844" s="1">
        <v>41012</v>
      </c>
      <c r="N844" s="3">
        <v>2.361111111111111E-2</v>
      </c>
      <c r="O844">
        <v>34</v>
      </c>
      <c r="P844">
        <v>21</v>
      </c>
      <c r="Q844">
        <v>21</v>
      </c>
      <c r="R844">
        <v>0</v>
      </c>
      <c r="S844">
        <v>0</v>
      </c>
      <c r="T844" s="2">
        <f>ED_DATA[[#This Row],[REG DATE]] + ED_DATA[[#This Row],[REG TIME]]</f>
        <v>41011.904861111114</v>
      </c>
      <c r="U844" s="2">
        <f>ED_DATA[[#This Row],[TRIAGE DATE]] + ED_DATA[[#This Row],[TRIAGE TIME]]</f>
        <v>41011.899305555555</v>
      </c>
      <c r="V844" s="2">
        <f>ED_DATA[[#This Row],[DISP DATE]] + ED_DATA[[#This Row],[DISP TIME]]</f>
        <v>41012.023611111108</v>
      </c>
      <c r="W844" s="2">
        <f>ED_DATA[[#This Row],[DATE PT LEFT ED]] + ED_DATA[[#This Row],[TIME PT LEFT ED]]</f>
        <v>41012.023611111108</v>
      </c>
      <c r="X844" s="5">
        <f t="shared" si="130"/>
        <v>2.8499999998603016</v>
      </c>
      <c r="Y844" s="5">
        <f t="shared" si="131"/>
        <v>2.8499999998603016</v>
      </c>
      <c r="Z844" s="7">
        <f t="shared" si="132"/>
        <v>1</v>
      </c>
      <c r="AA844" s="7">
        <f t="shared" si="133"/>
        <v>1</v>
      </c>
      <c r="AB844" s="7">
        <f t="shared" si="136"/>
        <v>0</v>
      </c>
      <c r="AC844" s="7">
        <f t="shared" si="137"/>
        <v>0</v>
      </c>
      <c r="AD844" s="7">
        <f t="shared" si="138"/>
        <v>0</v>
      </c>
      <c r="AE844" s="7">
        <f t="shared" si="134"/>
        <v>0</v>
      </c>
      <c r="AF844" s="7">
        <f t="shared" si="135"/>
        <v>0</v>
      </c>
      <c r="AG844" s="7" t="str">
        <f t="shared" si="139"/>
        <v>Adult</v>
      </c>
    </row>
    <row r="845" spans="1:33">
      <c r="A845">
        <v>4414</v>
      </c>
      <c r="B845" t="s">
        <v>14</v>
      </c>
      <c r="C845" t="s">
        <v>15</v>
      </c>
      <c r="D845" t="s">
        <v>16</v>
      </c>
      <c r="E845" s="1">
        <v>41014</v>
      </c>
      <c r="F845" s="3">
        <v>0.31180555555555556</v>
      </c>
      <c r="G845" s="1">
        <v>41014</v>
      </c>
      <c r="H845" s="3">
        <v>0.30208333333333331</v>
      </c>
      <c r="I845">
        <v>4</v>
      </c>
      <c r="J845">
        <v>1981</v>
      </c>
      <c r="K845" s="1">
        <v>41014</v>
      </c>
      <c r="L845" s="3">
        <v>0.4236111111111111</v>
      </c>
      <c r="M845" s="1">
        <v>41014</v>
      </c>
      <c r="N845" s="3">
        <v>0.4236111111111111</v>
      </c>
      <c r="O845">
        <v>32</v>
      </c>
      <c r="P845">
        <v>7</v>
      </c>
      <c r="Q845">
        <v>7</v>
      </c>
      <c r="R845">
        <v>10</v>
      </c>
      <c r="S845">
        <v>10</v>
      </c>
      <c r="T845" s="2">
        <f>ED_DATA[[#This Row],[REG DATE]] + ED_DATA[[#This Row],[REG TIME]]</f>
        <v>41014.311805555553</v>
      </c>
      <c r="U845" s="2">
        <f>ED_DATA[[#This Row],[TRIAGE DATE]] + ED_DATA[[#This Row],[TRIAGE TIME]]</f>
        <v>41014.302083333336</v>
      </c>
      <c r="V845" s="2">
        <f>ED_DATA[[#This Row],[DISP DATE]] + ED_DATA[[#This Row],[DISP TIME]]</f>
        <v>41014.423611111109</v>
      </c>
      <c r="W845" s="2">
        <f>ED_DATA[[#This Row],[DATE PT LEFT ED]] + ED_DATA[[#This Row],[TIME PT LEFT ED]]</f>
        <v>41014.423611111109</v>
      </c>
      <c r="X845" s="5">
        <f t="shared" si="130"/>
        <v>2.6833333333488554</v>
      </c>
      <c r="Y845" s="5">
        <f t="shared" si="131"/>
        <v>2.6833333333488554</v>
      </c>
      <c r="Z845" s="7">
        <f t="shared" si="132"/>
        <v>1</v>
      </c>
      <c r="AA845" s="7">
        <f t="shared" si="133"/>
        <v>1</v>
      </c>
      <c r="AB845" s="7">
        <f t="shared" si="136"/>
        <v>0</v>
      </c>
      <c r="AC845" s="7">
        <f t="shared" si="137"/>
        <v>0</v>
      </c>
      <c r="AD845" s="7">
        <f t="shared" si="138"/>
        <v>0</v>
      </c>
      <c r="AE845" s="7">
        <f t="shared" si="134"/>
        <v>0</v>
      </c>
      <c r="AF845" s="7">
        <f t="shared" si="135"/>
        <v>0</v>
      </c>
      <c r="AG845" s="7" t="str">
        <f t="shared" si="139"/>
        <v>Adult</v>
      </c>
    </row>
    <row r="846" spans="1:33">
      <c r="A846">
        <v>4414</v>
      </c>
      <c r="B846" t="s">
        <v>14</v>
      </c>
      <c r="C846" t="s">
        <v>15</v>
      </c>
      <c r="D846" t="s">
        <v>16</v>
      </c>
      <c r="E846" s="1">
        <v>41014</v>
      </c>
      <c r="F846" s="3">
        <v>0.35347222222222224</v>
      </c>
      <c r="G846" s="1">
        <v>41014</v>
      </c>
      <c r="H846" s="3">
        <v>0.35</v>
      </c>
      <c r="I846">
        <v>4</v>
      </c>
      <c r="J846">
        <v>1950</v>
      </c>
      <c r="K846" s="1">
        <v>41014</v>
      </c>
      <c r="L846" s="3">
        <v>0.43402777777777779</v>
      </c>
      <c r="M846" s="1">
        <v>41014</v>
      </c>
      <c r="N846" s="3">
        <v>0.43402777777777779</v>
      </c>
      <c r="O846">
        <v>63</v>
      </c>
      <c r="P846">
        <v>8</v>
      </c>
      <c r="Q846">
        <v>8</v>
      </c>
      <c r="R846">
        <v>10</v>
      </c>
      <c r="S846">
        <v>10</v>
      </c>
      <c r="T846" s="2">
        <f>ED_DATA[[#This Row],[REG DATE]] + ED_DATA[[#This Row],[REG TIME]]</f>
        <v>41014.353472222225</v>
      </c>
      <c r="U846" s="2">
        <f>ED_DATA[[#This Row],[TRIAGE DATE]] + ED_DATA[[#This Row],[TRIAGE TIME]]</f>
        <v>41014.35</v>
      </c>
      <c r="V846" s="2">
        <f>ED_DATA[[#This Row],[DISP DATE]] + ED_DATA[[#This Row],[DISP TIME]]</f>
        <v>41014.434027777781</v>
      </c>
      <c r="W846" s="2">
        <f>ED_DATA[[#This Row],[DATE PT LEFT ED]] + ED_DATA[[#This Row],[TIME PT LEFT ED]]</f>
        <v>41014.434027777781</v>
      </c>
      <c r="X846" s="5">
        <f t="shared" si="130"/>
        <v>1.9333333333488554</v>
      </c>
      <c r="Y846" s="5">
        <f t="shared" si="131"/>
        <v>1.9333333333488554</v>
      </c>
      <c r="Z846" s="7">
        <f t="shared" si="132"/>
        <v>1</v>
      </c>
      <c r="AA846" s="7">
        <f t="shared" si="133"/>
        <v>1</v>
      </c>
      <c r="AB846" s="7">
        <f t="shared" si="136"/>
        <v>0</v>
      </c>
      <c r="AC846" s="7">
        <f t="shared" si="137"/>
        <v>0</v>
      </c>
      <c r="AD846" s="7">
        <f t="shared" si="138"/>
        <v>0</v>
      </c>
      <c r="AE846" s="7">
        <f t="shared" si="134"/>
        <v>0</v>
      </c>
      <c r="AF846" s="7">
        <f t="shared" si="135"/>
        <v>0</v>
      </c>
      <c r="AG846" s="7" t="str">
        <f t="shared" si="139"/>
        <v>Adult</v>
      </c>
    </row>
    <row r="847" spans="1:33">
      <c r="A847">
        <v>4414</v>
      </c>
      <c r="B847" t="s">
        <v>14</v>
      </c>
      <c r="C847" t="s">
        <v>15</v>
      </c>
      <c r="D847" t="s">
        <v>16</v>
      </c>
      <c r="E847" s="1">
        <v>41014</v>
      </c>
      <c r="F847" s="3">
        <v>0.3972222222222222</v>
      </c>
      <c r="G847" s="1">
        <v>41014</v>
      </c>
      <c r="H847" s="3">
        <v>0.39374999999999999</v>
      </c>
      <c r="I847">
        <v>4</v>
      </c>
      <c r="J847">
        <v>1993</v>
      </c>
      <c r="K847" s="1">
        <v>41014</v>
      </c>
      <c r="L847" s="3">
        <v>0.45347222222222222</v>
      </c>
      <c r="M847" s="1">
        <v>41014</v>
      </c>
      <c r="N847" s="3">
        <v>0.45347222222222222</v>
      </c>
      <c r="O847">
        <v>21</v>
      </c>
      <c r="P847">
        <v>9</v>
      </c>
      <c r="Q847">
        <v>9</v>
      </c>
      <c r="R847">
        <v>10</v>
      </c>
      <c r="S847">
        <v>10</v>
      </c>
      <c r="T847" s="2">
        <f>ED_DATA[[#This Row],[REG DATE]] + ED_DATA[[#This Row],[REG TIME]]</f>
        <v>41014.397222222222</v>
      </c>
      <c r="U847" s="2">
        <f>ED_DATA[[#This Row],[TRIAGE DATE]] + ED_DATA[[#This Row],[TRIAGE TIME]]</f>
        <v>41014.393750000003</v>
      </c>
      <c r="V847" s="2">
        <f>ED_DATA[[#This Row],[DISP DATE]] + ED_DATA[[#This Row],[DISP TIME]]</f>
        <v>41014.453472222223</v>
      </c>
      <c r="W847" s="2">
        <f>ED_DATA[[#This Row],[DATE PT LEFT ED]] + ED_DATA[[#This Row],[TIME PT LEFT ED]]</f>
        <v>41014.453472222223</v>
      </c>
      <c r="X847" s="5">
        <f t="shared" si="130"/>
        <v>1.3500000000349246</v>
      </c>
      <c r="Y847" s="5">
        <f t="shared" si="131"/>
        <v>1.3500000000349246</v>
      </c>
      <c r="Z847" s="7">
        <f t="shared" si="132"/>
        <v>1</v>
      </c>
      <c r="AA847" s="7">
        <f t="shared" si="133"/>
        <v>1</v>
      </c>
      <c r="AB847" s="7">
        <f t="shared" si="136"/>
        <v>0</v>
      </c>
      <c r="AC847" s="7">
        <f t="shared" si="137"/>
        <v>0</v>
      </c>
      <c r="AD847" s="7">
        <f t="shared" si="138"/>
        <v>0</v>
      </c>
      <c r="AE847" s="7">
        <f t="shared" si="134"/>
        <v>0</v>
      </c>
      <c r="AF847" s="7">
        <f t="shared" si="135"/>
        <v>0</v>
      </c>
      <c r="AG847" s="7" t="str">
        <f t="shared" si="139"/>
        <v>Adult</v>
      </c>
    </row>
    <row r="848" spans="1:33">
      <c r="A848">
        <v>4414</v>
      </c>
      <c r="B848" t="s">
        <v>14</v>
      </c>
      <c r="C848" t="s">
        <v>15</v>
      </c>
      <c r="D848" t="s">
        <v>16</v>
      </c>
      <c r="E848" s="1">
        <v>41014</v>
      </c>
      <c r="F848" s="3">
        <v>0.40069444444444446</v>
      </c>
      <c r="G848" s="1">
        <v>41014</v>
      </c>
      <c r="H848" s="3">
        <v>0.39652777777777776</v>
      </c>
      <c r="I848">
        <v>4</v>
      </c>
      <c r="J848">
        <v>1952</v>
      </c>
      <c r="K848" s="1">
        <v>41014</v>
      </c>
      <c r="L848" s="3">
        <v>0.45347222222222222</v>
      </c>
      <c r="M848" s="1">
        <v>41014</v>
      </c>
      <c r="N848" s="3">
        <v>0.45347222222222222</v>
      </c>
      <c r="O848">
        <v>59</v>
      </c>
      <c r="P848">
        <v>9</v>
      </c>
      <c r="Q848">
        <v>9</v>
      </c>
      <c r="R848">
        <v>10</v>
      </c>
      <c r="S848">
        <v>10</v>
      </c>
      <c r="T848" s="2">
        <f>ED_DATA[[#This Row],[REG DATE]] + ED_DATA[[#This Row],[REG TIME]]</f>
        <v>41014.400694444441</v>
      </c>
      <c r="U848" s="2">
        <f>ED_DATA[[#This Row],[TRIAGE DATE]] + ED_DATA[[#This Row],[TRIAGE TIME]]</f>
        <v>41014.396527777775</v>
      </c>
      <c r="V848" s="2">
        <f>ED_DATA[[#This Row],[DISP DATE]] + ED_DATA[[#This Row],[DISP TIME]]</f>
        <v>41014.453472222223</v>
      </c>
      <c r="W848" s="2">
        <f>ED_DATA[[#This Row],[DATE PT LEFT ED]] + ED_DATA[[#This Row],[TIME PT LEFT ED]]</f>
        <v>41014.453472222223</v>
      </c>
      <c r="X848" s="5">
        <f t="shared" si="130"/>
        <v>1.2666666667792015</v>
      </c>
      <c r="Y848" s="5">
        <f t="shared" si="131"/>
        <v>1.2666666667792015</v>
      </c>
      <c r="Z848" s="7">
        <f t="shared" si="132"/>
        <v>1</v>
      </c>
      <c r="AA848" s="7">
        <f t="shared" si="133"/>
        <v>1</v>
      </c>
      <c r="AB848" s="7">
        <f t="shared" si="136"/>
        <v>0</v>
      </c>
      <c r="AC848" s="7">
        <f t="shared" si="137"/>
        <v>0</v>
      </c>
      <c r="AD848" s="7">
        <f t="shared" si="138"/>
        <v>0</v>
      </c>
      <c r="AE848" s="7">
        <f t="shared" si="134"/>
        <v>0</v>
      </c>
      <c r="AF848" s="7">
        <f t="shared" si="135"/>
        <v>0</v>
      </c>
      <c r="AG848" s="7" t="str">
        <f t="shared" si="139"/>
        <v>Adult</v>
      </c>
    </row>
    <row r="849" spans="1:33">
      <c r="A849">
        <v>4414</v>
      </c>
      <c r="B849" t="s">
        <v>14</v>
      </c>
      <c r="C849" t="s">
        <v>15</v>
      </c>
      <c r="D849" t="s">
        <v>16</v>
      </c>
      <c r="E849" s="1">
        <v>41014</v>
      </c>
      <c r="F849" s="3">
        <v>0.43472222222222223</v>
      </c>
      <c r="G849" s="1">
        <v>41014</v>
      </c>
      <c r="H849" s="3">
        <v>0.42777777777777776</v>
      </c>
      <c r="I849">
        <v>4</v>
      </c>
      <c r="J849">
        <v>1972</v>
      </c>
      <c r="K849" s="1">
        <v>41014</v>
      </c>
      <c r="L849" s="3">
        <v>0.53125</v>
      </c>
      <c r="M849" s="1">
        <v>41014</v>
      </c>
      <c r="N849" s="3">
        <v>0.53125</v>
      </c>
      <c r="O849">
        <v>43</v>
      </c>
      <c r="P849">
        <v>10</v>
      </c>
      <c r="Q849">
        <v>10</v>
      </c>
      <c r="R849">
        <v>12</v>
      </c>
      <c r="S849">
        <v>12</v>
      </c>
      <c r="T849" s="2">
        <f>ED_DATA[[#This Row],[REG DATE]] + ED_DATA[[#This Row],[REG TIME]]</f>
        <v>41014.43472222222</v>
      </c>
      <c r="U849" s="2">
        <f>ED_DATA[[#This Row],[TRIAGE DATE]] + ED_DATA[[#This Row],[TRIAGE TIME]]</f>
        <v>41014.427777777775</v>
      </c>
      <c r="V849" s="2">
        <f>ED_DATA[[#This Row],[DISP DATE]] + ED_DATA[[#This Row],[DISP TIME]]</f>
        <v>41014.53125</v>
      </c>
      <c r="W849" s="2">
        <f>ED_DATA[[#This Row],[DATE PT LEFT ED]] + ED_DATA[[#This Row],[TIME PT LEFT ED]]</f>
        <v>41014.53125</v>
      </c>
      <c r="X849" s="5">
        <f t="shared" si="130"/>
        <v>2.3166666667093523</v>
      </c>
      <c r="Y849" s="5">
        <f t="shared" si="131"/>
        <v>2.3166666667093523</v>
      </c>
      <c r="Z849" s="7">
        <f t="shared" si="132"/>
        <v>1</v>
      </c>
      <c r="AA849" s="7">
        <f t="shared" si="133"/>
        <v>1</v>
      </c>
      <c r="AB849" s="7">
        <f t="shared" si="136"/>
        <v>0</v>
      </c>
      <c r="AC849" s="7">
        <f t="shared" si="137"/>
        <v>0</v>
      </c>
      <c r="AD849" s="7">
        <f t="shared" si="138"/>
        <v>0</v>
      </c>
      <c r="AE849" s="7">
        <f t="shared" si="134"/>
        <v>0</v>
      </c>
      <c r="AF849" s="7">
        <f t="shared" si="135"/>
        <v>0</v>
      </c>
      <c r="AG849" s="7" t="str">
        <f t="shared" si="139"/>
        <v>Adult</v>
      </c>
    </row>
    <row r="850" spans="1:33">
      <c r="A850">
        <v>4414</v>
      </c>
      <c r="B850" t="s">
        <v>14</v>
      </c>
      <c r="C850" t="s">
        <v>15</v>
      </c>
      <c r="D850" t="s">
        <v>16</v>
      </c>
      <c r="E850" s="1">
        <v>41014</v>
      </c>
      <c r="F850" s="3">
        <v>0.45069444444444445</v>
      </c>
      <c r="G850" s="1">
        <v>41014</v>
      </c>
      <c r="H850" s="3">
        <v>0.44513888888888886</v>
      </c>
      <c r="I850">
        <v>4</v>
      </c>
      <c r="J850">
        <v>1967</v>
      </c>
      <c r="K850" s="1">
        <v>41014</v>
      </c>
      <c r="L850" s="3">
        <v>0.64166666666666672</v>
      </c>
      <c r="M850" s="1">
        <v>41014</v>
      </c>
      <c r="N850" s="3">
        <v>0.64236111111111116</v>
      </c>
      <c r="O850">
        <v>45</v>
      </c>
      <c r="P850">
        <v>10</v>
      </c>
      <c r="Q850">
        <v>10</v>
      </c>
      <c r="R850">
        <v>15</v>
      </c>
      <c r="S850">
        <v>15</v>
      </c>
      <c r="T850" s="2">
        <f>ED_DATA[[#This Row],[REG DATE]] + ED_DATA[[#This Row],[REG TIME]]</f>
        <v>41014.450694444444</v>
      </c>
      <c r="U850" s="2">
        <f>ED_DATA[[#This Row],[TRIAGE DATE]] + ED_DATA[[#This Row],[TRIAGE TIME]]</f>
        <v>41014.445138888892</v>
      </c>
      <c r="V850" s="2">
        <f>ED_DATA[[#This Row],[DISP DATE]] + ED_DATA[[#This Row],[DISP TIME]]</f>
        <v>41014.64166666667</v>
      </c>
      <c r="W850" s="2">
        <f>ED_DATA[[#This Row],[DATE PT LEFT ED]] + ED_DATA[[#This Row],[TIME PT LEFT ED]]</f>
        <v>41014.642361111109</v>
      </c>
      <c r="X850" s="5">
        <f t="shared" si="130"/>
        <v>4.5999999999767169</v>
      </c>
      <c r="Y850" s="5">
        <f t="shared" si="131"/>
        <v>4.5833333334303461</v>
      </c>
      <c r="Z850" s="7">
        <f t="shared" si="132"/>
        <v>1</v>
      </c>
      <c r="AA850" s="7">
        <f t="shared" si="133"/>
        <v>0</v>
      </c>
      <c r="AB850" s="7">
        <f t="shared" si="136"/>
        <v>0</v>
      </c>
      <c r="AC850" s="7">
        <f t="shared" si="137"/>
        <v>0</v>
      </c>
      <c r="AD850" s="7">
        <f t="shared" si="138"/>
        <v>0</v>
      </c>
      <c r="AE850" s="7">
        <f t="shared" si="134"/>
        <v>0</v>
      </c>
      <c r="AF850" s="7">
        <f t="shared" si="135"/>
        <v>0</v>
      </c>
      <c r="AG850" s="7" t="str">
        <f t="shared" si="139"/>
        <v>Adult</v>
      </c>
    </row>
    <row r="851" spans="1:33">
      <c r="A851">
        <v>4414</v>
      </c>
      <c r="B851" t="s">
        <v>14</v>
      </c>
      <c r="C851" t="s">
        <v>15</v>
      </c>
      <c r="D851" t="s">
        <v>16</v>
      </c>
      <c r="E851" s="1">
        <v>41014</v>
      </c>
      <c r="F851" s="3">
        <v>0.66736111111111107</v>
      </c>
      <c r="G851" s="1">
        <v>41014</v>
      </c>
      <c r="H851" s="3">
        <v>0.66388888888888886</v>
      </c>
      <c r="I851">
        <v>4</v>
      </c>
      <c r="J851">
        <v>1955</v>
      </c>
      <c r="K851" s="1">
        <v>41014</v>
      </c>
      <c r="L851" s="3">
        <v>0.69097222222222221</v>
      </c>
      <c r="M851" s="1">
        <v>41014</v>
      </c>
      <c r="N851" s="3">
        <v>0.69166666666666665</v>
      </c>
      <c r="O851">
        <v>60</v>
      </c>
      <c r="P851">
        <v>16</v>
      </c>
      <c r="Q851">
        <v>15</v>
      </c>
      <c r="R851">
        <v>16</v>
      </c>
      <c r="S851">
        <v>16</v>
      </c>
      <c r="T851" s="2">
        <f>ED_DATA[[#This Row],[REG DATE]] + ED_DATA[[#This Row],[REG TIME]]</f>
        <v>41014.667361111111</v>
      </c>
      <c r="U851" s="2">
        <f>ED_DATA[[#This Row],[TRIAGE DATE]] + ED_DATA[[#This Row],[TRIAGE TIME]]</f>
        <v>41014.663888888892</v>
      </c>
      <c r="V851" s="2">
        <f>ED_DATA[[#This Row],[DISP DATE]] + ED_DATA[[#This Row],[DISP TIME]]</f>
        <v>41014.690972222219</v>
      </c>
      <c r="W851" s="2">
        <f>ED_DATA[[#This Row],[DATE PT LEFT ED]] + ED_DATA[[#This Row],[TIME PT LEFT ED]]</f>
        <v>41014.691666666666</v>
      </c>
      <c r="X851" s="5">
        <f t="shared" si="130"/>
        <v>0.58333333331393078</v>
      </c>
      <c r="Y851" s="5">
        <f t="shared" si="131"/>
        <v>0.56666666659293696</v>
      </c>
      <c r="Z851" s="7">
        <f t="shared" si="132"/>
        <v>1</v>
      </c>
      <c r="AA851" s="7">
        <f t="shared" si="133"/>
        <v>1</v>
      </c>
      <c r="AB851" s="7">
        <f t="shared" si="136"/>
        <v>0</v>
      </c>
      <c r="AC851" s="7">
        <f t="shared" si="137"/>
        <v>0</v>
      </c>
      <c r="AD851" s="7">
        <f t="shared" si="138"/>
        <v>0</v>
      </c>
      <c r="AE851" s="7">
        <f t="shared" si="134"/>
        <v>0</v>
      </c>
      <c r="AF851" s="7">
        <f t="shared" si="135"/>
        <v>0</v>
      </c>
      <c r="AG851" s="7" t="str">
        <f t="shared" si="139"/>
        <v>Adult</v>
      </c>
    </row>
    <row r="852" spans="1:33">
      <c r="A852">
        <v>4414</v>
      </c>
      <c r="B852" t="s">
        <v>14</v>
      </c>
      <c r="C852" t="s">
        <v>15</v>
      </c>
      <c r="D852" t="s">
        <v>16</v>
      </c>
      <c r="E852" s="1">
        <v>41015</v>
      </c>
      <c r="F852" s="3">
        <v>0.90902777777777777</v>
      </c>
      <c r="G852" s="1">
        <v>41015</v>
      </c>
      <c r="H852" s="3">
        <v>0.90416666666666667</v>
      </c>
      <c r="I852">
        <v>4</v>
      </c>
      <c r="J852">
        <v>1993</v>
      </c>
      <c r="K852" s="1">
        <v>41016</v>
      </c>
      <c r="L852" s="3">
        <v>3.7499999999999999E-2</v>
      </c>
      <c r="M852" s="1">
        <v>41016</v>
      </c>
      <c r="N852" s="3">
        <v>3.8194444444444448E-2</v>
      </c>
      <c r="O852">
        <v>19</v>
      </c>
      <c r="P852">
        <v>21</v>
      </c>
      <c r="Q852">
        <v>21</v>
      </c>
      <c r="R852">
        <v>0</v>
      </c>
      <c r="S852">
        <v>0</v>
      </c>
      <c r="T852" s="2">
        <f>ED_DATA[[#This Row],[REG DATE]] + ED_DATA[[#This Row],[REG TIME]]</f>
        <v>41015.90902777778</v>
      </c>
      <c r="U852" s="2">
        <f>ED_DATA[[#This Row],[TRIAGE DATE]] + ED_DATA[[#This Row],[TRIAGE TIME]]</f>
        <v>41015.904166666667</v>
      </c>
      <c r="V852" s="2">
        <f>ED_DATA[[#This Row],[DISP DATE]] + ED_DATA[[#This Row],[DISP TIME]]</f>
        <v>41016.037499999999</v>
      </c>
      <c r="W852" s="2">
        <f>ED_DATA[[#This Row],[DATE PT LEFT ED]] + ED_DATA[[#This Row],[TIME PT LEFT ED]]</f>
        <v>41016.038194444445</v>
      </c>
      <c r="X852" s="5">
        <f t="shared" si="130"/>
        <v>3.0999999999767169</v>
      </c>
      <c r="Y852" s="5">
        <f t="shared" si="131"/>
        <v>3.0833333332557231</v>
      </c>
      <c r="Z852" s="7">
        <f t="shared" si="132"/>
        <v>1</v>
      </c>
      <c r="AA852" s="7">
        <f t="shared" si="133"/>
        <v>1</v>
      </c>
      <c r="AB852" s="7">
        <f t="shared" si="136"/>
        <v>0</v>
      </c>
      <c r="AC852" s="7">
        <f t="shared" si="137"/>
        <v>0</v>
      </c>
      <c r="AD852" s="7">
        <f t="shared" si="138"/>
        <v>0</v>
      </c>
      <c r="AE852" s="7">
        <f t="shared" si="134"/>
        <v>0</v>
      </c>
      <c r="AF852" s="7">
        <f t="shared" si="135"/>
        <v>0</v>
      </c>
      <c r="AG852" s="7" t="str">
        <f t="shared" si="139"/>
        <v>Adult</v>
      </c>
    </row>
    <row r="853" spans="1:33">
      <c r="A853">
        <v>4414</v>
      </c>
      <c r="B853" t="s">
        <v>14</v>
      </c>
      <c r="C853" t="s">
        <v>15</v>
      </c>
      <c r="D853" t="s">
        <v>16</v>
      </c>
      <c r="E853" s="1">
        <v>41016</v>
      </c>
      <c r="F853" s="3">
        <v>0.72847222222222219</v>
      </c>
      <c r="G853" s="1">
        <v>41016</v>
      </c>
      <c r="H853" s="3">
        <v>0.72083333333333333</v>
      </c>
      <c r="I853">
        <v>4</v>
      </c>
      <c r="J853">
        <v>1965</v>
      </c>
      <c r="K853" s="1">
        <v>41016</v>
      </c>
      <c r="L853" s="3">
        <v>0.77083333333333337</v>
      </c>
      <c r="M853" s="1">
        <v>41016</v>
      </c>
      <c r="N853" s="3">
        <v>0.79652777777777772</v>
      </c>
      <c r="O853">
        <v>51</v>
      </c>
      <c r="P853">
        <v>17</v>
      </c>
      <c r="Q853">
        <v>17</v>
      </c>
      <c r="R853">
        <v>18</v>
      </c>
      <c r="S853">
        <v>19</v>
      </c>
      <c r="T853" s="2">
        <f>ED_DATA[[#This Row],[REG DATE]] + ED_DATA[[#This Row],[REG TIME]]</f>
        <v>41016.728472222225</v>
      </c>
      <c r="U853" s="2">
        <f>ED_DATA[[#This Row],[TRIAGE DATE]] + ED_DATA[[#This Row],[TRIAGE TIME]]</f>
        <v>41016.720833333333</v>
      </c>
      <c r="V853" s="2">
        <f>ED_DATA[[#This Row],[DISP DATE]] + ED_DATA[[#This Row],[DISP TIME]]</f>
        <v>41016.770833333336</v>
      </c>
      <c r="W853" s="2">
        <f>ED_DATA[[#This Row],[DATE PT LEFT ED]] + ED_DATA[[#This Row],[TIME PT LEFT ED]]</f>
        <v>41016.796527777777</v>
      </c>
      <c r="X853" s="5">
        <f t="shared" si="130"/>
        <v>1.6333333332440816</v>
      </c>
      <c r="Y853" s="5">
        <f t="shared" si="131"/>
        <v>1.0166666666627862</v>
      </c>
      <c r="Z853" s="7">
        <f t="shared" si="132"/>
        <v>1</v>
      </c>
      <c r="AA853" s="7">
        <f t="shared" si="133"/>
        <v>1</v>
      </c>
      <c r="AB853" s="7">
        <f t="shared" si="136"/>
        <v>0</v>
      </c>
      <c r="AC853" s="7">
        <f t="shared" si="137"/>
        <v>0</v>
      </c>
      <c r="AD853" s="7">
        <f t="shared" si="138"/>
        <v>0</v>
      </c>
      <c r="AE853" s="7">
        <f t="shared" si="134"/>
        <v>0</v>
      </c>
      <c r="AF853" s="7">
        <f t="shared" si="135"/>
        <v>0</v>
      </c>
      <c r="AG853" s="7" t="str">
        <f t="shared" si="139"/>
        <v>Adult</v>
      </c>
    </row>
    <row r="854" spans="1:33">
      <c r="A854">
        <v>4414</v>
      </c>
      <c r="B854" t="s">
        <v>14</v>
      </c>
      <c r="C854" t="s">
        <v>15</v>
      </c>
      <c r="D854" t="s">
        <v>16</v>
      </c>
      <c r="E854" s="1">
        <v>41010</v>
      </c>
      <c r="F854" s="3">
        <v>1.6666666666666666E-2</v>
      </c>
      <c r="G854" s="1">
        <v>41010</v>
      </c>
      <c r="H854" s="3">
        <v>7.6388888888888886E-3</v>
      </c>
      <c r="I854">
        <v>4</v>
      </c>
      <c r="J854">
        <v>1970</v>
      </c>
      <c r="K854" s="1">
        <v>41010</v>
      </c>
      <c r="L854" s="3">
        <v>0.38750000000000001</v>
      </c>
      <c r="M854" s="1">
        <v>41010</v>
      </c>
      <c r="N854" s="3">
        <v>0.38750000000000001</v>
      </c>
      <c r="O854">
        <v>43</v>
      </c>
      <c r="P854">
        <v>0</v>
      </c>
      <c r="Q854">
        <v>0</v>
      </c>
      <c r="R854">
        <v>9</v>
      </c>
      <c r="S854">
        <v>9</v>
      </c>
      <c r="T854" s="2">
        <f>ED_DATA[[#This Row],[REG DATE]] + ED_DATA[[#This Row],[REG TIME]]</f>
        <v>41010.01666666667</v>
      </c>
      <c r="U854" s="2">
        <f>ED_DATA[[#This Row],[TRIAGE DATE]] + ED_DATA[[#This Row],[TRIAGE TIME]]</f>
        <v>41010.007638888892</v>
      </c>
      <c r="V854" s="2">
        <f>ED_DATA[[#This Row],[DISP DATE]] + ED_DATA[[#This Row],[DISP TIME]]</f>
        <v>41010.387499999997</v>
      </c>
      <c r="W854" s="2">
        <f>ED_DATA[[#This Row],[DATE PT LEFT ED]] + ED_DATA[[#This Row],[TIME PT LEFT ED]]</f>
        <v>41010.387499999997</v>
      </c>
      <c r="X854" s="5">
        <f t="shared" si="130"/>
        <v>8.8999999998486601</v>
      </c>
      <c r="Y854" s="5">
        <f t="shared" si="131"/>
        <v>8.8999999998486601</v>
      </c>
      <c r="Z854" s="7">
        <f t="shared" si="132"/>
        <v>0</v>
      </c>
      <c r="AA854" s="7">
        <f t="shared" si="133"/>
        <v>0</v>
      </c>
      <c r="AB854" s="7">
        <f t="shared" si="136"/>
        <v>0</v>
      </c>
      <c r="AC854" s="7">
        <f t="shared" si="137"/>
        <v>0</v>
      </c>
      <c r="AD854" s="7">
        <f t="shared" si="138"/>
        <v>0</v>
      </c>
      <c r="AE854" s="7">
        <f t="shared" si="134"/>
        <v>0</v>
      </c>
      <c r="AF854" s="7">
        <f t="shared" si="135"/>
        <v>0</v>
      </c>
      <c r="AG854" s="7" t="str">
        <f t="shared" si="139"/>
        <v>Adult</v>
      </c>
    </row>
    <row r="855" spans="1:33">
      <c r="A855">
        <v>4414</v>
      </c>
      <c r="B855" t="s">
        <v>14</v>
      </c>
      <c r="C855" t="s">
        <v>15</v>
      </c>
      <c r="D855" t="s">
        <v>16</v>
      </c>
      <c r="E855" s="1">
        <v>41015</v>
      </c>
      <c r="F855" s="3">
        <v>0.57777777777777772</v>
      </c>
      <c r="G855" s="1">
        <v>41015</v>
      </c>
      <c r="H855" s="3">
        <v>0.57291666666666663</v>
      </c>
      <c r="I855">
        <v>4</v>
      </c>
      <c r="J855">
        <v>1982</v>
      </c>
      <c r="K855" s="1">
        <v>41015</v>
      </c>
      <c r="L855" s="3">
        <v>0.73958333333333337</v>
      </c>
      <c r="M855" s="1">
        <v>41015</v>
      </c>
      <c r="N855" s="3">
        <v>0.73958333333333337</v>
      </c>
      <c r="O855">
        <v>33</v>
      </c>
      <c r="P855">
        <v>13</v>
      </c>
      <c r="Q855">
        <v>13</v>
      </c>
      <c r="R855">
        <v>17</v>
      </c>
      <c r="S855">
        <v>17</v>
      </c>
      <c r="T855" s="2">
        <f>ED_DATA[[#This Row],[REG DATE]] + ED_DATA[[#This Row],[REG TIME]]</f>
        <v>41015.577777777777</v>
      </c>
      <c r="U855" s="2">
        <f>ED_DATA[[#This Row],[TRIAGE DATE]] + ED_DATA[[#This Row],[TRIAGE TIME]]</f>
        <v>41015.572916666664</v>
      </c>
      <c r="V855" s="2">
        <f>ED_DATA[[#This Row],[DISP DATE]] + ED_DATA[[#This Row],[DISP TIME]]</f>
        <v>41015.739583333336</v>
      </c>
      <c r="W855" s="2">
        <f>ED_DATA[[#This Row],[DATE PT LEFT ED]] + ED_DATA[[#This Row],[TIME PT LEFT ED]]</f>
        <v>41015.739583333336</v>
      </c>
      <c r="X855" s="5">
        <f t="shared" si="130"/>
        <v>3.8833333334187046</v>
      </c>
      <c r="Y855" s="5">
        <f t="shared" si="131"/>
        <v>3.8833333334187046</v>
      </c>
      <c r="Z855" s="7">
        <f t="shared" si="132"/>
        <v>1</v>
      </c>
      <c r="AA855" s="7">
        <f t="shared" si="133"/>
        <v>1</v>
      </c>
      <c r="AB855" s="7">
        <f t="shared" si="136"/>
        <v>0</v>
      </c>
      <c r="AC855" s="7">
        <f t="shared" si="137"/>
        <v>0</v>
      </c>
      <c r="AD855" s="7">
        <f t="shared" si="138"/>
        <v>0</v>
      </c>
      <c r="AE855" s="7">
        <f t="shared" si="134"/>
        <v>0</v>
      </c>
      <c r="AF855" s="7">
        <f t="shared" si="135"/>
        <v>0</v>
      </c>
      <c r="AG855" s="7" t="str">
        <f t="shared" si="139"/>
        <v>Adult</v>
      </c>
    </row>
    <row r="856" spans="1:33">
      <c r="A856">
        <v>4414</v>
      </c>
      <c r="B856" t="s">
        <v>14</v>
      </c>
      <c r="C856" t="s">
        <v>15</v>
      </c>
      <c r="D856" t="s">
        <v>16</v>
      </c>
      <c r="E856" s="1">
        <v>41015</v>
      </c>
      <c r="F856" s="3">
        <v>0.66319444444444442</v>
      </c>
      <c r="G856" s="1">
        <v>41015</v>
      </c>
      <c r="H856" s="3">
        <v>0.65972222222222221</v>
      </c>
      <c r="I856">
        <v>4</v>
      </c>
      <c r="J856">
        <v>1989</v>
      </c>
      <c r="K856" s="1">
        <v>41015</v>
      </c>
      <c r="L856" s="3">
        <v>0.80763888888888891</v>
      </c>
      <c r="M856" s="1">
        <v>41015</v>
      </c>
      <c r="N856" s="3">
        <v>0.80972222222222223</v>
      </c>
      <c r="O856">
        <v>26</v>
      </c>
      <c r="P856">
        <v>15</v>
      </c>
      <c r="Q856">
        <v>15</v>
      </c>
      <c r="R856">
        <v>19</v>
      </c>
      <c r="S856">
        <v>19</v>
      </c>
      <c r="T856" s="2">
        <f>ED_DATA[[#This Row],[REG DATE]] + ED_DATA[[#This Row],[REG TIME]]</f>
        <v>41015.663194444445</v>
      </c>
      <c r="U856" s="2">
        <f>ED_DATA[[#This Row],[TRIAGE DATE]] + ED_DATA[[#This Row],[TRIAGE TIME]]</f>
        <v>41015.659722222219</v>
      </c>
      <c r="V856" s="2">
        <f>ED_DATA[[#This Row],[DISP DATE]] + ED_DATA[[#This Row],[DISP TIME]]</f>
        <v>41015.807638888888</v>
      </c>
      <c r="W856" s="2">
        <f>ED_DATA[[#This Row],[DATE PT LEFT ED]] + ED_DATA[[#This Row],[TIME PT LEFT ED]]</f>
        <v>41015.80972222222</v>
      </c>
      <c r="X856" s="5">
        <f t="shared" si="130"/>
        <v>3.5166666666045785</v>
      </c>
      <c r="Y856" s="5">
        <f t="shared" si="131"/>
        <v>3.46666666661622</v>
      </c>
      <c r="Z856" s="7">
        <f t="shared" si="132"/>
        <v>1</v>
      </c>
      <c r="AA856" s="7">
        <f t="shared" si="133"/>
        <v>1</v>
      </c>
      <c r="AB856" s="7">
        <f t="shared" si="136"/>
        <v>0</v>
      </c>
      <c r="AC856" s="7">
        <f t="shared" si="137"/>
        <v>0</v>
      </c>
      <c r="AD856" s="7">
        <f t="shared" si="138"/>
        <v>0</v>
      </c>
      <c r="AE856" s="7">
        <f t="shared" si="134"/>
        <v>0</v>
      </c>
      <c r="AF856" s="7">
        <f t="shared" si="135"/>
        <v>0</v>
      </c>
      <c r="AG856" s="7" t="str">
        <f t="shared" si="139"/>
        <v>Adult</v>
      </c>
    </row>
    <row r="857" spans="1:33">
      <c r="A857">
        <v>4414</v>
      </c>
      <c r="B857" t="s">
        <v>14</v>
      </c>
      <c r="C857" t="s">
        <v>15</v>
      </c>
      <c r="D857" t="s">
        <v>16</v>
      </c>
      <c r="E857" s="1">
        <v>41015</v>
      </c>
      <c r="F857" s="3">
        <v>0.88263888888888886</v>
      </c>
      <c r="G857" s="1">
        <v>41015</v>
      </c>
      <c r="H857" s="3">
        <v>0.87777777777777777</v>
      </c>
      <c r="I857">
        <v>4</v>
      </c>
      <c r="J857">
        <v>1966</v>
      </c>
      <c r="K857" s="1">
        <v>41015</v>
      </c>
      <c r="L857" s="3">
        <v>0.96597222222222223</v>
      </c>
      <c r="M857" s="1">
        <v>41015</v>
      </c>
      <c r="N857" s="3">
        <v>0.96597222222222223</v>
      </c>
      <c r="O857">
        <v>46</v>
      </c>
      <c r="P857">
        <v>21</v>
      </c>
      <c r="Q857">
        <v>21</v>
      </c>
      <c r="R857">
        <v>23</v>
      </c>
      <c r="S857">
        <v>23</v>
      </c>
      <c r="T857" s="2">
        <f>ED_DATA[[#This Row],[REG DATE]] + ED_DATA[[#This Row],[REG TIME]]</f>
        <v>41015.882638888892</v>
      </c>
      <c r="U857" s="2">
        <f>ED_DATA[[#This Row],[TRIAGE DATE]] + ED_DATA[[#This Row],[TRIAGE TIME]]</f>
        <v>41015.87777777778</v>
      </c>
      <c r="V857" s="2">
        <f>ED_DATA[[#This Row],[DISP DATE]] + ED_DATA[[#This Row],[DISP TIME]]</f>
        <v>41015.96597222222</v>
      </c>
      <c r="W857" s="2">
        <f>ED_DATA[[#This Row],[DATE PT LEFT ED]] + ED_DATA[[#This Row],[TIME PT LEFT ED]]</f>
        <v>41015.96597222222</v>
      </c>
      <c r="X857" s="5">
        <f t="shared" si="130"/>
        <v>1.9999999998835847</v>
      </c>
      <c r="Y857" s="5">
        <f t="shared" si="131"/>
        <v>1.9999999998835847</v>
      </c>
      <c r="Z857" s="7">
        <f t="shared" si="132"/>
        <v>1</v>
      </c>
      <c r="AA857" s="7">
        <f t="shared" si="133"/>
        <v>1</v>
      </c>
      <c r="AB857" s="7">
        <f t="shared" si="136"/>
        <v>0</v>
      </c>
      <c r="AC857" s="7">
        <f t="shared" si="137"/>
        <v>0</v>
      </c>
      <c r="AD857" s="7">
        <f t="shared" si="138"/>
        <v>0</v>
      </c>
      <c r="AE857" s="7">
        <f t="shared" si="134"/>
        <v>0</v>
      </c>
      <c r="AF857" s="7">
        <f t="shared" si="135"/>
        <v>0</v>
      </c>
      <c r="AG857" s="7" t="str">
        <f t="shared" si="139"/>
        <v>Adult</v>
      </c>
    </row>
    <row r="858" spans="1:33">
      <c r="A858">
        <v>4414</v>
      </c>
      <c r="B858" t="s">
        <v>14</v>
      </c>
      <c r="C858" t="s">
        <v>15</v>
      </c>
      <c r="D858" t="s">
        <v>16</v>
      </c>
      <c r="E858" s="1">
        <v>41016</v>
      </c>
      <c r="F858" s="3">
        <v>0.91666666666666663</v>
      </c>
      <c r="G858" s="1">
        <v>41016</v>
      </c>
      <c r="H858" s="3">
        <v>0.90833333333333333</v>
      </c>
      <c r="I858">
        <v>4</v>
      </c>
      <c r="J858">
        <v>1965</v>
      </c>
      <c r="K858" s="1">
        <v>41017</v>
      </c>
      <c r="L858" s="3">
        <v>0.25</v>
      </c>
      <c r="M858" s="1">
        <v>41017</v>
      </c>
      <c r="N858" s="3">
        <v>0.25</v>
      </c>
      <c r="O858">
        <v>48</v>
      </c>
      <c r="P858">
        <v>22</v>
      </c>
      <c r="Q858">
        <v>21</v>
      </c>
      <c r="R858">
        <v>6</v>
      </c>
      <c r="S858">
        <v>6</v>
      </c>
      <c r="T858" s="2">
        <f>ED_DATA[[#This Row],[REG DATE]] + ED_DATA[[#This Row],[REG TIME]]</f>
        <v>41016.916666666664</v>
      </c>
      <c r="U858" s="2">
        <f>ED_DATA[[#This Row],[TRIAGE DATE]] + ED_DATA[[#This Row],[TRIAGE TIME]]</f>
        <v>41016.908333333333</v>
      </c>
      <c r="V858" s="2">
        <f>ED_DATA[[#This Row],[DISP DATE]] + ED_DATA[[#This Row],[DISP TIME]]</f>
        <v>41017.25</v>
      </c>
      <c r="W858" s="2">
        <f>ED_DATA[[#This Row],[DATE PT LEFT ED]] + ED_DATA[[#This Row],[TIME PT LEFT ED]]</f>
        <v>41017.25</v>
      </c>
      <c r="X858" s="5">
        <f t="shared" si="130"/>
        <v>8.0000000000582077</v>
      </c>
      <c r="Y858" s="5">
        <f t="shared" si="131"/>
        <v>8.0000000000582077</v>
      </c>
      <c r="Z858" s="7">
        <f t="shared" si="132"/>
        <v>0</v>
      </c>
      <c r="AA858" s="7">
        <f t="shared" si="133"/>
        <v>0</v>
      </c>
      <c r="AB858" s="7">
        <f t="shared" si="136"/>
        <v>0</v>
      </c>
      <c r="AC858" s="7">
        <f t="shared" si="137"/>
        <v>0</v>
      </c>
      <c r="AD858" s="7">
        <f t="shared" si="138"/>
        <v>0</v>
      </c>
      <c r="AE858" s="7">
        <f t="shared" si="134"/>
        <v>0</v>
      </c>
      <c r="AF858" s="7">
        <f t="shared" si="135"/>
        <v>0</v>
      </c>
      <c r="AG858" s="7" t="str">
        <f t="shared" si="139"/>
        <v>Adult</v>
      </c>
    </row>
    <row r="859" spans="1:33">
      <c r="A859">
        <v>4414</v>
      </c>
      <c r="B859" t="s">
        <v>14</v>
      </c>
      <c r="C859" t="s">
        <v>15</v>
      </c>
      <c r="D859" t="s">
        <v>16</v>
      </c>
      <c r="E859" s="1">
        <v>41010</v>
      </c>
      <c r="F859" s="3">
        <v>0.95972222222222225</v>
      </c>
      <c r="G859" s="1">
        <v>41010</v>
      </c>
      <c r="H859" s="3">
        <v>0.95416666666666672</v>
      </c>
      <c r="I859">
        <v>4</v>
      </c>
      <c r="J859">
        <v>1996</v>
      </c>
      <c r="K859" s="1">
        <v>41011</v>
      </c>
      <c r="L859" s="3">
        <v>0.18402777777777779</v>
      </c>
      <c r="M859" s="1">
        <v>41011</v>
      </c>
      <c r="N859" s="3">
        <v>0.18402777777777779</v>
      </c>
      <c r="O859">
        <v>19</v>
      </c>
      <c r="P859">
        <v>23</v>
      </c>
      <c r="Q859">
        <v>22</v>
      </c>
      <c r="R859">
        <v>4</v>
      </c>
      <c r="S859">
        <v>4</v>
      </c>
      <c r="T859" s="2">
        <f>ED_DATA[[#This Row],[REG DATE]] + ED_DATA[[#This Row],[REG TIME]]</f>
        <v>41010.959722222222</v>
      </c>
      <c r="U859" s="2">
        <f>ED_DATA[[#This Row],[TRIAGE DATE]] + ED_DATA[[#This Row],[TRIAGE TIME]]</f>
        <v>41010.95416666667</v>
      </c>
      <c r="V859" s="2">
        <f>ED_DATA[[#This Row],[DISP DATE]] + ED_DATA[[#This Row],[DISP TIME]]</f>
        <v>41011.184027777781</v>
      </c>
      <c r="W859" s="2">
        <f>ED_DATA[[#This Row],[DATE PT LEFT ED]] + ED_DATA[[#This Row],[TIME PT LEFT ED]]</f>
        <v>41011.184027777781</v>
      </c>
      <c r="X859" s="5">
        <f t="shared" si="130"/>
        <v>5.3833333334187046</v>
      </c>
      <c r="Y859" s="5">
        <f t="shared" si="131"/>
        <v>5.3833333334187046</v>
      </c>
      <c r="Z859" s="7">
        <f t="shared" si="132"/>
        <v>1</v>
      </c>
      <c r="AA859" s="7">
        <f t="shared" si="133"/>
        <v>0</v>
      </c>
      <c r="AB859" s="7">
        <f t="shared" si="136"/>
        <v>0</v>
      </c>
      <c r="AC859" s="7">
        <f t="shared" si="137"/>
        <v>0</v>
      </c>
      <c r="AD859" s="7">
        <f t="shared" si="138"/>
        <v>0</v>
      </c>
      <c r="AE859" s="7">
        <f t="shared" si="134"/>
        <v>0</v>
      </c>
      <c r="AF859" s="7">
        <f t="shared" si="135"/>
        <v>0</v>
      </c>
      <c r="AG859" s="7" t="str">
        <f t="shared" si="139"/>
        <v>Adult</v>
      </c>
    </row>
    <row r="860" spans="1:33">
      <c r="A860">
        <v>4414</v>
      </c>
      <c r="B860" t="s">
        <v>14</v>
      </c>
      <c r="C860" t="s">
        <v>15</v>
      </c>
      <c r="D860" t="s">
        <v>16</v>
      </c>
      <c r="E860" s="1">
        <v>41013</v>
      </c>
      <c r="F860" s="3">
        <v>0.71388888888888891</v>
      </c>
      <c r="G860" s="1">
        <v>41013</v>
      </c>
      <c r="H860" s="3">
        <v>0.7104166666666667</v>
      </c>
      <c r="I860">
        <v>4</v>
      </c>
      <c r="J860">
        <v>1987</v>
      </c>
      <c r="K860" s="1">
        <v>41013</v>
      </c>
      <c r="L860" s="3">
        <v>0.77986111111111112</v>
      </c>
      <c r="M860" s="1">
        <v>41013</v>
      </c>
      <c r="N860" s="3">
        <v>0.77986111111111112</v>
      </c>
      <c r="O860">
        <v>25</v>
      </c>
      <c r="P860">
        <v>17</v>
      </c>
      <c r="Q860">
        <v>17</v>
      </c>
      <c r="R860">
        <v>18</v>
      </c>
      <c r="S860">
        <v>18</v>
      </c>
      <c r="T860" s="2">
        <f>ED_DATA[[#This Row],[REG DATE]] + ED_DATA[[#This Row],[REG TIME]]</f>
        <v>41013.713888888888</v>
      </c>
      <c r="U860" s="2">
        <f>ED_DATA[[#This Row],[TRIAGE DATE]] + ED_DATA[[#This Row],[TRIAGE TIME]]</f>
        <v>41013.710416666669</v>
      </c>
      <c r="V860" s="2">
        <f>ED_DATA[[#This Row],[DISP DATE]] + ED_DATA[[#This Row],[DISP TIME]]</f>
        <v>41013.779861111114</v>
      </c>
      <c r="W860" s="2">
        <f>ED_DATA[[#This Row],[DATE PT LEFT ED]] + ED_DATA[[#This Row],[TIME PT LEFT ED]]</f>
        <v>41013.779861111114</v>
      </c>
      <c r="X860" s="5">
        <f t="shared" si="130"/>
        <v>1.5833333334303461</v>
      </c>
      <c r="Y860" s="5">
        <f t="shared" si="131"/>
        <v>1.5833333334303461</v>
      </c>
      <c r="Z860" s="7">
        <f t="shared" si="132"/>
        <v>1</v>
      </c>
      <c r="AA860" s="7">
        <f t="shared" si="133"/>
        <v>1</v>
      </c>
      <c r="AB860" s="7">
        <f t="shared" si="136"/>
        <v>0</v>
      </c>
      <c r="AC860" s="7">
        <f t="shared" si="137"/>
        <v>0</v>
      </c>
      <c r="AD860" s="7">
        <f t="shared" si="138"/>
        <v>0</v>
      </c>
      <c r="AE860" s="7">
        <f t="shared" si="134"/>
        <v>0</v>
      </c>
      <c r="AF860" s="7">
        <f t="shared" si="135"/>
        <v>0</v>
      </c>
      <c r="AG860" s="7" t="str">
        <f t="shared" si="139"/>
        <v>Adult</v>
      </c>
    </row>
    <row r="861" spans="1:33">
      <c r="A861">
        <v>4414</v>
      </c>
      <c r="B861" t="s">
        <v>14</v>
      </c>
      <c r="C861" t="s">
        <v>15</v>
      </c>
      <c r="D861" t="s">
        <v>16</v>
      </c>
      <c r="E861" s="1">
        <v>41011</v>
      </c>
      <c r="F861" s="3">
        <v>0.2902777777777778</v>
      </c>
      <c r="G861" s="1">
        <v>41011</v>
      </c>
      <c r="H861" s="3">
        <v>0.28541666666666665</v>
      </c>
      <c r="I861">
        <v>4</v>
      </c>
      <c r="J861">
        <v>1979</v>
      </c>
      <c r="K861" s="1">
        <v>41011</v>
      </c>
      <c r="L861" s="3">
        <v>0.4201388888888889</v>
      </c>
      <c r="M861" s="1">
        <v>41011</v>
      </c>
      <c r="N861" s="3">
        <v>0.4201388888888889</v>
      </c>
      <c r="O861">
        <v>36</v>
      </c>
      <c r="P861">
        <v>6</v>
      </c>
      <c r="Q861">
        <v>6</v>
      </c>
      <c r="R861">
        <v>10</v>
      </c>
      <c r="S861">
        <v>10</v>
      </c>
      <c r="T861" s="2">
        <f>ED_DATA[[#This Row],[REG DATE]] + ED_DATA[[#This Row],[REG TIME]]</f>
        <v>41011.290277777778</v>
      </c>
      <c r="U861" s="2">
        <f>ED_DATA[[#This Row],[TRIAGE DATE]] + ED_DATA[[#This Row],[TRIAGE TIME]]</f>
        <v>41011.285416666666</v>
      </c>
      <c r="V861" s="2">
        <f>ED_DATA[[#This Row],[DISP DATE]] + ED_DATA[[#This Row],[DISP TIME]]</f>
        <v>41011.420138888891</v>
      </c>
      <c r="W861" s="2">
        <f>ED_DATA[[#This Row],[DATE PT LEFT ED]] + ED_DATA[[#This Row],[TIME PT LEFT ED]]</f>
        <v>41011.420138888891</v>
      </c>
      <c r="X861" s="5">
        <f t="shared" si="130"/>
        <v>3.1166666666977108</v>
      </c>
      <c r="Y861" s="5">
        <f t="shared" si="131"/>
        <v>3.1166666666977108</v>
      </c>
      <c r="Z861" s="7">
        <f t="shared" si="132"/>
        <v>1</v>
      </c>
      <c r="AA861" s="7">
        <f t="shared" si="133"/>
        <v>1</v>
      </c>
      <c r="AB861" s="7">
        <f t="shared" si="136"/>
        <v>0</v>
      </c>
      <c r="AC861" s="7">
        <f t="shared" si="137"/>
        <v>0</v>
      </c>
      <c r="AD861" s="7">
        <f t="shared" si="138"/>
        <v>0</v>
      </c>
      <c r="AE861" s="7">
        <f t="shared" si="134"/>
        <v>0</v>
      </c>
      <c r="AF861" s="7">
        <f t="shared" si="135"/>
        <v>0</v>
      </c>
      <c r="AG861" s="7" t="str">
        <f t="shared" si="139"/>
        <v>Adult</v>
      </c>
    </row>
    <row r="862" spans="1:33">
      <c r="A862">
        <v>4414</v>
      </c>
      <c r="B862" t="s">
        <v>14</v>
      </c>
      <c r="C862" t="s">
        <v>15</v>
      </c>
      <c r="D862" t="s">
        <v>16</v>
      </c>
      <c r="E862" s="1">
        <v>41011</v>
      </c>
      <c r="F862" s="3">
        <v>0.30138888888888887</v>
      </c>
      <c r="G862" s="1">
        <v>41011</v>
      </c>
      <c r="H862" s="3">
        <v>0.29652777777777778</v>
      </c>
      <c r="I862">
        <v>4</v>
      </c>
      <c r="J862">
        <v>1973</v>
      </c>
      <c r="K862" s="1">
        <v>41011</v>
      </c>
      <c r="L862" s="3">
        <v>0.41180555555555554</v>
      </c>
      <c r="M862" s="1">
        <v>41011</v>
      </c>
      <c r="N862" s="3">
        <v>0.41180555555555554</v>
      </c>
      <c r="O862">
        <v>39</v>
      </c>
      <c r="P862">
        <v>7</v>
      </c>
      <c r="Q862">
        <v>7</v>
      </c>
      <c r="R862">
        <v>9</v>
      </c>
      <c r="S862">
        <v>9</v>
      </c>
      <c r="T862" s="2">
        <f>ED_DATA[[#This Row],[REG DATE]] + ED_DATA[[#This Row],[REG TIME]]</f>
        <v>41011.301388888889</v>
      </c>
      <c r="U862" s="2">
        <f>ED_DATA[[#This Row],[TRIAGE DATE]] + ED_DATA[[#This Row],[TRIAGE TIME]]</f>
        <v>41011.296527777777</v>
      </c>
      <c r="V862" s="2">
        <f>ED_DATA[[#This Row],[DISP DATE]] + ED_DATA[[#This Row],[DISP TIME]]</f>
        <v>41011.411805555559</v>
      </c>
      <c r="W862" s="2">
        <f>ED_DATA[[#This Row],[DATE PT LEFT ED]] + ED_DATA[[#This Row],[TIME PT LEFT ED]]</f>
        <v>41011.411805555559</v>
      </c>
      <c r="X862" s="5">
        <f t="shared" si="130"/>
        <v>2.6500000000814907</v>
      </c>
      <c r="Y862" s="5">
        <f t="shared" si="131"/>
        <v>2.6500000000814907</v>
      </c>
      <c r="Z862" s="7">
        <f t="shared" si="132"/>
        <v>1</v>
      </c>
      <c r="AA862" s="7">
        <f t="shared" si="133"/>
        <v>1</v>
      </c>
      <c r="AB862" s="7">
        <f t="shared" si="136"/>
        <v>0</v>
      </c>
      <c r="AC862" s="7">
        <f t="shared" si="137"/>
        <v>0</v>
      </c>
      <c r="AD862" s="7">
        <f t="shared" si="138"/>
        <v>0</v>
      </c>
      <c r="AE862" s="7">
        <f t="shared" si="134"/>
        <v>0</v>
      </c>
      <c r="AF862" s="7">
        <f t="shared" si="135"/>
        <v>0</v>
      </c>
      <c r="AG862" s="7" t="str">
        <f t="shared" si="139"/>
        <v>Adult</v>
      </c>
    </row>
    <row r="863" spans="1:33">
      <c r="A863">
        <v>4414</v>
      </c>
      <c r="B863" t="s">
        <v>14</v>
      </c>
      <c r="C863" t="s">
        <v>15</v>
      </c>
      <c r="D863" t="s">
        <v>16</v>
      </c>
      <c r="E863" s="1">
        <v>41011</v>
      </c>
      <c r="F863" s="3">
        <v>0.31111111111111112</v>
      </c>
      <c r="G863" s="1">
        <v>41011</v>
      </c>
      <c r="H863" s="3">
        <v>0.30972222222222223</v>
      </c>
      <c r="I863">
        <v>4</v>
      </c>
      <c r="J863">
        <v>1984</v>
      </c>
      <c r="K863" s="1">
        <v>41011</v>
      </c>
      <c r="L863" s="3">
        <v>0.34722222222222221</v>
      </c>
      <c r="M863" s="1">
        <v>41011</v>
      </c>
      <c r="N863" s="3">
        <v>0.34722222222222221</v>
      </c>
      <c r="O863">
        <v>31</v>
      </c>
      <c r="P863">
        <v>7</v>
      </c>
      <c r="Q863">
        <v>7</v>
      </c>
      <c r="R863">
        <v>8</v>
      </c>
      <c r="S863">
        <v>8</v>
      </c>
      <c r="T863" s="2">
        <f>ED_DATA[[#This Row],[REG DATE]] + ED_DATA[[#This Row],[REG TIME]]</f>
        <v>41011.311111111114</v>
      </c>
      <c r="U863" s="2">
        <f>ED_DATA[[#This Row],[TRIAGE DATE]] + ED_DATA[[#This Row],[TRIAGE TIME]]</f>
        <v>41011.30972222222</v>
      </c>
      <c r="V863" s="2">
        <f>ED_DATA[[#This Row],[DISP DATE]] + ED_DATA[[#This Row],[DISP TIME]]</f>
        <v>41011.347222222219</v>
      </c>
      <c r="W863" s="2">
        <f>ED_DATA[[#This Row],[DATE PT LEFT ED]] + ED_DATA[[#This Row],[TIME PT LEFT ED]]</f>
        <v>41011.347222222219</v>
      </c>
      <c r="X863" s="5">
        <f t="shared" si="130"/>
        <v>0.86666666652308777</v>
      </c>
      <c r="Y863" s="5">
        <f t="shared" si="131"/>
        <v>0.86666666652308777</v>
      </c>
      <c r="Z863" s="7">
        <f t="shared" si="132"/>
        <v>1</v>
      </c>
      <c r="AA863" s="7">
        <f t="shared" si="133"/>
        <v>1</v>
      </c>
      <c r="AB863" s="7">
        <f t="shared" si="136"/>
        <v>0</v>
      </c>
      <c r="AC863" s="7">
        <f t="shared" si="137"/>
        <v>0</v>
      </c>
      <c r="AD863" s="7">
        <f t="shared" si="138"/>
        <v>0</v>
      </c>
      <c r="AE863" s="7">
        <f t="shared" si="134"/>
        <v>0</v>
      </c>
      <c r="AF863" s="7">
        <f t="shared" si="135"/>
        <v>0</v>
      </c>
      <c r="AG863" s="7" t="str">
        <f t="shared" si="139"/>
        <v>Adult</v>
      </c>
    </row>
    <row r="864" spans="1:33">
      <c r="A864">
        <v>4414</v>
      </c>
      <c r="B864" t="s">
        <v>14</v>
      </c>
      <c r="C864" t="s">
        <v>15</v>
      </c>
      <c r="D864" t="s">
        <v>16</v>
      </c>
      <c r="E864" s="1">
        <v>41011</v>
      </c>
      <c r="F864" s="3">
        <v>0.44861111111111113</v>
      </c>
      <c r="G864" s="1">
        <v>41011</v>
      </c>
      <c r="H864" s="3">
        <v>0.4465277777777778</v>
      </c>
      <c r="I864">
        <v>4</v>
      </c>
      <c r="J864">
        <v>1980</v>
      </c>
      <c r="K864" s="1">
        <v>41011</v>
      </c>
      <c r="L864" s="3">
        <v>0.51458333333333328</v>
      </c>
      <c r="M864" s="1">
        <v>41011</v>
      </c>
      <c r="N864" s="3">
        <v>0.52083333333333337</v>
      </c>
      <c r="O864">
        <v>33</v>
      </c>
      <c r="P864">
        <v>10</v>
      </c>
      <c r="Q864">
        <v>10</v>
      </c>
      <c r="R864">
        <v>12</v>
      </c>
      <c r="S864">
        <v>12</v>
      </c>
      <c r="T864" s="2">
        <f>ED_DATA[[#This Row],[REG DATE]] + ED_DATA[[#This Row],[REG TIME]]</f>
        <v>41011.448611111111</v>
      </c>
      <c r="U864" s="2">
        <f>ED_DATA[[#This Row],[TRIAGE DATE]] + ED_DATA[[#This Row],[TRIAGE TIME]]</f>
        <v>41011.446527777778</v>
      </c>
      <c r="V864" s="2">
        <f>ED_DATA[[#This Row],[DISP DATE]] + ED_DATA[[#This Row],[DISP TIME]]</f>
        <v>41011.51458333333</v>
      </c>
      <c r="W864" s="2">
        <f>ED_DATA[[#This Row],[DATE PT LEFT ED]] + ED_DATA[[#This Row],[TIME PT LEFT ED]]</f>
        <v>41011.520833333336</v>
      </c>
      <c r="X864" s="5">
        <f t="shared" si="130"/>
        <v>1.7333333333954215</v>
      </c>
      <c r="Y864" s="5">
        <f t="shared" si="131"/>
        <v>1.5833333332557231</v>
      </c>
      <c r="Z864" s="7">
        <f t="shared" si="132"/>
        <v>1</v>
      </c>
      <c r="AA864" s="7">
        <f t="shared" si="133"/>
        <v>1</v>
      </c>
      <c r="AB864" s="7">
        <f t="shared" si="136"/>
        <v>0</v>
      </c>
      <c r="AC864" s="7">
        <f t="shared" si="137"/>
        <v>0</v>
      </c>
      <c r="AD864" s="7">
        <f t="shared" si="138"/>
        <v>0</v>
      </c>
      <c r="AE864" s="7">
        <f t="shared" si="134"/>
        <v>0</v>
      </c>
      <c r="AF864" s="7">
        <f t="shared" si="135"/>
        <v>0</v>
      </c>
      <c r="AG864" s="7" t="str">
        <f t="shared" si="139"/>
        <v>Adult</v>
      </c>
    </row>
    <row r="865" spans="1:33">
      <c r="A865">
        <v>4414</v>
      </c>
      <c r="B865" t="s">
        <v>14</v>
      </c>
      <c r="C865" t="s">
        <v>15</v>
      </c>
      <c r="D865" t="s">
        <v>16</v>
      </c>
      <c r="E865" s="1">
        <v>41011</v>
      </c>
      <c r="F865" s="3">
        <v>0.57638888888888884</v>
      </c>
      <c r="G865" s="1">
        <v>41011</v>
      </c>
      <c r="H865" s="3">
        <v>0.57430555555555551</v>
      </c>
      <c r="I865">
        <v>4</v>
      </c>
      <c r="J865">
        <v>1967</v>
      </c>
      <c r="K865" s="1">
        <v>41011</v>
      </c>
      <c r="L865" s="3">
        <v>0.77083333333333337</v>
      </c>
      <c r="M865" s="1">
        <v>41011</v>
      </c>
      <c r="N865" s="3">
        <v>0.77847222222222223</v>
      </c>
      <c r="O865">
        <v>46</v>
      </c>
      <c r="P865">
        <v>13</v>
      </c>
      <c r="Q865">
        <v>13</v>
      </c>
      <c r="R865">
        <v>18</v>
      </c>
      <c r="S865">
        <v>18</v>
      </c>
      <c r="T865" s="2">
        <f>ED_DATA[[#This Row],[REG DATE]] + ED_DATA[[#This Row],[REG TIME]]</f>
        <v>41011.576388888891</v>
      </c>
      <c r="U865" s="2">
        <f>ED_DATA[[#This Row],[TRIAGE DATE]] + ED_DATA[[#This Row],[TRIAGE TIME]]</f>
        <v>41011.574305555558</v>
      </c>
      <c r="V865" s="2">
        <f>ED_DATA[[#This Row],[DISP DATE]] + ED_DATA[[#This Row],[DISP TIME]]</f>
        <v>41011.770833333336</v>
      </c>
      <c r="W865" s="2">
        <f>ED_DATA[[#This Row],[DATE PT LEFT ED]] + ED_DATA[[#This Row],[TIME PT LEFT ED]]</f>
        <v>41011.77847222222</v>
      </c>
      <c r="X865" s="5">
        <f t="shared" si="130"/>
        <v>4.8499999999185093</v>
      </c>
      <c r="Y865" s="5">
        <f t="shared" si="131"/>
        <v>4.6666666666860692</v>
      </c>
      <c r="Z865" s="7">
        <f t="shared" si="132"/>
        <v>1</v>
      </c>
      <c r="AA865" s="7">
        <f t="shared" si="133"/>
        <v>0</v>
      </c>
      <c r="AB865" s="7">
        <f t="shared" si="136"/>
        <v>0</v>
      </c>
      <c r="AC865" s="7">
        <f t="shared" si="137"/>
        <v>0</v>
      </c>
      <c r="AD865" s="7">
        <f t="shared" si="138"/>
        <v>0</v>
      </c>
      <c r="AE865" s="7">
        <f t="shared" si="134"/>
        <v>0</v>
      </c>
      <c r="AF865" s="7">
        <f t="shared" si="135"/>
        <v>0</v>
      </c>
      <c r="AG865" s="7" t="str">
        <f t="shared" si="139"/>
        <v>Adult</v>
      </c>
    </row>
    <row r="866" spans="1:33">
      <c r="A866">
        <v>4414</v>
      </c>
      <c r="B866" t="s">
        <v>14</v>
      </c>
      <c r="C866" t="s">
        <v>15</v>
      </c>
      <c r="D866" t="s">
        <v>16</v>
      </c>
      <c r="E866" s="1">
        <v>41011</v>
      </c>
      <c r="F866" s="3">
        <v>0.62708333333333333</v>
      </c>
      <c r="G866" s="1">
        <v>41011</v>
      </c>
      <c r="H866" s="3">
        <v>0.62361111111111112</v>
      </c>
      <c r="I866">
        <v>4</v>
      </c>
      <c r="J866">
        <v>1979</v>
      </c>
      <c r="K866" s="1">
        <v>41011</v>
      </c>
      <c r="L866" s="3">
        <v>0.70138888888888884</v>
      </c>
      <c r="M866" s="1">
        <v>41011</v>
      </c>
      <c r="N866" s="3">
        <v>0.71458333333333335</v>
      </c>
      <c r="O866">
        <v>34</v>
      </c>
      <c r="P866">
        <v>15</v>
      </c>
      <c r="Q866">
        <v>14</v>
      </c>
      <c r="R866">
        <v>16</v>
      </c>
      <c r="S866">
        <v>17</v>
      </c>
      <c r="T866" s="2">
        <f>ED_DATA[[#This Row],[REG DATE]] + ED_DATA[[#This Row],[REG TIME]]</f>
        <v>41011.627083333333</v>
      </c>
      <c r="U866" s="2">
        <f>ED_DATA[[#This Row],[TRIAGE DATE]] + ED_DATA[[#This Row],[TRIAGE TIME]]</f>
        <v>41011.623611111114</v>
      </c>
      <c r="V866" s="2">
        <f>ED_DATA[[#This Row],[DISP DATE]] + ED_DATA[[#This Row],[DISP TIME]]</f>
        <v>41011.701388888891</v>
      </c>
      <c r="W866" s="2">
        <f>ED_DATA[[#This Row],[DATE PT LEFT ED]] + ED_DATA[[#This Row],[TIME PT LEFT ED]]</f>
        <v>41011.714583333334</v>
      </c>
      <c r="X866" s="5">
        <f t="shared" si="130"/>
        <v>2.1000000000349246</v>
      </c>
      <c r="Y866" s="5">
        <f t="shared" si="131"/>
        <v>1.78333333338378</v>
      </c>
      <c r="Z866" s="7">
        <f t="shared" si="132"/>
        <v>1</v>
      </c>
      <c r="AA866" s="7">
        <f t="shared" si="133"/>
        <v>1</v>
      </c>
      <c r="AB866" s="7">
        <f t="shared" si="136"/>
        <v>0</v>
      </c>
      <c r="AC866" s="7">
        <f t="shared" si="137"/>
        <v>0</v>
      </c>
      <c r="AD866" s="7">
        <f t="shared" si="138"/>
        <v>0</v>
      </c>
      <c r="AE866" s="7">
        <f t="shared" si="134"/>
        <v>0</v>
      </c>
      <c r="AF866" s="7">
        <f t="shared" si="135"/>
        <v>0</v>
      </c>
      <c r="AG866" s="7" t="str">
        <f t="shared" si="139"/>
        <v>Adult</v>
      </c>
    </row>
    <row r="867" spans="1:33">
      <c r="A867">
        <v>4414</v>
      </c>
      <c r="B867" t="s">
        <v>14</v>
      </c>
      <c r="C867" t="s">
        <v>15</v>
      </c>
      <c r="D867" t="s">
        <v>16</v>
      </c>
      <c r="E867" s="1">
        <v>41013</v>
      </c>
      <c r="F867" s="3">
        <v>0.32569444444444445</v>
      </c>
      <c r="G867" s="1">
        <v>41013</v>
      </c>
      <c r="H867" s="3">
        <v>0.32430555555555557</v>
      </c>
      <c r="I867">
        <v>4</v>
      </c>
      <c r="J867">
        <v>1955</v>
      </c>
      <c r="K867" s="1">
        <v>41013</v>
      </c>
      <c r="L867" s="3">
        <v>0.4152777777777778</v>
      </c>
      <c r="M867" s="1">
        <v>41013</v>
      </c>
      <c r="N867" s="3">
        <v>0.4152777777777778</v>
      </c>
      <c r="O867">
        <v>58</v>
      </c>
      <c r="P867">
        <v>7</v>
      </c>
      <c r="Q867">
        <v>7</v>
      </c>
      <c r="R867">
        <v>9</v>
      </c>
      <c r="S867">
        <v>9</v>
      </c>
      <c r="T867" s="2">
        <f>ED_DATA[[#This Row],[REG DATE]] + ED_DATA[[#This Row],[REG TIME]]</f>
        <v>41013.325694444444</v>
      </c>
      <c r="U867" s="2">
        <f>ED_DATA[[#This Row],[TRIAGE DATE]] + ED_DATA[[#This Row],[TRIAGE TIME]]</f>
        <v>41013.324305555558</v>
      </c>
      <c r="V867" s="2">
        <f>ED_DATA[[#This Row],[DISP DATE]] + ED_DATA[[#This Row],[DISP TIME]]</f>
        <v>41013.415277777778</v>
      </c>
      <c r="W867" s="2">
        <f>ED_DATA[[#This Row],[DATE PT LEFT ED]] + ED_DATA[[#This Row],[TIME PT LEFT ED]]</f>
        <v>41013.415277777778</v>
      </c>
      <c r="X867" s="5">
        <f t="shared" si="130"/>
        <v>2.1500000000232831</v>
      </c>
      <c r="Y867" s="5">
        <f t="shared" si="131"/>
        <v>2.1500000000232831</v>
      </c>
      <c r="Z867" s="7">
        <f t="shared" si="132"/>
        <v>1</v>
      </c>
      <c r="AA867" s="7">
        <f t="shared" si="133"/>
        <v>1</v>
      </c>
      <c r="AB867" s="7">
        <f t="shared" si="136"/>
        <v>0</v>
      </c>
      <c r="AC867" s="7">
        <f t="shared" si="137"/>
        <v>0</v>
      </c>
      <c r="AD867" s="7">
        <f t="shared" si="138"/>
        <v>0</v>
      </c>
      <c r="AE867" s="7">
        <f t="shared" si="134"/>
        <v>0</v>
      </c>
      <c r="AF867" s="7">
        <f t="shared" si="135"/>
        <v>0</v>
      </c>
      <c r="AG867" s="7" t="str">
        <f t="shared" si="139"/>
        <v>Adult</v>
      </c>
    </row>
    <row r="868" spans="1:33">
      <c r="A868">
        <v>4414</v>
      </c>
      <c r="B868" t="s">
        <v>14</v>
      </c>
      <c r="C868" t="s">
        <v>15</v>
      </c>
      <c r="D868" t="s">
        <v>16</v>
      </c>
      <c r="E868" s="1">
        <v>41013</v>
      </c>
      <c r="F868" s="3">
        <v>0.33402777777777776</v>
      </c>
      <c r="G868" s="1">
        <v>41013</v>
      </c>
      <c r="H868" s="3">
        <v>0.33263888888888887</v>
      </c>
      <c r="I868">
        <v>4</v>
      </c>
      <c r="J868">
        <v>1962</v>
      </c>
      <c r="K868" s="1">
        <v>41013</v>
      </c>
      <c r="L868" s="3">
        <v>0.48958333333333331</v>
      </c>
      <c r="M868" s="1">
        <v>41013</v>
      </c>
      <c r="N868" s="3">
        <v>0.48958333333333331</v>
      </c>
      <c r="O868">
        <v>52</v>
      </c>
      <c r="P868">
        <v>8</v>
      </c>
      <c r="Q868">
        <v>7</v>
      </c>
      <c r="R868">
        <v>11</v>
      </c>
      <c r="S868">
        <v>11</v>
      </c>
      <c r="T868" s="2">
        <f>ED_DATA[[#This Row],[REG DATE]] + ED_DATA[[#This Row],[REG TIME]]</f>
        <v>41013.334027777775</v>
      </c>
      <c r="U868" s="2">
        <f>ED_DATA[[#This Row],[TRIAGE DATE]] + ED_DATA[[#This Row],[TRIAGE TIME]]</f>
        <v>41013.332638888889</v>
      </c>
      <c r="V868" s="2">
        <f>ED_DATA[[#This Row],[DISP DATE]] + ED_DATA[[#This Row],[DISP TIME]]</f>
        <v>41013.489583333336</v>
      </c>
      <c r="W868" s="2">
        <f>ED_DATA[[#This Row],[DATE PT LEFT ED]] + ED_DATA[[#This Row],[TIME PT LEFT ED]]</f>
        <v>41013.489583333336</v>
      </c>
      <c r="X868" s="5">
        <f t="shared" si="130"/>
        <v>3.7333333334536292</v>
      </c>
      <c r="Y868" s="5">
        <f t="shared" si="131"/>
        <v>3.7333333334536292</v>
      </c>
      <c r="Z868" s="7">
        <f t="shared" si="132"/>
        <v>1</v>
      </c>
      <c r="AA868" s="7">
        <f t="shared" si="133"/>
        <v>1</v>
      </c>
      <c r="AB868" s="7">
        <f t="shared" si="136"/>
        <v>0</v>
      </c>
      <c r="AC868" s="7">
        <f t="shared" si="137"/>
        <v>0</v>
      </c>
      <c r="AD868" s="7">
        <f t="shared" si="138"/>
        <v>0</v>
      </c>
      <c r="AE868" s="7">
        <f t="shared" si="134"/>
        <v>0</v>
      </c>
      <c r="AF868" s="7">
        <f t="shared" si="135"/>
        <v>0</v>
      </c>
      <c r="AG868" s="7" t="str">
        <f t="shared" si="139"/>
        <v>Adult</v>
      </c>
    </row>
    <row r="869" spans="1:33">
      <c r="A869">
        <v>4414</v>
      </c>
      <c r="B869" t="s">
        <v>14</v>
      </c>
      <c r="C869" t="s">
        <v>15</v>
      </c>
      <c r="D869" t="s">
        <v>16</v>
      </c>
      <c r="E869" s="1">
        <v>41013</v>
      </c>
      <c r="F869" s="3">
        <v>0.3888888888888889</v>
      </c>
      <c r="G869" s="1">
        <v>41013</v>
      </c>
      <c r="H869" s="3">
        <v>0.38541666666666669</v>
      </c>
      <c r="I869">
        <v>4</v>
      </c>
      <c r="J869">
        <v>1988</v>
      </c>
      <c r="K869" s="1">
        <v>41013</v>
      </c>
      <c r="L869" s="3">
        <v>0.50624999999999998</v>
      </c>
      <c r="M869" s="1">
        <v>41013</v>
      </c>
      <c r="N869" s="3">
        <v>0.50624999999999998</v>
      </c>
      <c r="O869">
        <v>27</v>
      </c>
      <c r="P869">
        <v>9</v>
      </c>
      <c r="Q869">
        <v>9</v>
      </c>
      <c r="R869">
        <v>12</v>
      </c>
      <c r="S869">
        <v>12</v>
      </c>
      <c r="T869" s="2">
        <f>ED_DATA[[#This Row],[REG DATE]] + ED_DATA[[#This Row],[REG TIME]]</f>
        <v>41013.388888888891</v>
      </c>
      <c r="U869" s="2">
        <f>ED_DATA[[#This Row],[TRIAGE DATE]] + ED_DATA[[#This Row],[TRIAGE TIME]]</f>
        <v>41013.385416666664</v>
      </c>
      <c r="V869" s="2">
        <f>ED_DATA[[#This Row],[DISP DATE]] + ED_DATA[[#This Row],[DISP TIME]]</f>
        <v>41013.506249999999</v>
      </c>
      <c r="W869" s="2">
        <f>ED_DATA[[#This Row],[DATE PT LEFT ED]] + ED_DATA[[#This Row],[TIME PT LEFT ED]]</f>
        <v>41013.506249999999</v>
      </c>
      <c r="X869" s="5">
        <f t="shared" si="130"/>
        <v>2.816666666592937</v>
      </c>
      <c r="Y869" s="5">
        <f t="shared" si="131"/>
        <v>2.816666666592937</v>
      </c>
      <c r="Z869" s="7">
        <f t="shared" si="132"/>
        <v>1</v>
      </c>
      <c r="AA869" s="7">
        <f t="shared" si="133"/>
        <v>1</v>
      </c>
      <c r="AB869" s="7">
        <f t="shared" si="136"/>
        <v>0</v>
      </c>
      <c r="AC869" s="7">
        <f t="shared" si="137"/>
        <v>0</v>
      </c>
      <c r="AD869" s="7">
        <f t="shared" si="138"/>
        <v>0</v>
      </c>
      <c r="AE869" s="7">
        <f t="shared" si="134"/>
        <v>0</v>
      </c>
      <c r="AF869" s="7">
        <f t="shared" si="135"/>
        <v>0</v>
      </c>
      <c r="AG869" s="7" t="str">
        <f t="shared" si="139"/>
        <v>Adult</v>
      </c>
    </row>
    <row r="870" spans="1:33">
      <c r="A870">
        <v>4414</v>
      </c>
      <c r="B870" t="s">
        <v>14</v>
      </c>
      <c r="C870" t="s">
        <v>15</v>
      </c>
      <c r="D870" t="s">
        <v>16</v>
      </c>
      <c r="E870" s="1">
        <v>41013</v>
      </c>
      <c r="F870" s="3">
        <v>0.39583333333333331</v>
      </c>
      <c r="G870" s="1">
        <v>41013</v>
      </c>
      <c r="H870" s="3">
        <v>0.50208333333333333</v>
      </c>
      <c r="I870">
        <v>4</v>
      </c>
      <c r="J870">
        <v>1962</v>
      </c>
      <c r="K870" s="1">
        <v>41013</v>
      </c>
      <c r="L870" s="3">
        <v>0.51388888888888884</v>
      </c>
      <c r="M870" s="1">
        <v>41013</v>
      </c>
      <c r="N870" s="3">
        <v>0.51388888888888884</v>
      </c>
      <c r="O870">
        <v>53</v>
      </c>
      <c r="P870">
        <v>9</v>
      </c>
      <c r="Q870">
        <v>12</v>
      </c>
      <c r="R870">
        <v>12</v>
      </c>
      <c r="S870">
        <v>12</v>
      </c>
      <c r="T870" s="2">
        <f>ED_DATA[[#This Row],[REG DATE]] + ED_DATA[[#This Row],[REG TIME]]</f>
        <v>41013.395833333336</v>
      </c>
      <c r="U870" s="2">
        <f>ED_DATA[[#This Row],[TRIAGE DATE]] + ED_DATA[[#This Row],[TRIAGE TIME]]</f>
        <v>41013.502083333333</v>
      </c>
      <c r="V870" s="2">
        <f>ED_DATA[[#This Row],[DISP DATE]] + ED_DATA[[#This Row],[DISP TIME]]</f>
        <v>41013.513888888891</v>
      </c>
      <c r="W870" s="2">
        <f>ED_DATA[[#This Row],[DATE PT LEFT ED]] + ED_DATA[[#This Row],[TIME PT LEFT ED]]</f>
        <v>41013.513888888891</v>
      </c>
      <c r="X870" s="5">
        <f t="shared" si="130"/>
        <v>2.8333333333139308</v>
      </c>
      <c r="Y870" s="5">
        <f t="shared" si="131"/>
        <v>2.8333333333139308</v>
      </c>
      <c r="Z870" s="7">
        <f t="shared" si="132"/>
        <v>1</v>
      </c>
      <c r="AA870" s="7">
        <f t="shared" si="133"/>
        <v>1</v>
      </c>
      <c r="AB870" s="7">
        <f t="shared" si="136"/>
        <v>0</v>
      </c>
      <c r="AC870" s="7">
        <f t="shared" si="137"/>
        <v>0</v>
      </c>
      <c r="AD870" s="7">
        <f t="shared" si="138"/>
        <v>0</v>
      </c>
      <c r="AE870" s="7">
        <f t="shared" si="134"/>
        <v>0</v>
      </c>
      <c r="AF870" s="7">
        <f t="shared" si="135"/>
        <v>0</v>
      </c>
      <c r="AG870" s="7" t="str">
        <f t="shared" si="139"/>
        <v>Adult</v>
      </c>
    </row>
    <row r="871" spans="1:33">
      <c r="A871">
        <v>4414</v>
      </c>
      <c r="B871" t="s">
        <v>14</v>
      </c>
      <c r="C871" t="s">
        <v>15</v>
      </c>
      <c r="D871" t="s">
        <v>16</v>
      </c>
      <c r="E871" s="1">
        <v>41013</v>
      </c>
      <c r="F871" s="3">
        <v>0.43263888888888891</v>
      </c>
      <c r="G871" s="1">
        <v>41013</v>
      </c>
      <c r="H871" s="3">
        <v>0.42986111111111114</v>
      </c>
      <c r="I871">
        <v>4</v>
      </c>
      <c r="J871">
        <v>1990</v>
      </c>
      <c r="K871" s="1">
        <v>41013</v>
      </c>
      <c r="L871" s="3">
        <v>0.56944444444444442</v>
      </c>
      <c r="M871" s="1">
        <v>41013</v>
      </c>
      <c r="N871" s="3">
        <v>0.56944444444444442</v>
      </c>
      <c r="O871">
        <v>22</v>
      </c>
      <c r="P871">
        <v>10</v>
      </c>
      <c r="Q871">
        <v>10</v>
      </c>
      <c r="R871">
        <v>13</v>
      </c>
      <c r="S871">
        <v>13</v>
      </c>
      <c r="T871" s="2">
        <f>ED_DATA[[#This Row],[REG DATE]] + ED_DATA[[#This Row],[REG TIME]]</f>
        <v>41013.432638888888</v>
      </c>
      <c r="U871" s="2">
        <f>ED_DATA[[#This Row],[TRIAGE DATE]] + ED_DATA[[#This Row],[TRIAGE TIME]]</f>
        <v>41013.429861111108</v>
      </c>
      <c r="V871" s="2">
        <f>ED_DATA[[#This Row],[DISP DATE]] + ED_DATA[[#This Row],[DISP TIME]]</f>
        <v>41013.569444444445</v>
      </c>
      <c r="W871" s="2">
        <f>ED_DATA[[#This Row],[DATE PT LEFT ED]] + ED_DATA[[#This Row],[TIME PT LEFT ED]]</f>
        <v>41013.569444444445</v>
      </c>
      <c r="X871" s="5">
        <f t="shared" si="130"/>
        <v>3.28333333338378</v>
      </c>
      <c r="Y871" s="5">
        <f t="shared" si="131"/>
        <v>3.28333333338378</v>
      </c>
      <c r="Z871" s="7">
        <f t="shared" si="132"/>
        <v>1</v>
      </c>
      <c r="AA871" s="7">
        <f t="shared" si="133"/>
        <v>1</v>
      </c>
      <c r="AB871" s="7">
        <f t="shared" si="136"/>
        <v>0</v>
      </c>
      <c r="AC871" s="7">
        <f t="shared" si="137"/>
        <v>0</v>
      </c>
      <c r="AD871" s="7">
        <f t="shared" si="138"/>
        <v>0</v>
      </c>
      <c r="AE871" s="7">
        <f t="shared" si="134"/>
        <v>0</v>
      </c>
      <c r="AF871" s="7">
        <f t="shared" si="135"/>
        <v>0</v>
      </c>
      <c r="AG871" s="7" t="str">
        <f t="shared" si="139"/>
        <v>Adult</v>
      </c>
    </row>
    <row r="872" spans="1:33">
      <c r="A872">
        <v>4414</v>
      </c>
      <c r="B872" t="s">
        <v>14</v>
      </c>
      <c r="C872" t="s">
        <v>15</v>
      </c>
      <c r="D872" t="s">
        <v>16</v>
      </c>
      <c r="E872" s="1">
        <v>41013</v>
      </c>
      <c r="F872" s="3">
        <v>0.44097222222222221</v>
      </c>
      <c r="G872" s="1">
        <v>41013</v>
      </c>
      <c r="H872" s="3">
        <v>0.43958333333333333</v>
      </c>
      <c r="I872">
        <v>4</v>
      </c>
      <c r="J872">
        <v>1958</v>
      </c>
      <c r="K872" s="1">
        <v>41013</v>
      </c>
      <c r="L872" s="3">
        <v>0.61458333333333337</v>
      </c>
      <c r="M872" s="1">
        <v>41013</v>
      </c>
      <c r="N872" s="3">
        <v>0.61527777777777781</v>
      </c>
      <c r="O872">
        <v>53</v>
      </c>
      <c r="P872">
        <v>10</v>
      </c>
      <c r="Q872">
        <v>10</v>
      </c>
      <c r="R872">
        <v>14</v>
      </c>
      <c r="S872">
        <v>14</v>
      </c>
      <c r="T872" s="2">
        <f>ED_DATA[[#This Row],[REG DATE]] + ED_DATA[[#This Row],[REG TIME]]</f>
        <v>41013.440972222219</v>
      </c>
      <c r="U872" s="2">
        <f>ED_DATA[[#This Row],[TRIAGE DATE]] + ED_DATA[[#This Row],[TRIAGE TIME]]</f>
        <v>41013.439583333333</v>
      </c>
      <c r="V872" s="2">
        <f>ED_DATA[[#This Row],[DISP DATE]] + ED_DATA[[#This Row],[DISP TIME]]</f>
        <v>41013.614583333336</v>
      </c>
      <c r="W872" s="2">
        <f>ED_DATA[[#This Row],[DATE PT LEFT ED]] + ED_DATA[[#This Row],[TIME PT LEFT ED]]</f>
        <v>41013.615277777775</v>
      </c>
      <c r="X872" s="5">
        <f t="shared" si="130"/>
        <v>4.1833333333488554</v>
      </c>
      <c r="Y872" s="5">
        <f t="shared" si="131"/>
        <v>4.1666666668024845</v>
      </c>
      <c r="Z872" s="7">
        <f t="shared" si="132"/>
        <v>1</v>
      </c>
      <c r="AA872" s="7">
        <f t="shared" si="133"/>
        <v>0</v>
      </c>
      <c r="AB872" s="7">
        <f t="shared" si="136"/>
        <v>0</v>
      </c>
      <c r="AC872" s="7">
        <f t="shared" si="137"/>
        <v>0</v>
      </c>
      <c r="AD872" s="7">
        <f t="shared" si="138"/>
        <v>0</v>
      </c>
      <c r="AE872" s="7">
        <f t="shared" si="134"/>
        <v>0</v>
      </c>
      <c r="AF872" s="7">
        <f t="shared" si="135"/>
        <v>0</v>
      </c>
      <c r="AG872" s="7" t="str">
        <f t="shared" si="139"/>
        <v>Adult</v>
      </c>
    </row>
    <row r="873" spans="1:33">
      <c r="A873">
        <v>4414</v>
      </c>
      <c r="B873" t="s">
        <v>14</v>
      </c>
      <c r="C873" t="s">
        <v>15</v>
      </c>
      <c r="D873" t="s">
        <v>16</v>
      </c>
      <c r="E873" s="1">
        <v>41013</v>
      </c>
      <c r="F873" s="3">
        <v>0.4465277777777778</v>
      </c>
      <c r="G873" s="1">
        <v>41013</v>
      </c>
      <c r="H873" s="3">
        <v>0.44236111111111109</v>
      </c>
      <c r="I873">
        <v>4</v>
      </c>
      <c r="J873">
        <v>1994</v>
      </c>
      <c r="K873" s="1">
        <v>41013</v>
      </c>
      <c r="L873" s="3">
        <v>0.625</v>
      </c>
      <c r="M873" s="1">
        <v>41013</v>
      </c>
      <c r="N873" s="3">
        <v>0.625</v>
      </c>
      <c r="O873">
        <v>19</v>
      </c>
      <c r="P873">
        <v>10</v>
      </c>
      <c r="Q873">
        <v>10</v>
      </c>
      <c r="R873">
        <v>15</v>
      </c>
      <c r="S873">
        <v>15</v>
      </c>
      <c r="T873" s="2">
        <f>ED_DATA[[#This Row],[REG DATE]] + ED_DATA[[#This Row],[REG TIME]]</f>
        <v>41013.446527777778</v>
      </c>
      <c r="U873" s="2">
        <f>ED_DATA[[#This Row],[TRIAGE DATE]] + ED_DATA[[#This Row],[TRIAGE TIME]]</f>
        <v>41013.442361111112</v>
      </c>
      <c r="V873" s="2">
        <f>ED_DATA[[#This Row],[DISP DATE]] + ED_DATA[[#This Row],[DISP TIME]]</f>
        <v>41013.625</v>
      </c>
      <c r="W873" s="2">
        <f>ED_DATA[[#This Row],[DATE PT LEFT ED]] + ED_DATA[[#This Row],[TIME PT LEFT ED]]</f>
        <v>41013.625</v>
      </c>
      <c r="X873" s="5">
        <f t="shared" si="130"/>
        <v>4.2833333333255723</v>
      </c>
      <c r="Y873" s="5">
        <f t="shared" si="131"/>
        <v>4.2833333333255723</v>
      </c>
      <c r="Z873" s="7">
        <f t="shared" si="132"/>
        <v>1</v>
      </c>
      <c r="AA873" s="7">
        <f t="shared" si="133"/>
        <v>0</v>
      </c>
      <c r="AB873" s="7">
        <f t="shared" si="136"/>
        <v>0</v>
      </c>
      <c r="AC873" s="7">
        <f t="shared" si="137"/>
        <v>0</v>
      </c>
      <c r="AD873" s="7">
        <f t="shared" si="138"/>
        <v>0</v>
      </c>
      <c r="AE873" s="7">
        <f t="shared" si="134"/>
        <v>0</v>
      </c>
      <c r="AF873" s="7">
        <f t="shared" si="135"/>
        <v>0</v>
      </c>
      <c r="AG873" s="7" t="str">
        <f t="shared" si="139"/>
        <v>Adult</v>
      </c>
    </row>
    <row r="874" spans="1:33">
      <c r="A874">
        <v>4414</v>
      </c>
      <c r="B874" t="s">
        <v>14</v>
      </c>
      <c r="C874" t="s">
        <v>15</v>
      </c>
      <c r="D874" t="s">
        <v>16</v>
      </c>
      <c r="E874" s="1">
        <v>41013</v>
      </c>
      <c r="F874" s="3">
        <v>0.47083333333333333</v>
      </c>
      <c r="G874" s="1">
        <v>41013</v>
      </c>
      <c r="H874" s="3">
        <v>0.46597222222222223</v>
      </c>
      <c r="I874">
        <v>4</v>
      </c>
      <c r="J874">
        <v>1980</v>
      </c>
      <c r="K874" s="1">
        <v>41013</v>
      </c>
      <c r="L874" s="3">
        <v>0.67083333333333328</v>
      </c>
      <c r="M874" s="1">
        <v>41013</v>
      </c>
      <c r="N874" s="3">
        <v>0.67083333333333328</v>
      </c>
      <c r="O874">
        <v>33</v>
      </c>
      <c r="P874">
        <v>11</v>
      </c>
      <c r="Q874">
        <v>11</v>
      </c>
      <c r="R874">
        <v>16</v>
      </c>
      <c r="S874">
        <v>16</v>
      </c>
      <c r="T874" s="2">
        <f>ED_DATA[[#This Row],[REG DATE]] + ED_DATA[[#This Row],[REG TIME]]</f>
        <v>41013.470833333333</v>
      </c>
      <c r="U874" s="2">
        <f>ED_DATA[[#This Row],[TRIAGE DATE]] + ED_DATA[[#This Row],[TRIAGE TIME]]</f>
        <v>41013.46597222222</v>
      </c>
      <c r="V874" s="2">
        <f>ED_DATA[[#This Row],[DISP DATE]] + ED_DATA[[#This Row],[DISP TIME]]</f>
        <v>41013.67083333333</v>
      </c>
      <c r="W874" s="2">
        <f>ED_DATA[[#This Row],[DATE PT LEFT ED]] + ED_DATA[[#This Row],[TIME PT LEFT ED]]</f>
        <v>41013.67083333333</v>
      </c>
      <c r="X874" s="5">
        <f t="shared" si="130"/>
        <v>4.7999999999301508</v>
      </c>
      <c r="Y874" s="5">
        <f t="shared" si="131"/>
        <v>4.7999999999301508</v>
      </c>
      <c r="Z874" s="7">
        <f t="shared" si="132"/>
        <v>1</v>
      </c>
      <c r="AA874" s="7">
        <f t="shared" si="133"/>
        <v>0</v>
      </c>
      <c r="AB874" s="7">
        <f t="shared" si="136"/>
        <v>0</v>
      </c>
      <c r="AC874" s="7">
        <f t="shared" si="137"/>
        <v>0</v>
      </c>
      <c r="AD874" s="7">
        <f t="shared" si="138"/>
        <v>0</v>
      </c>
      <c r="AE874" s="7">
        <f t="shared" si="134"/>
        <v>0</v>
      </c>
      <c r="AF874" s="7">
        <f t="shared" si="135"/>
        <v>0</v>
      </c>
      <c r="AG874" s="7" t="str">
        <f t="shared" si="139"/>
        <v>Adult</v>
      </c>
    </row>
    <row r="875" spans="1:33">
      <c r="A875">
        <v>4414</v>
      </c>
      <c r="B875" t="s">
        <v>14</v>
      </c>
      <c r="C875" t="s">
        <v>15</v>
      </c>
      <c r="D875" t="s">
        <v>16</v>
      </c>
      <c r="E875" s="1">
        <v>41013</v>
      </c>
      <c r="F875" s="3">
        <v>0.73472222222222228</v>
      </c>
      <c r="G875" s="1">
        <v>41013</v>
      </c>
      <c r="H875" s="3">
        <v>0.73402777777777772</v>
      </c>
      <c r="I875">
        <v>4</v>
      </c>
      <c r="J875">
        <v>1965</v>
      </c>
      <c r="K875" s="1">
        <v>41013</v>
      </c>
      <c r="L875" s="3">
        <v>0.75</v>
      </c>
      <c r="M875" s="1">
        <v>41013</v>
      </c>
      <c r="N875" s="3">
        <v>0.75</v>
      </c>
      <c r="O875">
        <v>49</v>
      </c>
      <c r="P875">
        <v>17</v>
      </c>
      <c r="Q875">
        <v>17</v>
      </c>
      <c r="R875">
        <v>18</v>
      </c>
      <c r="S875">
        <v>18</v>
      </c>
      <c r="T875" s="2">
        <f>ED_DATA[[#This Row],[REG DATE]] + ED_DATA[[#This Row],[REG TIME]]</f>
        <v>41013.734722222223</v>
      </c>
      <c r="U875" s="2">
        <f>ED_DATA[[#This Row],[TRIAGE DATE]] + ED_DATA[[#This Row],[TRIAGE TIME]]</f>
        <v>41013.734027777777</v>
      </c>
      <c r="V875" s="2">
        <f>ED_DATA[[#This Row],[DISP DATE]] + ED_DATA[[#This Row],[DISP TIME]]</f>
        <v>41013.75</v>
      </c>
      <c r="W875" s="2">
        <f>ED_DATA[[#This Row],[DATE PT LEFT ED]] + ED_DATA[[#This Row],[TIME PT LEFT ED]]</f>
        <v>41013.75</v>
      </c>
      <c r="X875" s="5">
        <f t="shared" si="130"/>
        <v>0.36666666663950309</v>
      </c>
      <c r="Y875" s="5">
        <f t="shared" si="131"/>
        <v>0.36666666663950309</v>
      </c>
      <c r="Z875" s="7">
        <f t="shared" si="132"/>
        <v>1</v>
      </c>
      <c r="AA875" s="7">
        <f t="shared" si="133"/>
        <v>1</v>
      </c>
      <c r="AB875" s="7">
        <f t="shared" si="136"/>
        <v>0</v>
      </c>
      <c r="AC875" s="7">
        <f t="shared" si="137"/>
        <v>0</v>
      </c>
      <c r="AD875" s="7">
        <f t="shared" si="138"/>
        <v>0</v>
      </c>
      <c r="AE875" s="7">
        <f t="shared" si="134"/>
        <v>0</v>
      </c>
      <c r="AF875" s="7">
        <f t="shared" si="135"/>
        <v>0</v>
      </c>
      <c r="AG875" s="7" t="str">
        <f t="shared" si="139"/>
        <v>Adult</v>
      </c>
    </row>
    <row r="876" spans="1:33">
      <c r="A876">
        <v>4414</v>
      </c>
      <c r="B876" t="s">
        <v>14</v>
      </c>
      <c r="C876" t="s">
        <v>15</v>
      </c>
      <c r="D876" t="s">
        <v>16</v>
      </c>
      <c r="E876" s="1">
        <v>41010</v>
      </c>
      <c r="F876" s="3">
        <v>0.79166666666666663</v>
      </c>
      <c r="G876" s="1">
        <v>41010</v>
      </c>
      <c r="H876" s="3">
        <v>0.78819444444444442</v>
      </c>
      <c r="I876">
        <v>4</v>
      </c>
      <c r="J876">
        <v>1967</v>
      </c>
      <c r="K876" s="1">
        <v>41010</v>
      </c>
      <c r="L876" s="3">
        <v>0.92708333333333337</v>
      </c>
      <c r="M876" s="1">
        <v>41010</v>
      </c>
      <c r="N876" s="3">
        <v>0.9291666666666667</v>
      </c>
      <c r="O876">
        <v>45</v>
      </c>
      <c r="P876">
        <v>19</v>
      </c>
      <c r="Q876">
        <v>18</v>
      </c>
      <c r="R876">
        <v>22</v>
      </c>
      <c r="S876">
        <v>22</v>
      </c>
      <c r="T876" s="2">
        <f>ED_DATA[[#This Row],[REG DATE]] + ED_DATA[[#This Row],[REG TIME]]</f>
        <v>41010.791666666664</v>
      </c>
      <c r="U876" s="2">
        <f>ED_DATA[[#This Row],[TRIAGE DATE]] + ED_DATA[[#This Row],[TRIAGE TIME]]</f>
        <v>41010.788194444445</v>
      </c>
      <c r="V876" s="2">
        <f>ED_DATA[[#This Row],[DISP DATE]] + ED_DATA[[#This Row],[DISP TIME]]</f>
        <v>41010.927083333336</v>
      </c>
      <c r="W876" s="2">
        <f>ED_DATA[[#This Row],[DATE PT LEFT ED]] + ED_DATA[[#This Row],[TIME PT LEFT ED]]</f>
        <v>41010.929166666669</v>
      </c>
      <c r="X876" s="5">
        <f t="shared" si="130"/>
        <v>3.3000000001047738</v>
      </c>
      <c r="Y876" s="5">
        <f t="shared" si="131"/>
        <v>3.2500000001164153</v>
      </c>
      <c r="Z876" s="7">
        <f t="shared" si="132"/>
        <v>1</v>
      </c>
      <c r="AA876" s="7">
        <f t="shared" si="133"/>
        <v>1</v>
      </c>
      <c r="AB876" s="7">
        <f t="shared" si="136"/>
        <v>0</v>
      </c>
      <c r="AC876" s="7">
        <f t="shared" si="137"/>
        <v>0</v>
      </c>
      <c r="AD876" s="7">
        <f t="shared" si="138"/>
        <v>0</v>
      </c>
      <c r="AE876" s="7">
        <f t="shared" si="134"/>
        <v>0</v>
      </c>
      <c r="AF876" s="7">
        <f t="shared" si="135"/>
        <v>0</v>
      </c>
      <c r="AG876" s="7" t="str">
        <f t="shared" si="139"/>
        <v>Adult</v>
      </c>
    </row>
    <row r="877" spans="1:33">
      <c r="A877">
        <v>4414</v>
      </c>
      <c r="B877" t="s">
        <v>14</v>
      </c>
      <c r="C877" t="s">
        <v>15</v>
      </c>
      <c r="D877" t="s">
        <v>18</v>
      </c>
      <c r="E877" s="1">
        <v>41010</v>
      </c>
      <c r="F877" s="3">
        <v>0.9</v>
      </c>
      <c r="G877" s="1">
        <v>41010</v>
      </c>
      <c r="H877" s="3">
        <v>0.89375000000000004</v>
      </c>
      <c r="I877">
        <v>4</v>
      </c>
      <c r="J877">
        <v>1950</v>
      </c>
      <c r="K877" s="1">
        <v>41011</v>
      </c>
      <c r="L877" s="3">
        <v>0.49513888888888891</v>
      </c>
      <c r="M877" s="1">
        <v>41011</v>
      </c>
      <c r="N877" s="3">
        <v>0.49513888888888891</v>
      </c>
      <c r="O877">
        <v>64</v>
      </c>
      <c r="P877">
        <v>21</v>
      </c>
      <c r="Q877">
        <v>21</v>
      </c>
      <c r="R877">
        <v>11</v>
      </c>
      <c r="S877">
        <v>11</v>
      </c>
      <c r="T877" s="2">
        <f>ED_DATA[[#This Row],[REG DATE]] + ED_DATA[[#This Row],[REG TIME]]</f>
        <v>41010.9</v>
      </c>
      <c r="U877" s="2">
        <f>ED_DATA[[#This Row],[TRIAGE DATE]] + ED_DATA[[#This Row],[TRIAGE TIME]]</f>
        <v>41010.893750000003</v>
      </c>
      <c r="V877" s="2">
        <f>ED_DATA[[#This Row],[DISP DATE]] + ED_DATA[[#This Row],[DISP TIME]]</f>
        <v>41011.495138888888</v>
      </c>
      <c r="W877" s="2">
        <f>ED_DATA[[#This Row],[DATE PT LEFT ED]] + ED_DATA[[#This Row],[TIME PT LEFT ED]]</f>
        <v>41011.495138888888</v>
      </c>
      <c r="X877" s="5">
        <f t="shared" si="130"/>
        <v>14.283333333267365</v>
      </c>
      <c r="Y877" s="5">
        <f t="shared" si="131"/>
        <v>14.283333333267365</v>
      </c>
      <c r="Z877" s="7">
        <f t="shared" si="132"/>
        <v>0</v>
      </c>
      <c r="AA877" s="7">
        <f t="shared" si="133"/>
        <v>0</v>
      </c>
      <c r="AB877" s="7">
        <f t="shared" si="136"/>
        <v>0</v>
      </c>
      <c r="AC877" s="7">
        <f t="shared" si="137"/>
        <v>0</v>
      </c>
      <c r="AD877" s="7">
        <f t="shared" si="138"/>
        <v>0</v>
      </c>
      <c r="AE877" s="7">
        <f t="shared" si="134"/>
        <v>0</v>
      </c>
      <c r="AF877" s="7">
        <f t="shared" si="135"/>
        <v>0</v>
      </c>
      <c r="AG877" s="7" t="str">
        <f t="shared" si="139"/>
        <v>Adult</v>
      </c>
    </row>
    <row r="878" spans="1:33">
      <c r="A878">
        <v>4414</v>
      </c>
      <c r="B878" t="s">
        <v>14</v>
      </c>
      <c r="C878" t="s">
        <v>15</v>
      </c>
      <c r="D878" t="s">
        <v>18</v>
      </c>
      <c r="E878" s="1">
        <v>41014</v>
      </c>
      <c r="F878" s="3">
        <v>0.74930555555555556</v>
      </c>
      <c r="G878" s="1">
        <v>41014</v>
      </c>
      <c r="H878" s="3">
        <v>0.74444444444444446</v>
      </c>
      <c r="I878">
        <v>4</v>
      </c>
      <c r="J878">
        <v>1992</v>
      </c>
      <c r="K878" s="1">
        <v>41014</v>
      </c>
      <c r="L878" s="3">
        <v>0.78611111111111109</v>
      </c>
      <c r="M878" s="1">
        <v>41014</v>
      </c>
      <c r="N878" s="3">
        <v>0.80486111111111114</v>
      </c>
      <c r="O878">
        <v>19</v>
      </c>
      <c r="P878">
        <v>17</v>
      </c>
      <c r="Q878">
        <v>17</v>
      </c>
      <c r="R878">
        <v>18</v>
      </c>
      <c r="S878">
        <v>19</v>
      </c>
      <c r="T878" s="2">
        <f>ED_DATA[[#This Row],[REG DATE]] + ED_DATA[[#This Row],[REG TIME]]</f>
        <v>41014.749305555553</v>
      </c>
      <c r="U878" s="2">
        <f>ED_DATA[[#This Row],[TRIAGE DATE]] + ED_DATA[[#This Row],[TRIAGE TIME]]</f>
        <v>41014.744444444441</v>
      </c>
      <c r="V878" s="2">
        <f>ED_DATA[[#This Row],[DISP DATE]] + ED_DATA[[#This Row],[DISP TIME]]</f>
        <v>41014.786111111112</v>
      </c>
      <c r="W878" s="2">
        <f>ED_DATA[[#This Row],[DATE PT LEFT ED]] + ED_DATA[[#This Row],[TIME PT LEFT ED]]</f>
        <v>41014.804861111108</v>
      </c>
      <c r="X878" s="5">
        <f t="shared" si="130"/>
        <v>1.3333333333139308</v>
      </c>
      <c r="Y878" s="5">
        <f t="shared" si="131"/>
        <v>0.88333333341870457</v>
      </c>
      <c r="Z878" s="7">
        <f t="shared" si="132"/>
        <v>1</v>
      </c>
      <c r="AA878" s="7">
        <f t="shared" si="133"/>
        <v>1</v>
      </c>
      <c r="AB878" s="7">
        <f t="shared" si="136"/>
        <v>0</v>
      </c>
      <c r="AC878" s="7">
        <f t="shared" si="137"/>
        <v>0</v>
      </c>
      <c r="AD878" s="7">
        <f t="shared" si="138"/>
        <v>0</v>
      </c>
      <c r="AE878" s="7">
        <f t="shared" si="134"/>
        <v>0</v>
      </c>
      <c r="AF878" s="7">
        <f t="shared" si="135"/>
        <v>0</v>
      </c>
      <c r="AG878" s="7" t="str">
        <f t="shared" si="139"/>
        <v>Adult</v>
      </c>
    </row>
    <row r="879" spans="1:33">
      <c r="A879">
        <v>4414</v>
      </c>
      <c r="B879" t="s">
        <v>14</v>
      </c>
      <c r="C879" t="s">
        <v>15</v>
      </c>
      <c r="D879" t="s">
        <v>18</v>
      </c>
      <c r="E879" s="1">
        <v>41013</v>
      </c>
      <c r="F879" s="3">
        <v>0.51388888888888884</v>
      </c>
      <c r="G879" s="1">
        <v>41013</v>
      </c>
      <c r="H879" s="3">
        <v>0.51041666666666663</v>
      </c>
      <c r="I879">
        <v>4</v>
      </c>
      <c r="J879">
        <v>1996</v>
      </c>
      <c r="K879" s="1">
        <v>41013</v>
      </c>
      <c r="L879" s="3">
        <v>0.6875</v>
      </c>
      <c r="M879" s="1">
        <v>41013</v>
      </c>
      <c r="N879" s="3">
        <v>0.69027777777777777</v>
      </c>
      <c r="O879">
        <v>19</v>
      </c>
      <c r="P879">
        <v>12</v>
      </c>
      <c r="Q879">
        <v>12</v>
      </c>
      <c r="R879">
        <v>16</v>
      </c>
      <c r="S879">
        <v>16</v>
      </c>
      <c r="T879" s="2">
        <f>ED_DATA[[#This Row],[REG DATE]] + ED_DATA[[#This Row],[REG TIME]]</f>
        <v>41013.513888888891</v>
      </c>
      <c r="U879" s="2">
        <f>ED_DATA[[#This Row],[TRIAGE DATE]] + ED_DATA[[#This Row],[TRIAGE TIME]]</f>
        <v>41013.510416666664</v>
      </c>
      <c r="V879" s="2">
        <f>ED_DATA[[#This Row],[DISP DATE]] + ED_DATA[[#This Row],[DISP TIME]]</f>
        <v>41013.6875</v>
      </c>
      <c r="W879" s="2">
        <f>ED_DATA[[#This Row],[DATE PT LEFT ED]] + ED_DATA[[#This Row],[TIME PT LEFT ED]]</f>
        <v>41013.69027777778</v>
      </c>
      <c r="X879" s="5">
        <f t="shared" si="130"/>
        <v>4.2333333333372138</v>
      </c>
      <c r="Y879" s="5">
        <f t="shared" si="131"/>
        <v>4.1666666666278616</v>
      </c>
      <c r="Z879" s="7">
        <f t="shared" si="132"/>
        <v>1</v>
      </c>
      <c r="AA879" s="7">
        <f t="shared" si="133"/>
        <v>0</v>
      </c>
      <c r="AB879" s="7">
        <f t="shared" si="136"/>
        <v>0</v>
      </c>
      <c r="AC879" s="7">
        <f t="shared" si="137"/>
        <v>0</v>
      </c>
      <c r="AD879" s="7">
        <f t="shared" si="138"/>
        <v>0</v>
      </c>
      <c r="AE879" s="7">
        <f t="shared" si="134"/>
        <v>0</v>
      </c>
      <c r="AF879" s="7">
        <f t="shared" si="135"/>
        <v>0</v>
      </c>
      <c r="AG879" s="7" t="str">
        <f t="shared" si="139"/>
        <v>Adult</v>
      </c>
    </row>
    <row r="880" spans="1:33">
      <c r="A880">
        <v>4414</v>
      </c>
      <c r="B880" t="s">
        <v>14</v>
      </c>
      <c r="C880" t="s">
        <v>15</v>
      </c>
      <c r="D880" t="s">
        <v>16</v>
      </c>
      <c r="E880" s="1">
        <v>41011</v>
      </c>
      <c r="F880" s="3">
        <v>0.43402777777777779</v>
      </c>
      <c r="G880" s="1">
        <v>41011</v>
      </c>
      <c r="H880" s="3">
        <v>0.42986111111111114</v>
      </c>
      <c r="I880">
        <v>4</v>
      </c>
      <c r="J880">
        <v>2009</v>
      </c>
      <c r="K880" s="1">
        <v>41011</v>
      </c>
      <c r="L880" s="3">
        <v>0.48541666666666666</v>
      </c>
      <c r="M880" s="1">
        <v>41011</v>
      </c>
      <c r="N880" s="3">
        <v>0.4861111111111111</v>
      </c>
      <c r="O880">
        <v>4</v>
      </c>
      <c r="P880">
        <v>10</v>
      </c>
      <c r="Q880">
        <v>10</v>
      </c>
      <c r="R880">
        <v>11</v>
      </c>
      <c r="S880">
        <v>11</v>
      </c>
      <c r="T880" s="2">
        <f>ED_DATA[[#This Row],[REG DATE]] + ED_DATA[[#This Row],[REG TIME]]</f>
        <v>41011.434027777781</v>
      </c>
      <c r="U880" s="2">
        <f>ED_DATA[[#This Row],[TRIAGE DATE]] + ED_DATA[[#This Row],[TRIAGE TIME]]</f>
        <v>41011.429861111108</v>
      </c>
      <c r="V880" s="2">
        <f>ED_DATA[[#This Row],[DISP DATE]] + ED_DATA[[#This Row],[DISP TIME]]</f>
        <v>41011.48541666667</v>
      </c>
      <c r="W880" s="2">
        <f>ED_DATA[[#This Row],[DATE PT LEFT ED]] + ED_DATA[[#This Row],[TIME PT LEFT ED]]</f>
        <v>41011.486111111109</v>
      </c>
      <c r="X880" s="5">
        <f t="shared" si="130"/>
        <v>1.2499999998835847</v>
      </c>
      <c r="Y880" s="5">
        <f t="shared" si="131"/>
        <v>1.2333333333372138</v>
      </c>
      <c r="Z880" s="7">
        <f t="shared" si="132"/>
        <v>1</v>
      </c>
      <c r="AA880" s="7">
        <f t="shared" si="133"/>
        <v>1</v>
      </c>
      <c r="AB880" s="7">
        <f t="shared" si="136"/>
        <v>0</v>
      </c>
      <c r="AC880" s="7">
        <f t="shared" si="137"/>
        <v>0</v>
      </c>
      <c r="AD880" s="7">
        <f t="shared" si="138"/>
        <v>0</v>
      </c>
      <c r="AE880" s="7">
        <f t="shared" si="134"/>
        <v>0</v>
      </c>
      <c r="AF880" s="7">
        <f t="shared" si="135"/>
        <v>0</v>
      </c>
      <c r="AG880" s="7" t="str">
        <f t="shared" si="139"/>
        <v>Pediatric</v>
      </c>
    </row>
    <row r="881" spans="1:33">
      <c r="A881">
        <v>4414</v>
      </c>
      <c r="B881" t="s">
        <v>14</v>
      </c>
      <c r="C881" t="s">
        <v>15</v>
      </c>
      <c r="D881" t="s">
        <v>16</v>
      </c>
      <c r="E881" s="1">
        <v>41011</v>
      </c>
      <c r="F881" s="3">
        <v>0.49166666666666664</v>
      </c>
      <c r="G881" s="1">
        <v>41011</v>
      </c>
      <c r="H881" s="3">
        <v>0.48472222222222222</v>
      </c>
      <c r="I881">
        <v>4</v>
      </c>
      <c r="J881">
        <v>2010</v>
      </c>
      <c r="K881" s="1">
        <v>41011</v>
      </c>
      <c r="L881" s="3">
        <v>0.5395833333333333</v>
      </c>
      <c r="M881" s="1">
        <v>41011</v>
      </c>
      <c r="N881" s="3">
        <v>0.5395833333333333</v>
      </c>
      <c r="O881">
        <v>2</v>
      </c>
      <c r="P881">
        <v>11</v>
      </c>
      <c r="Q881">
        <v>11</v>
      </c>
      <c r="R881">
        <v>12</v>
      </c>
      <c r="S881">
        <v>12</v>
      </c>
      <c r="T881" s="2">
        <f>ED_DATA[[#This Row],[REG DATE]] + ED_DATA[[#This Row],[REG TIME]]</f>
        <v>41011.491666666669</v>
      </c>
      <c r="U881" s="2">
        <f>ED_DATA[[#This Row],[TRIAGE DATE]] + ED_DATA[[#This Row],[TRIAGE TIME]]</f>
        <v>41011.484722222223</v>
      </c>
      <c r="V881" s="2">
        <f>ED_DATA[[#This Row],[DISP DATE]] + ED_DATA[[#This Row],[DISP TIME]]</f>
        <v>41011.539583333331</v>
      </c>
      <c r="W881" s="2">
        <f>ED_DATA[[#This Row],[DATE PT LEFT ED]] + ED_DATA[[#This Row],[TIME PT LEFT ED]]</f>
        <v>41011.539583333331</v>
      </c>
      <c r="X881" s="5">
        <f t="shared" si="130"/>
        <v>1.1499999999068677</v>
      </c>
      <c r="Y881" s="5">
        <f t="shared" si="131"/>
        <v>1.1499999999068677</v>
      </c>
      <c r="Z881" s="7">
        <f t="shared" si="132"/>
        <v>1</v>
      </c>
      <c r="AA881" s="7">
        <f t="shared" si="133"/>
        <v>1</v>
      </c>
      <c r="AB881" s="7">
        <f t="shared" si="136"/>
        <v>0</v>
      </c>
      <c r="AC881" s="7">
        <f t="shared" si="137"/>
        <v>0</v>
      </c>
      <c r="AD881" s="7">
        <f t="shared" si="138"/>
        <v>0</v>
      </c>
      <c r="AE881" s="7">
        <f t="shared" si="134"/>
        <v>0</v>
      </c>
      <c r="AF881" s="7">
        <f t="shared" si="135"/>
        <v>0</v>
      </c>
      <c r="AG881" s="7" t="str">
        <f t="shared" si="139"/>
        <v>Pediatric</v>
      </c>
    </row>
    <row r="882" spans="1:33">
      <c r="A882">
        <v>4414</v>
      </c>
      <c r="B882" t="s">
        <v>14</v>
      </c>
      <c r="C882" t="s">
        <v>15</v>
      </c>
      <c r="D882" t="s">
        <v>18</v>
      </c>
      <c r="E882" s="1">
        <v>41010</v>
      </c>
      <c r="F882" s="3">
        <v>0.11388888888888889</v>
      </c>
      <c r="G882" s="1">
        <v>41010</v>
      </c>
      <c r="H882" s="3">
        <v>0.1076388888888889</v>
      </c>
      <c r="I882">
        <v>4</v>
      </c>
      <c r="J882">
        <v>1921</v>
      </c>
      <c r="K882" s="1">
        <v>41010</v>
      </c>
      <c r="L882" s="3">
        <v>0.56874999999999998</v>
      </c>
      <c r="M882" s="1">
        <v>41010</v>
      </c>
      <c r="N882" s="3">
        <v>0.56874999999999998</v>
      </c>
      <c r="O882">
        <v>92</v>
      </c>
      <c r="P882">
        <v>2</v>
      </c>
      <c r="Q882">
        <v>2</v>
      </c>
      <c r="R882">
        <v>13</v>
      </c>
      <c r="S882">
        <v>13</v>
      </c>
      <c r="T882" s="2">
        <f>ED_DATA[[#This Row],[REG DATE]] + ED_DATA[[#This Row],[REG TIME]]</f>
        <v>41010.113888888889</v>
      </c>
      <c r="U882" s="2">
        <f>ED_DATA[[#This Row],[TRIAGE DATE]] + ED_DATA[[#This Row],[TRIAGE TIME]]</f>
        <v>41010.107638888891</v>
      </c>
      <c r="V882" s="2">
        <f>ED_DATA[[#This Row],[DISP DATE]] + ED_DATA[[#This Row],[DISP TIME]]</f>
        <v>41010.568749999999</v>
      </c>
      <c r="W882" s="2">
        <f>ED_DATA[[#This Row],[DATE PT LEFT ED]] + ED_DATA[[#This Row],[TIME PT LEFT ED]]</f>
        <v>41010.568749999999</v>
      </c>
      <c r="X882" s="5">
        <f t="shared" si="130"/>
        <v>10.916666666627862</v>
      </c>
      <c r="Y882" s="5">
        <f t="shared" si="131"/>
        <v>10.916666666627862</v>
      </c>
      <c r="Z882" s="7">
        <f t="shared" si="132"/>
        <v>0</v>
      </c>
      <c r="AA882" s="7">
        <f t="shared" si="133"/>
        <v>0</v>
      </c>
      <c r="AB882" s="7">
        <f t="shared" si="136"/>
        <v>0</v>
      </c>
      <c r="AC882" s="7">
        <f t="shared" si="137"/>
        <v>0</v>
      </c>
      <c r="AD882" s="7">
        <f t="shared" si="138"/>
        <v>0</v>
      </c>
      <c r="AE882" s="7">
        <f t="shared" si="134"/>
        <v>0</v>
      </c>
      <c r="AF882" s="7">
        <f t="shared" si="135"/>
        <v>0</v>
      </c>
      <c r="AG882" s="7" t="str">
        <f t="shared" si="139"/>
        <v>Senior</v>
      </c>
    </row>
    <row r="883" spans="1:33">
      <c r="A883">
        <v>4414</v>
      </c>
      <c r="B883" t="s">
        <v>14</v>
      </c>
      <c r="C883" t="s">
        <v>15</v>
      </c>
      <c r="D883" t="s">
        <v>16</v>
      </c>
      <c r="E883" s="1">
        <v>41010</v>
      </c>
      <c r="F883" s="3">
        <v>0.31388888888888888</v>
      </c>
      <c r="G883" s="1">
        <v>41010</v>
      </c>
      <c r="H883" s="3">
        <v>0.30972222222222223</v>
      </c>
      <c r="I883">
        <v>4</v>
      </c>
      <c r="J883">
        <v>2008</v>
      </c>
      <c r="K883" s="1">
        <v>41010</v>
      </c>
      <c r="L883" s="3">
        <v>0.4375</v>
      </c>
      <c r="M883" s="1">
        <v>41010</v>
      </c>
      <c r="N883" s="3">
        <v>0.43958333333333333</v>
      </c>
      <c r="O883">
        <v>7</v>
      </c>
      <c r="P883">
        <v>7</v>
      </c>
      <c r="Q883">
        <v>7</v>
      </c>
      <c r="R883">
        <v>10</v>
      </c>
      <c r="S883">
        <v>10</v>
      </c>
      <c r="T883" s="2">
        <f>ED_DATA[[#This Row],[REG DATE]] + ED_DATA[[#This Row],[REG TIME]]</f>
        <v>41010.313888888886</v>
      </c>
      <c r="U883" s="2">
        <f>ED_DATA[[#This Row],[TRIAGE DATE]] + ED_DATA[[#This Row],[TRIAGE TIME]]</f>
        <v>41010.30972222222</v>
      </c>
      <c r="V883" s="2">
        <f>ED_DATA[[#This Row],[DISP DATE]] + ED_DATA[[#This Row],[DISP TIME]]</f>
        <v>41010.4375</v>
      </c>
      <c r="W883" s="2">
        <f>ED_DATA[[#This Row],[DATE PT LEFT ED]] + ED_DATA[[#This Row],[TIME PT LEFT ED]]</f>
        <v>41010.439583333333</v>
      </c>
      <c r="X883" s="5">
        <f t="shared" si="130"/>
        <v>3.0166666667209938</v>
      </c>
      <c r="Y883" s="5">
        <f t="shared" si="131"/>
        <v>2.9666666667326353</v>
      </c>
      <c r="Z883" s="7">
        <f t="shared" si="132"/>
        <v>1</v>
      </c>
      <c r="AA883" s="7">
        <f t="shared" si="133"/>
        <v>1</v>
      </c>
      <c r="AB883" s="7">
        <f t="shared" si="136"/>
        <v>0</v>
      </c>
      <c r="AC883" s="7">
        <f t="shared" si="137"/>
        <v>0</v>
      </c>
      <c r="AD883" s="7">
        <f t="shared" si="138"/>
        <v>0</v>
      </c>
      <c r="AE883" s="7">
        <f t="shared" si="134"/>
        <v>0</v>
      </c>
      <c r="AF883" s="7">
        <f t="shared" si="135"/>
        <v>0</v>
      </c>
      <c r="AG883" s="7" t="str">
        <f t="shared" si="139"/>
        <v>Pediatric</v>
      </c>
    </row>
    <row r="884" spans="1:33">
      <c r="A884">
        <v>4414</v>
      </c>
      <c r="B884" t="s">
        <v>14</v>
      </c>
      <c r="C884" t="s">
        <v>15</v>
      </c>
      <c r="D884" t="s">
        <v>16</v>
      </c>
      <c r="E884" s="1">
        <v>41010</v>
      </c>
      <c r="F884" s="3">
        <v>0.52222222222222225</v>
      </c>
      <c r="G884" s="1">
        <v>41010</v>
      </c>
      <c r="H884" s="3">
        <v>0.51875000000000004</v>
      </c>
      <c r="I884">
        <v>4</v>
      </c>
      <c r="J884">
        <v>1918</v>
      </c>
      <c r="K884" s="1">
        <v>41010</v>
      </c>
      <c r="L884" s="3">
        <v>0.72430555555555554</v>
      </c>
      <c r="M884" s="1">
        <v>41010</v>
      </c>
      <c r="N884" s="3">
        <v>0.72430555555555554</v>
      </c>
      <c r="O884">
        <v>95</v>
      </c>
      <c r="P884">
        <v>12</v>
      </c>
      <c r="Q884">
        <v>12</v>
      </c>
      <c r="R884">
        <v>17</v>
      </c>
      <c r="S884">
        <v>17</v>
      </c>
      <c r="T884" s="2">
        <f>ED_DATA[[#This Row],[REG DATE]] + ED_DATA[[#This Row],[REG TIME]]</f>
        <v>41010.522222222222</v>
      </c>
      <c r="U884" s="2">
        <f>ED_DATA[[#This Row],[TRIAGE DATE]] + ED_DATA[[#This Row],[TRIAGE TIME]]</f>
        <v>41010.518750000003</v>
      </c>
      <c r="V884" s="2">
        <f>ED_DATA[[#This Row],[DISP DATE]] + ED_DATA[[#This Row],[DISP TIME]]</f>
        <v>41010.724305555559</v>
      </c>
      <c r="W884" s="2">
        <f>ED_DATA[[#This Row],[DATE PT LEFT ED]] + ED_DATA[[#This Row],[TIME PT LEFT ED]]</f>
        <v>41010.724305555559</v>
      </c>
      <c r="X884" s="5">
        <f t="shared" si="130"/>
        <v>4.8500000000931323</v>
      </c>
      <c r="Y884" s="5">
        <f t="shared" si="131"/>
        <v>4.8500000000931323</v>
      </c>
      <c r="Z884" s="7">
        <f t="shared" si="132"/>
        <v>1</v>
      </c>
      <c r="AA884" s="7">
        <f t="shared" si="133"/>
        <v>0</v>
      </c>
      <c r="AB884" s="7">
        <f t="shared" si="136"/>
        <v>0</v>
      </c>
      <c r="AC884" s="7">
        <f t="shared" si="137"/>
        <v>0</v>
      </c>
      <c r="AD884" s="7">
        <f t="shared" si="138"/>
        <v>0</v>
      </c>
      <c r="AE884" s="7">
        <f t="shared" si="134"/>
        <v>0</v>
      </c>
      <c r="AF884" s="7">
        <f t="shared" si="135"/>
        <v>0</v>
      </c>
      <c r="AG884" s="7" t="str">
        <f t="shared" si="139"/>
        <v>Senior</v>
      </c>
    </row>
    <row r="885" spans="1:33">
      <c r="A885">
        <v>4414</v>
      </c>
      <c r="B885" t="s">
        <v>14</v>
      </c>
      <c r="C885" t="s">
        <v>15</v>
      </c>
      <c r="D885" t="s">
        <v>16</v>
      </c>
      <c r="E885" s="1">
        <v>41012</v>
      </c>
      <c r="F885" s="3">
        <v>0.5854166666666667</v>
      </c>
      <c r="G885" s="1">
        <v>41012</v>
      </c>
      <c r="H885" s="3">
        <v>0.58125000000000004</v>
      </c>
      <c r="I885">
        <v>4</v>
      </c>
      <c r="J885">
        <v>1937</v>
      </c>
      <c r="K885" s="1">
        <v>41013</v>
      </c>
      <c r="L885" s="3">
        <v>0.2673611111111111</v>
      </c>
      <c r="M885" s="1">
        <v>41013</v>
      </c>
      <c r="N885" s="3">
        <v>0.27083333333333331</v>
      </c>
      <c r="O885">
        <v>74</v>
      </c>
      <c r="P885">
        <v>14</v>
      </c>
      <c r="Q885">
        <v>13</v>
      </c>
      <c r="R885">
        <v>6</v>
      </c>
      <c r="S885">
        <v>6</v>
      </c>
      <c r="T885" s="2">
        <f>ED_DATA[[#This Row],[REG DATE]] + ED_DATA[[#This Row],[REG TIME]]</f>
        <v>41012.585416666669</v>
      </c>
      <c r="U885" s="2">
        <f>ED_DATA[[#This Row],[TRIAGE DATE]] + ED_DATA[[#This Row],[TRIAGE TIME]]</f>
        <v>41012.581250000003</v>
      </c>
      <c r="V885" s="2">
        <f>ED_DATA[[#This Row],[DISP DATE]] + ED_DATA[[#This Row],[DISP TIME]]</f>
        <v>41013.267361111109</v>
      </c>
      <c r="W885" s="2">
        <f>ED_DATA[[#This Row],[DATE PT LEFT ED]] + ED_DATA[[#This Row],[TIME PT LEFT ED]]</f>
        <v>41013.270833333336</v>
      </c>
      <c r="X885" s="5">
        <f t="shared" si="130"/>
        <v>16.450000000011642</v>
      </c>
      <c r="Y885" s="5">
        <f t="shared" si="131"/>
        <v>16.366666666581295</v>
      </c>
      <c r="Z885" s="7">
        <f t="shared" si="132"/>
        <v>0</v>
      </c>
      <c r="AA885" s="7">
        <f t="shared" si="133"/>
        <v>0</v>
      </c>
      <c r="AB885" s="7">
        <f t="shared" si="136"/>
        <v>0</v>
      </c>
      <c r="AC885" s="7">
        <f t="shared" si="137"/>
        <v>0</v>
      </c>
      <c r="AD885" s="7">
        <f t="shared" si="138"/>
        <v>0</v>
      </c>
      <c r="AE885" s="7">
        <f t="shared" si="134"/>
        <v>0</v>
      </c>
      <c r="AF885" s="7">
        <f t="shared" si="135"/>
        <v>0</v>
      </c>
      <c r="AG885" s="7" t="str">
        <f t="shared" si="139"/>
        <v>Senior</v>
      </c>
    </row>
    <row r="886" spans="1:33">
      <c r="A886">
        <v>4414</v>
      </c>
      <c r="B886" t="s">
        <v>14</v>
      </c>
      <c r="C886" t="s">
        <v>15</v>
      </c>
      <c r="D886" t="s">
        <v>16</v>
      </c>
      <c r="E886" s="1">
        <v>41013</v>
      </c>
      <c r="F886" s="3">
        <v>0.39374999999999999</v>
      </c>
      <c r="G886" s="1">
        <v>41013</v>
      </c>
      <c r="H886" s="3">
        <v>0.38819444444444445</v>
      </c>
      <c r="I886">
        <v>4</v>
      </c>
      <c r="J886">
        <v>1942</v>
      </c>
      <c r="K886" s="1">
        <v>41013</v>
      </c>
      <c r="L886" s="3">
        <v>0.40972222222222221</v>
      </c>
      <c r="M886" s="1">
        <v>41013</v>
      </c>
      <c r="N886" s="3">
        <v>0.40972222222222221</v>
      </c>
      <c r="O886">
        <v>70</v>
      </c>
      <c r="P886">
        <v>9</v>
      </c>
      <c r="Q886">
        <v>9</v>
      </c>
      <c r="R886">
        <v>9</v>
      </c>
      <c r="S886">
        <v>9</v>
      </c>
      <c r="T886" s="2">
        <f>ED_DATA[[#This Row],[REG DATE]] + ED_DATA[[#This Row],[REG TIME]]</f>
        <v>41013.393750000003</v>
      </c>
      <c r="U886" s="2">
        <f>ED_DATA[[#This Row],[TRIAGE DATE]] + ED_DATA[[#This Row],[TRIAGE TIME]]</f>
        <v>41013.388194444444</v>
      </c>
      <c r="V886" s="2">
        <f>ED_DATA[[#This Row],[DISP DATE]] + ED_DATA[[#This Row],[DISP TIME]]</f>
        <v>41013.409722222219</v>
      </c>
      <c r="W886" s="2">
        <f>ED_DATA[[#This Row],[DATE PT LEFT ED]] + ED_DATA[[#This Row],[TIME PT LEFT ED]]</f>
        <v>41013.409722222219</v>
      </c>
      <c r="X886" s="5">
        <f t="shared" si="130"/>
        <v>0.38333333318587393</v>
      </c>
      <c r="Y886" s="5">
        <f t="shared" si="131"/>
        <v>0.38333333318587393</v>
      </c>
      <c r="Z886" s="7">
        <f t="shared" si="132"/>
        <v>1</v>
      </c>
      <c r="AA886" s="7">
        <f t="shared" si="133"/>
        <v>1</v>
      </c>
      <c r="AB886" s="7">
        <f t="shared" si="136"/>
        <v>0</v>
      </c>
      <c r="AC886" s="7">
        <f t="shared" si="137"/>
        <v>0</v>
      </c>
      <c r="AD886" s="7">
        <f t="shared" si="138"/>
        <v>0</v>
      </c>
      <c r="AE886" s="7">
        <f t="shared" si="134"/>
        <v>0</v>
      </c>
      <c r="AF886" s="7">
        <f t="shared" si="135"/>
        <v>0</v>
      </c>
      <c r="AG886" s="7" t="str">
        <f t="shared" si="139"/>
        <v>Senior</v>
      </c>
    </row>
    <row r="887" spans="1:33">
      <c r="A887">
        <v>4414</v>
      </c>
      <c r="B887" t="s">
        <v>14</v>
      </c>
      <c r="C887" t="s">
        <v>15</v>
      </c>
      <c r="D887" t="s">
        <v>16</v>
      </c>
      <c r="E887" s="1">
        <v>41015</v>
      </c>
      <c r="F887" s="3">
        <v>0.33055555555555555</v>
      </c>
      <c r="G887" s="1">
        <v>41015</v>
      </c>
      <c r="H887" s="3">
        <v>0.32500000000000001</v>
      </c>
      <c r="I887">
        <v>4</v>
      </c>
      <c r="J887">
        <v>1938</v>
      </c>
      <c r="K887" s="1">
        <v>41015</v>
      </c>
      <c r="L887" s="3">
        <v>0.68402777777777779</v>
      </c>
      <c r="M887" s="1">
        <v>41015</v>
      </c>
      <c r="N887" s="3">
        <v>0.68402777777777779</v>
      </c>
      <c r="O887">
        <v>75</v>
      </c>
      <c r="P887">
        <v>7</v>
      </c>
      <c r="Q887">
        <v>7</v>
      </c>
      <c r="R887">
        <v>16</v>
      </c>
      <c r="S887">
        <v>16</v>
      </c>
      <c r="T887" s="2">
        <f>ED_DATA[[#This Row],[REG DATE]] + ED_DATA[[#This Row],[REG TIME]]</f>
        <v>41015.330555555556</v>
      </c>
      <c r="U887" s="2">
        <f>ED_DATA[[#This Row],[TRIAGE DATE]] + ED_DATA[[#This Row],[TRIAGE TIME]]</f>
        <v>41015.324999999997</v>
      </c>
      <c r="V887" s="2">
        <f>ED_DATA[[#This Row],[DISP DATE]] + ED_DATA[[#This Row],[DISP TIME]]</f>
        <v>41015.684027777781</v>
      </c>
      <c r="W887" s="2">
        <f>ED_DATA[[#This Row],[DATE PT LEFT ED]] + ED_DATA[[#This Row],[TIME PT LEFT ED]]</f>
        <v>41015.684027777781</v>
      </c>
      <c r="X887" s="5">
        <f t="shared" si="130"/>
        <v>8.4833333333954215</v>
      </c>
      <c r="Y887" s="5">
        <f t="shared" si="131"/>
        <v>8.4833333333954215</v>
      </c>
      <c r="Z887" s="7">
        <f t="shared" si="132"/>
        <v>0</v>
      </c>
      <c r="AA887" s="7">
        <f t="shared" si="133"/>
        <v>0</v>
      </c>
      <c r="AB887" s="7">
        <f t="shared" si="136"/>
        <v>0</v>
      </c>
      <c r="AC887" s="7">
        <f t="shared" si="137"/>
        <v>0</v>
      </c>
      <c r="AD887" s="7">
        <f t="shared" si="138"/>
        <v>0</v>
      </c>
      <c r="AE887" s="7">
        <f t="shared" si="134"/>
        <v>0</v>
      </c>
      <c r="AF887" s="7">
        <f t="shared" si="135"/>
        <v>0</v>
      </c>
      <c r="AG887" s="7" t="str">
        <f t="shared" si="139"/>
        <v>Senior</v>
      </c>
    </row>
    <row r="888" spans="1:33">
      <c r="A888">
        <v>4414</v>
      </c>
      <c r="B888" t="s">
        <v>14</v>
      </c>
      <c r="C888" t="s">
        <v>15</v>
      </c>
      <c r="D888" t="s">
        <v>16</v>
      </c>
      <c r="E888" s="1">
        <v>41015</v>
      </c>
      <c r="F888" s="3">
        <v>0.42986111111111114</v>
      </c>
      <c r="G888" s="1">
        <v>41015</v>
      </c>
      <c r="H888" s="3">
        <v>0.42499999999999999</v>
      </c>
      <c r="I888">
        <v>4</v>
      </c>
      <c r="J888">
        <v>1930</v>
      </c>
      <c r="K888" s="1">
        <v>41015</v>
      </c>
      <c r="L888" s="3">
        <v>0.57638888888888884</v>
      </c>
      <c r="M888" s="1">
        <v>41015</v>
      </c>
      <c r="N888" s="3">
        <v>0.57638888888888884</v>
      </c>
      <c r="O888">
        <v>81</v>
      </c>
      <c r="P888">
        <v>10</v>
      </c>
      <c r="Q888">
        <v>10</v>
      </c>
      <c r="R888">
        <v>13</v>
      </c>
      <c r="S888">
        <v>13</v>
      </c>
      <c r="T888" s="2">
        <f>ED_DATA[[#This Row],[REG DATE]] + ED_DATA[[#This Row],[REG TIME]]</f>
        <v>41015.429861111108</v>
      </c>
      <c r="U888" s="2">
        <f>ED_DATA[[#This Row],[TRIAGE DATE]] + ED_DATA[[#This Row],[TRIAGE TIME]]</f>
        <v>41015.425000000003</v>
      </c>
      <c r="V888" s="2">
        <f>ED_DATA[[#This Row],[DISP DATE]] + ED_DATA[[#This Row],[DISP TIME]]</f>
        <v>41015.576388888891</v>
      </c>
      <c r="W888" s="2">
        <f>ED_DATA[[#This Row],[DATE PT LEFT ED]] + ED_DATA[[#This Row],[TIME PT LEFT ED]]</f>
        <v>41015.576388888891</v>
      </c>
      <c r="X888" s="5">
        <f t="shared" si="130"/>
        <v>3.5166666667792015</v>
      </c>
      <c r="Y888" s="5">
        <f t="shared" si="131"/>
        <v>3.5166666667792015</v>
      </c>
      <c r="Z888" s="7">
        <f t="shared" si="132"/>
        <v>1</v>
      </c>
      <c r="AA888" s="7">
        <f t="shared" si="133"/>
        <v>1</v>
      </c>
      <c r="AB888" s="7">
        <f t="shared" si="136"/>
        <v>0</v>
      </c>
      <c r="AC888" s="7">
        <f t="shared" si="137"/>
        <v>0</v>
      </c>
      <c r="AD888" s="7">
        <f t="shared" si="138"/>
        <v>0</v>
      </c>
      <c r="AE888" s="7">
        <f t="shared" si="134"/>
        <v>0</v>
      </c>
      <c r="AF888" s="7">
        <f t="shared" si="135"/>
        <v>0</v>
      </c>
      <c r="AG888" s="7" t="str">
        <f t="shared" si="139"/>
        <v>Senior</v>
      </c>
    </row>
    <row r="889" spans="1:33">
      <c r="A889">
        <v>4414</v>
      </c>
      <c r="B889" t="s">
        <v>14</v>
      </c>
      <c r="C889" t="s">
        <v>15</v>
      </c>
      <c r="D889" t="s">
        <v>16</v>
      </c>
      <c r="E889" s="1">
        <v>41015</v>
      </c>
      <c r="F889" s="3">
        <v>0.46041666666666664</v>
      </c>
      <c r="G889" s="1">
        <v>41015</v>
      </c>
      <c r="H889" s="3">
        <v>0.45624999999999999</v>
      </c>
      <c r="I889">
        <v>4</v>
      </c>
      <c r="J889">
        <v>1926</v>
      </c>
      <c r="K889" s="1">
        <v>41015</v>
      </c>
      <c r="L889" s="3">
        <v>0.625</v>
      </c>
      <c r="M889" s="1">
        <v>41015</v>
      </c>
      <c r="N889" s="3">
        <v>0.625</v>
      </c>
      <c r="O889">
        <v>85</v>
      </c>
      <c r="P889">
        <v>11</v>
      </c>
      <c r="Q889">
        <v>10</v>
      </c>
      <c r="R889">
        <v>15</v>
      </c>
      <c r="S889">
        <v>15</v>
      </c>
      <c r="T889" s="2">
        <f>ED_DATA[[#This Row],[REG DATE]] + ED_DATA[[#This Row],[REG TIME]]</f>
        <v>41015.460416666669</v>
      </c>
      <c r="U889" s="2">
        <f>ED_DATA[[#This Row],[TRIAGE DATE]] + ED_DATA[[#This Row],[TRIAGE TIME]]</f>
        <v>41015.456250000003</v>
      </c>
      <c r="V889" s="2">
        <f>ED_DATA[[#This Row],[DISP DATE]] + ED_DATA[[#This Row],[DISP TIME]]</f>
        <v>41015.625</v>
      </c>
      <c r="W889" s="2">
        <f>ED_DATA[[#This Row],[DATE PT LEFT ED]] + ED_DATA[[#This Row],[TIME PT LEFT ED]]</f>
        <v>41015.625</v>
      </c>
      <c r="X889" s="5">
        <f t="shared" si="130"/>
        <v>3.9499999999534339</v>
      </c>
      <c r="Y889" s="5">
        <f t="shared" si="131"/>
        <v>3.9499999999534339</v>
      </c>
      <c r="Z889" s="7">
        <f t="shared" si="132"/>
        <v>1</v>
      </c>
      <c r="AA889" s="7">
        <f t="shared" si="133"/>
        <v>1</v>
      </c>
      <c r="AB889" s="7">
        <f t="shared" si="136"/>
        <v>0</v>
      </c>
      <c r="AC889" s="7">
        <f t="shared" si="137"/>
        <v>0</v>
      </c>
      <c r="AD889" s="7">
        <f t="shared" si="138"/>
        <v>0</v>
      </c>
      <c r="AE889" s="7">
        <f t="shared" si="134"/>
        <v>0</v>
      </c>
      <c r="AF889" s="7">
        <f t="shared" si="135"/>
        <v>0</v>
      </c>
      <c r="AG889" s="7" t="str">
        <f t="shared" si="139"/>
        <v>Senior</v>
      </c>
    </row>
    <row r="890" spans="1:33">
      <c r="A890">
        <v>4414</v>
      </c>
      <c r="B890" t="s">
        <v>14</v>
      </c>
      <c r="C890" t="s">
        <v>15</v>
      </c>
      <c r="D890" t="s">
        <v>16</v>
      </c>
      <c r="E890" s="1">
        <v>41016</v>
      </c>
      <c r="F890" s="3">
        <v>0.31805555555555554</v>
      </c>
      <c r="G890" s="1">
        <v>41016</v>
      </c>
      <c r="H890" s="3">
        <v>0.3125</v>
      </c>
      <c r="I890">
        <v>4</v>
      </c>
      <c r="J890">
        <v>1930</v>
      </c>
      <c r="K890" s="1">
        <v>41016</v>
      </c>
      <c r="L890" s="3">
        <v>0.3611111111111111</v>
      </c>
      <c r="M890" s="1">
        <v>41016</v>
      </c>
      <c r="N890" s="3">
        <v>0.3611111111111111</v>
      </c>
      <c r="O890">
        <v>82</v>
      </c>
      <c r="P890">
        <v>7</v>
      </c>
      <c r="Q890">
        <v>7</v>
      </c>
      <c r="R890">
        <v>8</v>
      </c>
      <c r="S890">
        <v>8</v>
      </c>
      <c r="T890" s="2">
        <f>ED_DATA[[#This Row],[REG DATE]] + ED_DATA[[#This Row],[REG TIME]]</f>
        <v>41016.318055555559</v>
      </c>
      <c r="U890" s="2">
        <f>ED_DATA[[#This Row],[TRIAGE DATE]] + ED_DATA[[#This Row],[TRIAGE TIME]]</f>
        <v>41016.3125</v>
      </c>
      <c r="V890" s="2">
        <f>ED_DATA[[#This Row],[DISP DATE]] + ED_DATA[[#This Row],[DISP TIME]]</f>
        <v>41016.361111111109</v>
      </c>
      <c r="W890" s="2">
        <f>ED_DATA[[#This Row],[DATE PT LEFT ED]] + ED_DATA[[#This Row],[TIME PT LEFT ED]]</f>
        <v>41016.361111111109</v>
      </c>
      <c r="X890" s="5">
        <f t="shared" si="130"/>
        <v>1.033333333209157</v>
      </c>
      <c r="Y890" s="5">
        <f t="shared" si="131"/>
        <v>1.033333333209157</v>
      </c>
      <c r="Z890" s="7">
        <f t="shared" si="132"/>
        <v>1</v>
      </c>
      <c r="AA890" s="7">
        <f t="shared" si="133"/>
        <v>1</v>
      </c>
      <c r="AB890" s="7">
        <f t="shared" si="136"/>
        <v>0</v>
      </c>
      <c r="AC890" s="7">
        <f t="shared" si="137"/>
        <v>0</v>
      </c>
      <c r="AD890" s="7">
        <f t="shared" si="138"/>
        <v>0</v>
      </c>
      <c r="AE890" s="7">
        <f t="shared" si="134"/>
        <v>0</v>
      </c>
      <c r="AF890" s="7">
        <f t="shared" si="135"/>
        <v>0</v>
      </c>
      <c r="AG890" s="7" t="str">
        <f t="shared" si="139"/>
        <v>Senior</v>
      </c>
    </row>
    <row r="891" spans="1:33">
      <c r="A891">
        <v>4414</v>
      </c>
      <c r="B891" t="s">
        <v>14</v>
      </c>
      <c r="C891" t="s">
        <v>15</v>
      </c>
      <c r="D891" t="s">
        <v>16</v>
      </c>
      <c r="E891" s="1">
        <v>41016</v>
      </c>
      <c r="F891" s="3">
        <v>0.32083333333333336</v>
      </c>
      <c r="G891" s="1">
        <v>41016</v>
      </c>
      <c r="H891" s="3">
        <v>0.31805555555555554</v>
      </c>
      <c r="I891">
        <v>4</v>
      </c>
      <c r="J891">
        <v>1948</v>
      </c>
      <c r="K891" s="1">
        <v>41016</v>
      </c>
      <c r="L891" s="3">
        <v>0.3923611111111111</v>
      </c>
      <c r="M891" s="1">
        <v>41016</v>
      </c>
      <c r="N891" s="3">
        <v>0.3923611111111111</v>
      </c>
      <c r="O891">
        <v>67</v>
      </c>
      <c r="P891">
        <v>7</v>
      </c>
      <c r="Q891">
        <v>7</v>
      </c>
      <c r="R891">
        <v>9</v>
      </c>
      <c r="S891">
        <v>9</v>
      </c>
      <c r="T891" s="2">
        <f>ED_DATA[[#This Row],[REG DATE]] + ED_DATA[[#This Row],[REG TIME]]</f>
        <v>41016.320833333331</v>
      </c>
      <c r="U891" s="2">
        <f>ED_DATA[[#This Row],[TRIAGE DATE]] + ED_DATA[[#This Row],[TRIAGE TIME]]</f>
        <v>41016.318055555559</v>
      </c>
      <c r="V891" s="2">
        <f>ED_DATA[[#This Row],[DISP DATE]] + ED_DATA[[#This Row],[DISP TIME]]</f>
        <v>41016.392361111109</v>
      </c>
      <c r="W891" s="2">
        <f>ED_DATA[[#This Row],[DATE PT LEFT ED]] + ED_DATA[[#This Row],[TIME PT LEFT ED]]</f>
        <v>41016.392361111109</v>
      </c>
      <c r="X891" s="5">
        <f t="shared" si="130"/>
        <v>1.7166666666744277</v>
      </c>
      <c r="Y891" s="5">
        <f t="shared" si="131"/>
        <v>1.7166666666744277</v>
      </c>
      <c r="Z891" s="7">
        <f t="shared" si="132"/>
        <v>1</v>
      </c>
      <c r="AA891" s="7">
        <f t="shared" si="133"/>
        <v>1</v>
      </c>
      <c r="AB891" s="7">
        <f t="shared" si="136"/>
        <v>0</v>
      </c>
      <c r="AC891" s="7">
        <f t="shared" si="137"/>
        <v>0</v>
      </c>
      <c r="AD891" s="7">
        <f t="shared" si="138"/>
        <v>0</v>
      </c>
      <c r="AE891" s="7">
        <f t="shared" si="134"/>
        <v>0</v>
      </c>
      <c r="AF891" s="7">
        <f t="shared" si="135"/>
        <v>0</v>
      </c>
      <c r="AG891" s="7" t="str">
        <f t="shared" si="139"/>
        <v>Senior</v>
      </c>
    </row>
    <row r="892" spans="1:33">
      <c r="A892">
        <v>4414</v>
      </c>
      <c r="B892" t="s">
        <v>14</v>
      </c>
      <c r="C892" t="s">
        <v>15</v>
      </c>
      <c r="D892" t="s">
        <v>16</v>
      </c>
      <c r="E892" s="1">
        <v>41016</v>
      </c>
      <c r="F892" s="3">
        <v>0.53749999999999998</v>
      </c>
      <c r="G892" s="1">
        <v>41016</v>
      </c>
      <c r="H892" s="3">
        <v>0.53263888888888888</v>
      </c>
      <c r="I892">
        <v>4</v>
      </c>
      <c r="J892">
        <v>2011</v>
      </c>
      <c r="K892" s="1">
        <v>41016</v>
      </c>
      <c r="L892" s="3">
        <v>0.69444444444444442</v>
      </c>
      <c r="M892" s="1">
        <v>41016</v>
      </c>
      <c r="N892" s="3">
        <v>0.69444444444444442</v>
      </c>
      <c r="O892">
        <v>4</v>
      </c>
      <c r="P892">
        <v>12</v>
      </c>
      <c r="Q892">
        <v>12</v>
      </c>
      <c r="R892">
        <v>16</v>
      </c>
      <c r="S892">
        <v>16</v>
      </c>
      <c r="T892" s="2">
        <f>ED_DATA[[#This Row],[REG DATE]] + ED_DATA[[#This Row],[REG TIME]]</f>
        <v>41016.537499999999</v>
      </c>
      <c r="U892" s="2">
        <f>ED_DATA[[#This Row],[TRIAGE DATE]] + ED_DATA[[#This Row],[TRIAGE TIME]]</f>
        <v>41016.532638888886</v>
      </c>
      <c r="V892" s="2">
        <f>ED_DATA[[#This Row],[DISP DATE]] + ED_DATA[[#This Row],[DISP TIME]]</f>
        <v>41016.694444444445</v>
      </c>
      <c r="W892" s="2">
        <f>ED_DATA[[#This Row],[DATE PT LEFT ED]] + ED_DATA[[#This Row],[TIME PT LEFT ED]]</f>
        <v>41016.694444444445</v>
      </c>
      <c r="X892" s="5">
        <f t="shared" si="130"/>
        <v>3.7666666667209938</v>
      </c>
      <c r="Y892" s="5">
        <f t="shared" si="131"/>
        <v>3.7666666667209938</v>
      </c>
      <c r="Z892" s="7">
        <f t="shared" si="132"/>
        <v>1</v>
      </c>
      <c r="AA892" s="7">
        <f t="shared" si="133"/>
        <v>1</v>
      </c>
      <c r="AB892" s="7">
        <f t="shared" si="136"/>
        <v>0</v>
      </c>
      <c r="AC892" s="7">
        <f t="shared" si="137"/>
        <v>0</v>
      </c>
      <c r="AD892" s="7">
        <f t="shared" si="138"/>
        <v>0</v>
      </c>
      <c r="AE892" s="7">
        <f t="shared" si="134"/>
        <v>0</v>
      </c>
      <c r="AF892" s="7">
        <f t="shared" si="135"/>
        <v>0</v>
      </c>
      <c r="AG892" s="7" t="str">
        <f t="shared" si="139"/>
        <v>Pediatric</v>
      </c>
    </row>
    <row r="893" spans="1:33">
      <c r="A893">
        <v>4414</v>
      </c>
      <c r="B893" t="s">
        <v>14</v>
      </c>
      <c r="C893" t="s">
        <v>15</v>
      </c>
      <c r="D893" t="s">
        <v>16</v>
      </c>
      <c r="E893" s="1">
        <v>41012</v>
      </c>
      <c r="F893" s="3">
        <v>0.41666666666666669</v>
      </c>
      <c r="G893" s="1">
        <v>41012</v>
      </c>
      <c r="H893" s="3">
        <v>0.41111111111111109</v>
      </c>
      <c r="I893">
        <v>4</v>
      </c>
      <c r="J893">
        <v>2009</v>
      </c>
      <c r="K893" s="1">
        <v>41012</v>
      </c>
      <c r="L893" s="3">
        <v>0.49166666666666664</v>
      </c>
      <c r="M893" s="1">
        <v>41012</v>
      </c>
      <c r="N893" s="3">
        <v>0.49166666666666664</v>
      </c>
      <c r="O893">
        <v>6</v>
      </c>
      <c r="P893">
        <v>10</v>
      </c>
      <c r="Q893">
        <v>9</v>
      </c>
      <c r="R893">
        <v>11</v>
      </c>
      <c r="S893">
        <v>11</v>
      </c>
      <c r="T893" s="2">
        <f>ED_DATA[[#This Row],[REG DATE]] + ED_DATA[[#This Row],[REG TIME]]</f>
        <v>41012.416666666664</v>
      </c>
      <c r="U893" s="2">
        <f>ED_DATA[[#This Row],[TRIAGE DATE]] + ED_DATA[[#This Row],[TRIAGE TIME]]</f>
        <v>41012.411111111112</v>
      </c>
      <c r="V893" s="2">
        <f>ED_DATA[[#This Row],[DISP DATE]] + ED_DATA[[#This Row],[DISP TIME]]</f>
        <v>41012.491666666669</v>
      </c>
      <c r="W893" s="2">
        <f>ED_DATA[[#This Row],[DATE PT LEFT ED]] + ED_DATA[[#This Row],[TIME PT LEFT ED]]</f>
        <v>41012.491666666669</v>
      </c>
      <c r="X893" s="5">
        <f t="shared" si="130"/>
        <v>1.8000000001047738</v>
      </c>
      <c r="Y893" s="5">
        <f t="shared" si="131"/>
        <v>1.8000000001047738</v>
      </c>
      <c r="Z893" s="7">
        <f t="shared" si="132"/>
        <v>1</v>
      </c>
      <c r="AA893" s="7">
        <f t="shared" si="133"/>
        <v>1</v>
      </c>
      <c r="AB893" s="7">
        <f t="shared" si="136"/>
        <v>0</v>
      </c>
      <c r="AC893" s="7">
        <f t="shared" si="137"/>
        <v>0</v>
      </c>
      <c r="AD893" s="7">
        <f t="shared" si="138"/>
        <v>0</v>
      </c>
      <c r="AE893" s="7">
        <f t="shared" si="134"/>
        <v>0</v>
      </c>
      <c r="AF893" s="7">
        <f t="shared" si="135"/>
        <v>0</v>
      </c>
      <c r="AG893" s="7" t="str">
        <f t="shared" si="139"/>
        <v>Pediatric</v>
      </c>
    </row>
    <row r="894" spans="1:33">
      <c r="A894">
        <v>4414</v>
      </c>
      <c r="B894" t="s">
        <v>14</v>
      </c>
      <c r="C894" t="s">
        <v>15</v>
      </c>
      <c r="D894" t="s">
        <v>16</v>
      </c>
      <c r="E894" s="1">
        <v>41016</v>
      </c>
      <c r="F894" s="3">
        <v>0.37986111111111109</v>
      </c>
      <c r="G894" s="1">
        <v>41016</v>
      </c>
      <c r="H894" s="3">
        <v>0.375</v>
      </c>
      <c r="I894">
        <v>4</v>
      </c>
      <c r="J894">
        <v>1939</v>
      </c>
      <c r="K894" s="1">
        <v>41016</v>
      </c>
      <c r="L894" s="3">
        <v>0.74722222222222223</v>
      </c>
      <c r="M894" s="1">
        <v>41016</v>
      </c>
      <c r="N894" s="3">
        <v>0.74861111111111112</v>
      </c>
      <c r="O894">
        <v>74</v>
      </c>
      <c r="P894">
        <v>9</v>
      </c>
      <c r="Q894">
        <v>9</v>
      </c>
      <c r="R894">
        <v>17</v>
      </c>
      <c r="S894">
        <v>17</v>
      </c>
      <c r="T894" s="2">
        <f>ED_DATA[[#This Row],[REG DATE]] + ED_DATA[[#This Row],[REG TIME]]</f>
        <v>41016.379861111112</v>
      </c>
      <c r="U894" s="2">
        <f>ED_DATA[[#This Row],[TRIAGE DATE]] + ED_DATA[[#This Row],[TRIAGE TIME]]</f>
        <v>41016.375</v>
      </c>
      <c r="V894" s="2">
        <f>ED_DATA[[#This Row],[DISP DATE]] + ED_DATA[[#This Row],[DISP TIME]]</f>
        <v>41016.74722222222</v>
      </c>
      <c r="W894" s="2">
        <f>ED_DATA[[#This Row],[DATE PT LEFT ED]] + ED_DATA[[#This Row],[TIME PT LEFT ED]]</f>
        <v>41016.748611111114</v>
      </c>
      <c r="X894" s="5">
        <f t="shared" si="130"/>
        <v>8.8500000000349246</v>
      </c>
      <c r="Y894" s="5">
        <f t="shared" si="131"/>
        <v>8.816666666592937</v>
      </c>
      <c r="Z894" s="7">
        <f t="shared" si="132"/>
        <v>0</v>
      </c>
      <c r="AA894" s="7">
        <f t="shared" si="133"/>
        <v>0</v>
      </c>
      <c r="AB894" s="7">
        <f t="shared" si="136"/>
        <v>0</v>
      </c>
      <c r="AC894" s="7">
        <f t="shared" si="137"/>
        <v>0</v>
      </c>
      <c r="AD894" s="7">
        <f t="shared" si="138"/>
        <v>0</v>
      </c>
      <c r="AE894" s="7">
        <f t="shared" si="134"/>
        <v>0</v>
      </c>
      <c r="AF894" s="7">
        <f t="shared" si="135"/>
        <v>0</v>
      </c>
      <c r="AG894" s="7" t="str">
        <f t="shared" si="139"/>
        <v>Senior</v>
      </c>
    </row>
    <row r="895" spans="1:33">
      <c r="A895">
        <v>4414</v>
      </c>
      <c r="B895" t="s">
        <v>14</v>
      </c>
      <c r="C895" t="s">
        <v>15</v>
      </c>
      <c r="D895" t="s">
        <v>16</v>
      </c>
      <c r="E895" s="1">
        <v>41010</v>
      </c>
      <c r="F895" s="3">
        <v>0.44166666666666665</v>
      </c>
      <c r="G895" s="1">
        <v>41010</v>
      </c>
      <c r="H895" s="3">
        <v>0.43680555555555556</v>
      </c>
      <c r="I895">
        <v>4</v>
      </c>
      <c r="J895">
        <v>1946</v>
      </c>
      <c r="K895" s="1">
        <v>41010</v>
      </c>
      <c r="L895" s="3">
        <v>0.66666666666666663</v>
      </c>
      <c r="M895" s="1">
        <v>41010</v>
      </c>
      <c r="N895" s="3">
        <v>0.66666666666666663</v>
      </c>
      <c r="O895">
        <v>67</v>
      </c>
      <c r="P895">
        <v>10</v>
      </c>
      <c r="Q895">
        <v>10</v>
      </c>
      <c r="R895">
        <v>16</v>
      </c>
      <c r="S895">
        <v>16</v>
      </c>
      <c r="T895" s="2">
        <f>ED_DATA[[#This Row],[REG DATE]] + ED_DATA[[#This Row],[REG TIME]]</f>
        <v>41010.441666666666</v>
      </c>
      <c r="U895" s="2">
        <f>ED_DATA[[#This Row],[TRIAGE DATE]] + ED_DATA[[#This Row],[TRIAGE TIME]]</f>
        <v>41010.436805555553</v>
      </c>
      <c r="V895" s="2">
        <f>ED_DATA[[#This Row],[DISP DATE]] + ED_DATA[[#This Row],[DISP TIME]]</f>
        <v>41010.666666666664</v>
      </c>
      <c r="W895" s="2">
        <f>ED_DATA[[#This Row],[DATE PT LEFT ED]] + ED_DATA[[#This Row],[TIME PT LEFT ED]]</f>
        <v>41010.666666666664</v>
      </c>
      <c r="X895" s="5">
        <f t="shared" si="130"/>
        <v>5.3999999999650754</v>
      </c>
      <c r="Y895" s="5">
        <f t="shared" si="131"/>
        <v>5.3999999999650754</v>
      </c>
      <c r="Z895" s="7">
        <f t="shared" si="132"/>
        <v>1</v>
      </c>
      <c r="AA895" s="7">
        <f t="shared" si="133"/>
        <v>0</v>
      </c>
      <c r="AB895" s="7">
        <f t="shared" si="136"/>
        <v>0</v>
      </c>
      <c r="AC895" s="7">
        <f t="shared" si="137"/>
        <v>0</v>
      </c>
      <c r="AD895" s="7">
        <f t="shared" si="138"/>
        <v>0</v>
      </c>
      <c r="AE895" s="7">
        <f t="shared" si="134"/>
        <v>0</v>
      </c>
      <c r="AF895" s="7">
        <f t="shared" si="135"/>
        <v>0</v>
      </c>
      <c r="AG895" s="7" t="str">
        <f t="shared" si="139"/>
        <v>Senior</v>
      </c>
    </row>
    <row r="896" spans="1:33">
      <c r="A896">
        <v>4414</v>
      </c>
      <c r="B896" t="s">
        <v>14</v>
      </c>
      <c r="C896" t="s">
        <v>15</v>
      </c>
      <c r="D896" t="s">
        <v>16</v>
      </c>
      <c r="E896" s="1">
        <v>41010</v>
      </c>
      <c r="F896" s="3">
        <v>0.4513888888888889</v>
      </c>
      <c r="G896" s="1">
        <v>41010</v>
      </c>
      <c r="H896" s="3">
        <v>0.44513888888888886</v>
      </c>
      <c r="I896">
        <v>4</v>
      </c>
      <c r="J896">
        <v>2009</v>
      </c>
      <c r="K896" s="1">
        <v>41010</v>
      </c>
      <c r="L896" s="3">
        <v>0.58750000000000002</v>
      </c>
      <c r="M896" s="1">
        <v>41010</v>
      </c>
      <c r="N896" s="3">
        <v>0.58750000000000002</v>
      </c>
      <c r="O896">
        <v>6</v>
      </c>
      <c r="P896">
        <v>10</v>
      </c>
      <c r="Q896">
        <v>10</v>
      </c>
      <c r="R896">
        <v>14</v>
      </c>
      <c r="S896">
        <v>14</v>
      </c>
      <c r="T896" s="2">
        <f>ED_DATA[[#This Row],[REG DATE]] + ED_DATA[[#This Row],[REG TIME]]</f>
        <v>41010.451388888891</v>
      </c>
      <c r="U896" s="2">
        <f>ED_DATA[[#This Row],[TRIAGE DATE]] + ED_DATA[[#This Row],[TRIAGE TIME]]</f>
        <v>41010.445138888892</v>
      </c>
      <c r="V896" s="2">
        <f>ED_DATA[[#This Row],[DISP DATE]] + ED_DATA[[#This Row],[DISP TIME]]</f>
        <v>41010.587500000001</v>
      </c>
      <c r="W896" s="2">
        <f>ED_DATA[[#This Row],[DATE PT LEFT ED]] + ED_DATA[[#This Row],[TIME PT LEFT ED]]</f>
        <v>41010.587500000001</v>
      </c>
      <c r="X896" s="5">
        <f t="shared" ref="X896:X959" si="140">(W896-T896)*24</f>
        <v>3.2666666666627862</v>
      </c>
      <c r="Y896" s="5">
        <f t="shared" ref="Y896:Y959" si="141">(V896-T896)*24</f>
        <v>3.2666666666627862</v>
      </c>
      <c r="Z896" s="7">
        <f t="shared" ref="Z896:Z959" si="142">IF(Y896&lt;7,1,0)</f>
        <v>1</v>
      </c>
      <c r="AA896" s="7">
        <f t="shared" ref="AA896:AA959" si="143">IF(Y896&lt;4,1,0)</f>
        <v>1</v>
      </c>
      <c r="AB896" s="7">
        <f t="shared" si="136"/>
        <v>0</v>
      </c>
      <c r="AC896" s="7">
        <f t="shared" si="137"/>
        <v>0</v>
      </c>
      <c r="AD896" s="7">
        <f t="shared" si="138"/>
        <v>0</v>
      </c>
      <c r="AE896" s="7">
        <f t="shared" ref="AE896:AE959" si="144">IF(AND(AC896=1,Z896=1),1,0)</f>
        <v>0</v>
      </c>
      <c r="AF896" s="7">
        <f t="shared" ref="AF896:AF959" si="145">IF(AND(AD896=1,AA896=1),1,0)</f>
        <v>0</v>
      </c>
      <c r="AG896" s="7" t="str">
        <f t="shared" si="139"/>
        <v>Pediatric</v>
      </c>
    </row>
    <row r="897" spans="1:33">
      <c r="A897">
        <v>4414</v>
      </c>
      <c r="B897" t="s">
        <v>14</v>
      </c>
      <c r="C897" t="s">
        <v>15</v>
      </c>
      <c r="D897" t="s">
        <v>16</v>
      </c>
      <c r="E897" s="1">
        <v>41010</v>
      </c>
      <c r="F897" s="3">
        <v>0.5083333333333333</v>
      </c>
      <c r="G897" s="1">
        <v>41010</v>
      </c>
      <c r="H897" s="3">
        <v>0.50347222222222221</v>
      </c>
      <c r="I897">
        <v>4</v>
      </c>
      <c r="J897">
        <v>2003</v>
      </c>
      <c r="K897" s="1">
        <v>41010</v>
      </c>
      <c r="L897" s="3">
        <v>0.70138888888888884</v>
      </c>
      <c r="M897" s="1">
        <v>41010</v>
      </c>
      <c r="N897" s="3">
        <v>0.70138888888888884</v>
      </c>
      <c r="O897">
        <v>12</v>
      </c>
      <c r="P897">
        <v>12</v>
      </c>
      <c r="Q897">
        <v>12</v>
      </c>
      <c r="R897">
        <v>16</v>
      </c>
      <c r="S897">
        <v>16</v>
      </c>
      <c r="T897" s="2">
        <f>ED_DATA[[#This Row],[REG DATE]] + ED_DATA[[#This Row],[REG TIME]]</f>
        <v>41010.508333333331</v>
      </c>
      <c r="U897" s="2">
        <f>ED_DATA[[#This Row],[TRIAGE DATE]] + ED_DATA[[#This Row],[TRIAGE TIME]]</f>
        <v>41010.503472222219</v>
      </c>
      <c r="V897" s="2">
        <f>ED_DATA[[#This Row],[DISP DATE]] + ED_DATA[[#This Row],[DISP TIME]]</f>
        <v>41010.701388888891</v>
      </c>
      <c r="W897" s="2">
        <f>ED_DATA[[#This Row],[DATE PT LEFT ED]] + ED_DATA[[#This Row],[TIME PT LEFT ED]]</f>
        <v>41010.701388888891</v>
      </c>
      <c r="X897" s="5">
        <f t="shared" si="140"/>
        <v>4.6333333334187046</v>
      </c>
      <c r="Y897" s="5">
        <f t="shared" si="141"/>
        <v>4.6333333334187046</v>
      </c>
      <c r="Z897" s="7">
        <f t="shared" si="142"/>
        <v>1</v>
      </c>
      <c r="AA897" s="7">
        <f t="shared" si="143"/>
        <v>0</v>
      </c>
      <c r="AB897" s="7">
        <f t="shared" si="136"/>
        <v>0</v>
      </c>
      <c r="AC897" s="7">
        <f t="shared" si="137"/>
        <v>0</v>
      </c>
      <c r="AD897" s="7">
        <f t="shared" si="138"/>
        <v>0</v>
      </c>
      <c r="AE897" s="7">
        <f t="shared" si="144"/>
        <v>0</v>
      </c>
      <c r="AF897" s="7">
        <f t="shared" si="145"/>
        <v>0</v>
      </c>
      <c r="AG897" s="7" t="str">
        <f t="shared" si="139"/>
        <v>Pediatric</v>
      </c>
    </row>
    <row r="898" spans="1:33">
      <c r="A898">
        <v>4414</v>
      </c>
      <c r="B898" t="s">
        <v>14</v>
      </c>
      <c r="C898" t="s">
        <v>15</v>
      </c>
      <c r="D898" t="s">
        <v>16</v>
      </c>
      <c r="E898" s="1">
        <v>41010</v>
      </c>
      <c r="F898" s="3">
        <v>0.5493055555555556</v>
      </c>
      <c r="G898" s="1">
        <v>41010</v>
      </c>
      <c r="H898" s="3">
        <v>0.5444444444444444</v>
      </c>
      <c r="I898">
        <v>4</v>
      </c>
      <c r="J898">
        <v>2003</v>
      </c>
      <c r="K898" s="1">
        <v>41010</v>
      </c>
      <c r="L898" s="3">
        <v>0.70833333333333337</v>
      </c>
      <c r="M898" s="1">
        <v>41010</v>
      </c>
      <c r="N898" s="3">
        <v>0.70833333333333337</v>
      </c>
      <c r="O898">
        <v>11</v>
      </c>
      <c r="P898">
        <v>13</v>
      </c>
      <c r="Q898">
        <v>13</v>
      </c>
      <c r="R898">
        <v>17</v>
      </c>
      <c r="S898">
        <v>17</v>
      </c>
      <c r="T898" s="2">
        <f>ED_DATA[[#This Row],[REG DATE]] + ED_DATA[[#This Row],[REG TIME]]</f>
        <v>41010.549305555556</v>
      </c>
      <c r="U898" s="2">
        <f>ED_DATA[[#This Row],[TRIAGE DATE]] + ED_DATA[[#This Row],[TRIAGE TIME]]</f>
        <v>41010.544444444444</v>
      </c>
      <c r="V898" s="2">
        <f>ED_DATA[[#This Row],[DISP DATE]] + ED_DATA[[#This Row],[DISP TIME]]</f>
        <v>41010.708333333336</v>
      </c>
      <c r="W898" s="2">
        <f>ED_DATA[[#This Row],[DATE PT LEFT ED]] + ED_DATA[[#This Row],[TIME PT LEFT ED]]</f>
        <v>41010.708333333336</v>
      </c>
      <c r="X898" s="5">
        <f t="shared" si="140"/>
        <v>3.8166666667093523</v>
      </c>
      <c r="Y898" s="5">
        <f t="shared" si="141"/>
        <v>3.8166666667093523</v>
      </c>
      <c r="Z898" s="7">
        <f t="shared" si="142"/>
        <v>1</v>
      </c>
      <c r="AA898" s="7">
        <f t="shared" si="143"/>
        <v>1</v>
      </c>
      <c r="AB898" s="7">
        <f t="shared" ref="AB898:AB961" si="146">IF(C898="Nurse Practitioner",1,0)</f>
        <v>0</v>
      </c>
      <c r="AC898" s="7">
        <f t="shared" ref="AC898:AC961" si="147">IF(AND(I898&lt;4,AB898=1),1,0)</f>
        <v>0</v>
      </c>
      <c r="AD898" s="7">
        <f t="shared" ref="AD898:AD961" si="148">IF(AND(I898&gt;3,AB898=1),1,0)</f>
        <v>0</v>
      </c>
      <c r="AE898" s="7">
        <f t="shared" si="144"/>
        <v>0</v>
      </c>
      <c r="AF898" s="7">
        <f t="shared" si="145"/>
        <v>0</v>
      </c>
      <c r="AG898" s="7" t="str">
        <f t="shared" ref="AG898:AG961" si="149">IF(O898&lt;=17, "Pediatric", IF(O898&lt;=64, "Adult", "Senior"))</f>
        <v>Pediatric</v>
      </c>
    </row>
    <row r="899" spans="1:33">
      <c r="A899">
        <v>4414</v>
      </c>
      <c r="B899" t="s">
        <v>14</v>
      </c>
      <c r="C899" t="s">
        <v>15</v>
      </c>
      <c r="D899" t="s">
        <v>16</v>
      </c>
      <c r="E899" s="1">
        <v>41013</v>
      </c>
      <c r="F899" s="3">
        <v>0.40902777777777777</v>
      </c>
      <c r="G899" s="1">
        <v>41013</v>
      </c>
      <c r="H899" s="3">
        <v>0.40625</v>
      </c>
      <c r="I899">
        <v>4</v>
      </c>
      <c r="J899">
        <v>1941</v>
      </c>
      <c r="K899" s="1">
        <v>41013</v>
      </c>
      <c r="L899" s="3">
        <v>0.63541666666666663</v>
      </c>
      <c r="M899" s="1">
        <v>41013</v>
      </c>
      <c r="N899" s="3">
        <v>0.63541666666666663</v>
      </c>
      <c r="O899">
        <v>71</v>
      </c>
      <c r="P899">
        <v>9</v>
      </c>
      <c r="Q899">
        <v>9</v>
      </c>
      <c r="R899">
        <v>15</v>
      </c>
      <c r="S899">
        <v>15</v>
      </c>
      <c r="T899" s="2">
        <f>ED_DATA[[#This Row],[REG DATE]] + ED_DATA[[#This Row],[REG TIME]]</f>
        <v>41013.40902777778</v>
      </c>
      <c r="U899" s="2">
        <f>ED_DATA[[#This Row],[TRIAGE DATE]] + ED_DATA[[#This Row],[TRIAGE TIME]]</f>
        <v>41013.40625</v>
      </c>
      <c r="V899" s="2">
        <f>ED_DATA[[#This Row],[DISP DATE]] + ED_DATA[[#This Row],[DISP TIME]]</f>
        <v>41013.635416666664</v>
      </c>
      <c r="W899" s="2">
        <f>ED_DATA[[#This Row],[DATE PT LEFT ED]] + ED_DATA[[#This Row],[TIME PT LEFT ED]]</f>
        <v>41013.635416666664</v>
      </c>
      <c r="X899" s="5">
        <f t="shared" si="140"/>
        <v>5.4333333332324401</v>
      </c>
      <c r="Y899" s="5">
        <f t="shared" si="141"/>
        <v>5.4333333332324401</v>
      </c>
      <c r="Z899" s="7">
        <f t="shared" si="142"/>
        <v>1</v>
      </c>
      <c r="AA899" s="7">
        <f t="shared" si="143"/>
        <v>0</v>
      </c>
      <c r="AB899" s="7">
        <f t="shared" si="146"/>
        <v>0</v>
      </c>
      <c r="AC899" s="7">
        <f t="shared" si="147"/>
        <v>0</v>
      </c>
      <c r="AD899" s="7">
        <f t="shared" si="148"/>
        <v>0</v>
      </c>
      <c r="AE899" s="7">
        <f t="shared" si="144"/>
        <v>0</v>
      </c>
      <c r="AF899" s="7">
        <f t="shared" si="145"/>
        <v>0</v>
      </c>
      <c r="AG899" s="7" t="str">
        <f t="shared" si="149"/>
        <v>Senior</v>
      </c>
    </row>
    <row r="900" spans="1:33">
      <c r="A900">
        <v>4414</v>
      </c>
      <c r="B900" t="s">
        <v>14</v>
      </c>
      <c r="C900" t="s">
        <v>15</v>
      </c>
      <c r="D900" t="s">
        <v>16</v>
      </c>
      <c r="E900" s="1">
        <v>41013</v>
      </c>
      <c r="F900" s="3">
        <v>0.51875000000000004</v>
      </c>
      <c r="G900" s="1">
        <v>41013</v>
      </c>
      <c r="H900" s="3">
        <v>0.5131944444444444</v>
      </c>
      <c r="I900">
        <v>4</v>
      </c>
      <c r="J900">
        <v>2007</v>
      </c>
      <c r="K900" s="1">
        <v>41013</v>
      </c>
      <c r="L900" s="3">
        <v>0.65277777777777779</v>
      </c>
      <c r="M900" s="1">
        <v>41013</v>
      </c>
      <c r="N900" s="3">
        <v>0.65416666666666667</v>
      </c>
      <c r="O900">
        <v>5</v>
      </c>
      <c r="P900">
        <v>12</v>
      </c>
      <c r="Q900">
        <v>12</v>
      </c>
      <c r="R900">
        <v>15</v>
      </c>
      <c r="S900">
        <v>15</v>
      </c>
      <c r="T900" s="2">
        <f>ED_DATA[[#This Row],[REG DATE]] + ED_DATA[[#This Row],[REG TIME]]</f>
        <v>41013.518750000003</v>
      </c>
      <c r="U900" s="2">
        <f>ED_DATA[[#This Row],[TRIAGE DATE]] + ED_DATA[[#This Row],[TRIAGE TIME]]</f>
        <v>41013.513194444444</v>
      </c>
      <c r="V900" s="2">
        <f>ED_DATA[[#This Row],[DISP DATE]] + ED_DATA[[#This Row],[DISP TIME]]</f>
        <v>41013.652777777781</v>
      </c>
      <c r="W900" s="2">
        <f>ED_DATA[[#This Row],[DATE PT LEFT ED]] + ED_DATA[[#This Row],[TIME PT LEFT ED]]</f>
        <v>41013.654166666667</v>
      </c>
      <c r="X900" s="5">
        <f t="shared" si="140"/>
        <v>3.2499999999417923</v>
      </c>
      <c r="Y900" s="5">
        <f t="shared" si="141"/>
        <v>3.2166666666744277</v>
      </c>
      <c r="Z900" s="7">
        <f t="shared" si="142"/>
        <v>1</v>
      </c>
      <c r="AA900" s="7">
        <f t="shared" si="143"/>
        <v>1</v>
      </c>
      <c r="AB900" s="7">
        <f t="shared" si="146"/>
        <v>0</v>
      </c>
      <c r="AC900" s="7">
        <f t="shared" si="147"/>
        <v>0</v>
      </c>
      <c r="AD900" s="7">
        <f t="shared" si="148"/>
        <v>0</v>
      </c>
      <c r="AE900" s="7">
        <f t="shared" si="144"/>
        <v>0</v>
      </c>
      <c r="AF900" s="7">
        <f t="shared" si="145"/>
        <v>0</v>
      </c>
      <c r="AG900" s="7" t="str">
        <f t="shared" si="149"/>
        <v>Pediatric</v>
      </c>
    </row>
    <row r="901" spans="1:33">
      <c r="A901">
        <v>4414</v>
      </c>
      <c r="B901" t="s">
        <v>14</v>
      </c>
      <c r="C901" t="s">
        <v>15</v>
      </c>
      <c r="D901" t="s">
        <v>16</v>
      </c>
      <c r="E901" s="1">
        <v>41014</v>
      </c>
      <c r="F901" s="3">
        <v>0.72013888888888888</v>
      </c>
      <c r="G901" s="1">
        <v>41014</v>
      </c>
      <c r="H901" s="3">
        <v>0.71597222222222223</v>
      </c>
      <c r="I901">
        <v>4</v>
      </c>
      <c r="J901">
        <v>1936</v>
      </c>
      <c r="K901" s="1">
        <v>41014</v>
      </c>
      <c r="L901" s="3">
        <v>0.87222222222222223</v>
      </c>
      <c r="M901" s="1">
        <v>41014</v>
      </c>
      <c r="N901" s="3">
        <v>0.87291666666666667</v>
      </c>
      <c r="O901">
        <v>80</v>
      </c>
      <c r="P901">
        <v>17</v>
      </c>
      <c r="Q901">
        <v>17</v>
      </c>
      <c r="R901">
        <v>20</v>
      </c>
      <c r="S901">
        <v>20</v>
      </c>
      <c r="T901" s="2">
        <f>ED_DATA[[#This Row],[REG DATE]] + ED_DATA[[#This Row],[REG TIME]]</f>
        <v>41014.720138888886</v>
      </c>
      <c r="U901" s="2">
        <f>ED_DATA[[#This Row],[TRIAGE DATE]] + ED_DATA[[#This Row],[TRIAGE TIME]]</f>
        <v>41014.71597222222</v>
      </c>
      <c r="V901" s="2">
        <f>ED_DATA[[#This Row],[DISP DATE]] + ED_DATA[[#This Row],[DISP TIME]]</f>
        <v>41014.87222222222</v>
      </c>
      <c r="W901" s="2">
        <f>ED_DATA[[#This Row],[DATE PT LEFT ED]] + ED_DATA[[#This Row],[TIME PT LEFT ED]]</f>
        <v>41014.872916666667</v>
      </c>
      <c r="X901" s="5">
        <f t="shared" si="140"/>
        <v>3.6666666667442769</v>
      </c>
      <c r="Y901" s="5">
        <f t="shared" si="141"/>
        <v>3.6500000000232831</v>
      </c>
      <c r="Z901" s="7">
        <f t="shared" si="142"/>
        <v>1</v>
      </c>
      <c r="AA901" s="7">
        <f t="shared" si="143"/>
        <v>1</v>
      </c>
      <c r="AB901" s="7">
        <f t="shared" si="146"/>
        <v>0</v>
      </c>
      <c r="AC901" s="7">
        <f t="shared" si="147"/>
        <v>0</v>
      </c>
      <c r="AD901" s="7">
        <f t="shared" si="148"/>
        <v>0</v>
      </c>
      <c r="AE901" s="7">
        <f t="shared" si="144"/>
        <v>0</v>
      </c>
      <c r="AF901" s="7">
        <f t="shared" si="145"/>
        <v>0</v>
      </c>
      <c r="AG901" s="7" t="str">
        <f t="shared" si="149"/>
        <v>Senior</v>
      </c>
    </row>
    <row r="902" spans="1:33">
      <c r="A902">
        <v>4414</v>
      </c>
      <c r="B902" t="s">
        <v>14</v>
      </c>
      <c r="C902" t="s">
        <v>15</v>
      </c>
      <c r="D902" t="s">
        <v>16</v>
      </c>
      <c r="E902" s="1">
        <v>41014</v>
      </c>
      <c r="F902" s="3">
        <v>0.84513888888888888</v>
      </c>
      <c r="G902" s="1">
        <v>41014</v>
      </c>
      <c r="H902" s="3">
        <v>0.84027777777777779</v>
      </c>
      <c r="I902">
        <v>4</v>
      </c>
      <c r="J902">
        <v>2007</v>
      </c>
      <c r="K902" s="1">
        <v>41014</v>
      </c>
      <c r="L902" s="3">
        <v>0.93194444444444446</v>
      </c>
      <c r="M902" s="1">
        <v>41014</v>
      </c>
      <c r="N902" s="3">
        <v>0.93333333333333335</v>
      </c>
      <c r="O902">
        <v>4</v>
      </c>
      <c r="P902">
        <v>20</v>
      </c>
      <c r="Q902">
        <v>20</v>
      </c>
      <c r="R902">
        <v>22</v>
      </c>
      <c r="S902">
        <v>22</v>
      </c>
      <c r="T902" s="2">
        <f>ED_DATA[[#This Row],[REG DATE]] + ED_DATA[[#This Row],[REG TIME]]</f>
        <v>41014.845138888886</v>
      </c>
      <c r="U902" s="2">
        <f>ED_DATA[[#This Row],[TRIAGE DATE]] + ED_DATA[[#This Row],[TRIAGE TIME]]</f>
        <v>41014.840277777781</v>
      </c>
      <c r="V902" s="2">
        <f>ED_DATA[[#This Row],[DISP DATE]] + ED_DATA[[#This Row],[DISP TIME]]</f>
        <v>41014.931944444441</v>
      </c>
      <c r="W902" s="2">
        <f>ED_DATA[[#This Row],[DATE PT LEFT ED]] + ED_DATA[[#This Row],[TIME PT LEFT ED]]</f>
        <v>41014.933333333334</v>
      </c>
      <c r="X902" s="5">
        <f t="shared" si="140"/>
        <v>2.1166666667559184</v>
      </c>
      <c r="Y902" s="5">
        <f t="shared" si="141"/>
        <v>2.0833333333139308</v>
      </c>
      <c r="Z902" s="7">
        <f t="shared" si="142"/>
        <v>1</v>
      </c>
      <c r="AA902" s="7">
        <f t="shared" si="143"/>
        <v>1</v>
      </c>
      <c r="AB902" s="7">
        <f t="shared" si="146"/>
        <v>0</v>
      </c>
      <c r="AC902" s="7">
        <f t="shared" si="147"/>
        <v>0</v>
      </c>
      <c r="AD902" s="7">
        <f t="shared" si="148"/>
        <v>0</v>
      </c>
      <c r="AE902" s="7">
        <f t="shared" si="144"/>
        <v>0</v>
      </c>
      <c r="AF902" s="7">
        <f t="shared" si="145"/>
        <v>0</v>
      </c>
      <c r="AG902" s="7" t="str">
        <f t="shared" si="149"/>
        <v>Pediatric</v>
      </c>
    </row>
    <row r="903" spans="1:33">
      <c r="A903">
        <v>4414</v>
      </c>
      <c r="B903" t="s">
        <v>14</v>
      </c>
      <c r="C903" t="s">
        <v>15</v>
      </c>
      <c r="D903" t="s">
        <v>16</v>
      </c>
      <c r="E903" s="1">
        <v>41010</v>
      </c>
      <c r="F903" s="3">
        <v>0.58611111111111114</v>
      </c>
      <c r="G903" s="1">
        <v>41010</v>
      </c>
      <c r="H903" s="3">
        <v>0.58402777777777781</v>
      </c>
      <c r="I903">
        <v>4</v>
      </c>
      <c r="J903">
        <v>1946</v>
      </c>
      <c r="K903" s="1">
        <v>41010</v>
      </c>
      <c r="L903" s="3">
        <v>0.72222222222222221</v>
      </c>
      <c r="M903" s="1">
        <v>41010</v>
      </c>
      <c r="N903" s="3">
        <v>0.72222222222222221</v>
      </c>
      <c r="O903">
        <v>70</v>
      </c>
      <c r="P903">
        <v>14</v>
      </c>
      <c r="Q903">
        <v>14</v>
      </c>
      <c r="R903">
        <v>17</v>
      </c>
      <c r="S903">
        <v>17</v>
      </c>
      <c r="T903" s="2">
        <f>ED_DATA[[#This Row],[REG DATE]] + ED_DATA[[#This Row],[REG TIME]]</f>
        <v>41010.586111111108</v>
      </c>
      <c r="U903" s="2">
        <f>ED_DATA[[#This Row],[TRIAGE DATE]] + ED_DATA[[#This Row],[TRIAGE TIME]]</f>
        <v>41010.584027777775</v>
      </c>
      <c r="V903" s="2">
        <f>ED_DATA[[#This Row],[DISP DATE]] + ED_DATA[[#This Row],[DISP TIME]]</f>
        <v>41010.722222222219</v>
      </c>
      <c r="W903" s="2">
        <f>ED_DATA[[#This Row],[DATE PT LEFT ED]] + ED_DATA[[#This Row],[TIME PT LEFT ED]]</f>
        <v>41010.722222222219</v>
      </c>
      <c r="X903" s="5">
        <f t="shared" si="140"/>
        <v>3.2666666666627862</v>
      </c>
      <c r="Y903" s="5">
        <f t="shared" si="141"/>
        <v>3.2666666666627862</v>
      </c>
      <c r="Z903" s="7">
        <f t="shared" si="142"/>
        <v>1</v>
      </c>
      <c r="AA903" s="7">
        <f t="shared" si="143"/>
        <v>1</v>
      </c>
      <c r="AB903" s="7">
        <f t="shared" si="146"/>
        <v>0</v>
      </c>
      <c r="AC903" s="7">
        <f t="shared" si="147"/>
        <v>0</v>
      </c>
      <c r="AD903" s="7">
        <f t="shared" si="148"/>
        <v>0</v>
      </c>
      <c r="AE903" s="7">
        <f t="shared" si="144"/>
        <v>0</v>
      </c>
      <c r="AF903" s="7">
        <f t="shared" si="145"/>
        <v>0</v>
      </c>
      <c r="AG903" s="7" t="str">
        <f t="shared" si="149"/>
        <v>Senior</v>
      </c>
    </row>
    <row r="904" spans="1:33">
      <c r="A904">
        <v>4414</v>
      </c>
      <c r="B904" t="s">
        <v>14</v>
      </c>
      <c r="C904" t="s">
        <v>15</v>
      </c>
      <c r="D904" t="s">
        <v>16</v>
      </c>
      <c r="E904" s="1">
        <v>41010</v>
      </c>
      <c r="F904" s="3">
        <v>0.58819444444444446</v>
      </c>
      <c r="G904" s="1">
        <v>41010</v>
      </c>
      <c r="H904" s="3">
        <v>0.58263888888888893</v>
      </c>
      <c r="I904">
        <v>4</v>
      </c>
      <c r="J904">
        <v>1935</v>
      </c>
      <c r="K904" s="1">
        <v>41010</v>
      </c>
      <c r="L904" s="3">
        <v>0.79166666666666663</v>
      </c>
      <c r="M904" s="1">
        <v>41010</v>
      </c>
      <c r="N904" s="3">
        <v>0.79166666666666663</v>
      </c>
      <c r="O904">
        <v>78</v>
      </c>
      <c r="P904">
        <v>14</v>
      </c>
      <c r="Q904">
        <v>13</v>
      </c>
      <c r="R904">
        <v>19</v>
      </c>
      <c r="S904">
        <v>19</v>
      </c>
      <c r="T904" s="2">
        <f>ED_DATA[[#This Row],[REG DATE]] + ED_DATA[[#This Row],[REG TIME]]</f>
        <v>41010.588194444441</v>
      </c>
      <c r="U904" s="2">
        <f>ED_DATA[[#This Row],[TRIAGE DATE]] + ED_DATA[[#This Row],[TRIAGE TIME]]</f>
        <v>41010.582638888889</v>
      </c>
      <c r="V904" s="2">
        <f>ED_DATA[[#This Row],[DISP DATE]] + ED_DATA[[#This Row],[DISP TIME]]</f>
        <v>41010.791666666664</v>
      </c>
      <c r="W904" s="2">
        <f>ED_DATA[[#This Row],[DATE PT LEFT ED]] + ED_DATA[[#This Row],[TIME PT LEFT ED]]</f>
        <v>41010.791666666664</v>
      </c>
      <c r="X904" s="5">
        <f t="shared" si="140"/>
        <v>4.8833333333604969</v>
      </c>
      <c r="Y904" s="5">
        <f t="shared" si="141"/>
        <v>4.8833333333604969</v>
      </c>
      <c r="Z904" s="7">
        <f t="shared" si="142"/>
        <v>1</v>
      </c>
      <c r="AA904" s="7">
        <f t="shared" si="143"/>
        <v>0</v>
      </c>
      <c r="AB904" s="7">
        <f t="shared" si="146"/>
        <v>0</v>
      </c>
      <c r="AC904" s="7">
        <f t="shared" si="147"/>
        <v>0</v>
      </c>
      <c r="AD904" s="7">
        <f t="shared" si="148"/>
        <v>0</v>
      </c>
      <c r="AE904" s="7">
        <f t="shared" si="144"/>
        <v>0</v>
      </c>
      <c r="AF904" s="7">
        <f t="shared" si="145"/>
        <v>0</v>
      </c>
      <c r="AG904" s="7" t="str">
        <f t="shared" si="149"/>
        <v>Senior</v>
      </c>
    </row>
    <row r="905" spans="1:33">
      <c r="A905">
        <v>4414</v>
      </c>
      <c r="B905" t="s">
        <v>14</v>
      </c>
      <c r="C905" t="s">
        <v>15</v>
      </c>
      <c r="D905" t="s">
        <v>16</v>
      </c>
      <c r="E905" s="1">
        <v>41010</v>
      </c>
      <c r="F905" s="3">
        <v>0.59236111111111112</v>
      </c>
      <c r="G905" s="1">
        <v>41010</v>
      </c>
      <c r="H905" s="3">
        <v>0.58611111111111114</v>
      </c>
      <c r="I905">
        <v>4</v>
      </c>
      <c r="J905">
        <v>2006</v>
      </c>
      <c r="K905" s="1">
        <v>41010</v>
      </c>
      <c r="L905" s="3">
        <v>0.75347222222222221</v>
      </c>
      <c r="M905" s="1">
        <v>41010</v>
      </c>
      <c r="N905" s="3">
        <v>0.75347222222222221</v>
      </c>
      <c r="O905">
        <v>5</v>
      </c>
      <c r="P905">
        <v>14</v>
      </c>
      <c r="Q905">
        <v>14</v>
      </c>
      <c r="R905">
        <v>18</v>
      </c>
      <c r="S905">
        <v>18</v>
      </c>
      <c r="T905" s="2">
        <f>ED_DATA[[#This Row],[REG DATE]] + ED_DATA[[#This Row],[REG TIME]]</f>
        <v>41010.592361111114</v>
      </c>
      <c r="U905" s="2">
        <f>ED_DATA[[#This Row],[TRIAGE DATE]] + ED_DATA[[#This Row],[TRIAGE TIME]]</f>
        <v>41010.586111111108</v>
      </c>
      <c r="V905" s="2">
        <f>ED_DATA[[#This Row],[DISP DATE]] + ED_DATA[[#This Row],[DISP TIME]]</f>
        <v>41010.753472222219</v>
      </c>
      <c r="W905" s="2">
        <f>ED_DATA[[#This Row],[DATE PT LEFT ED]] + ED_DATA[[#This Row],[TIME PT LEFT ED]]</f>
        <v>41010.753472222219</v>
      </c>
      <c r="X905" s="5">
        <f t="shared" si="140"/>
        <v>3.8666666665230878</v>
      </c>
      <c r="Y905" s="5">
        <f t="shared" si="141"/>
        <v>3.8666666665230878</v>
      </c>
      <c r="Z905" s="7">
        <f t="shared" si="142"/>
        <v>1</v>
      </c>
      <c r="AA905" s="7">
        <f t="shared" si="143"/>
        <v>1</v>
      </c>
      <c r="AB905" s="7">
        <f t="shared" si="146"/>
        <v>0</v>
      </c>
      <c r="AC905" s="7">
        <f t="shared" si="147"/>
        <v>0</v>
      </c>
      <c r="AD905" s="7">
        <f t="shared" si="148"/>
        <v>0</v>
      </c>
      <c r="AE905" s="7">
        <f t="shared" si="144"/>
        <v>0</v>
      </c>
      <c r="AF905" s="7">
        <f t="shared" si="145"/>
        <v>0</v>
      </c>
      <c r="AG905" s="7" t="str">
        <f t="shared" si="149"/>
        <v>Pediatric</v>
      </c>
    </row>
    <row r="906" spans="1:33">
      <c r="A906">
        <v>4414</v>
      </c>
      <c r="B906" t="s">
        <v>14</v>
      </c>
      <c r="C906" t="s">
        <v>15</v>
      </c>
      <c r="D906" t="s">
        <v>16</v>
      </c>
      <c r="E906" s="1">
        <v>41010</v>
      </c>
      <c r="F906" s="3">
        <v>0.70902777777777781</v>
      </c>
      <c r="G906" s="1">
        <v>41010</v>
      </c>
      <c r="H906" s="3">
        <v>0.70416666666666672</v>
      </c>
      <c r="I906">
        <v>4</v>
      </c>
      <c r="J906">
        <v>1946</v>
      </c>
      <c r="K906" s="1">
        <v>41010</v>
      </c>
      <c r="L906" s="3">
        <v>0.85416666666666663</v>
      </c>
      <c r="M906" s="1">
        <v>41010</v>
      </c>
      <c r="N906" s="3">
        <v>0.85416666666666663</v>
      </c>
      <c r="O906">
        <v>68</v>
      </c>
      <c r="P906">
        <v>17</v>
      </c>
      <c r="Q906">
        <v>16</v>
      </c>
      <c r="R906">
        <v>20</v>
      </c>
      <c r="S906">
        <v>20</v>
      </c>
      <c r="T906" s="2">
        <f>ED_DATA[[#This Row],[REG DATE]] + ED_DATA[[#This Row],[REG TIME]]</f>
        <v>41010.709027777775</v>
      </c>
      <c r="U906" s="2">
        <f>ED_DATA[[#This Row],[TRIAGE DATE]] + ED_DATA[[#This Row],[TRIAGE TIME]]</f>
        <v>41010.70416666667</v>
      </c>
      <c r="V906" s="2">
        <f>ED_DATA[[#This Row],[DISP DATE]] + ED_DATA[[#This Row],[DISP TIME]]</f>
        <v>41010.854166666664</v>
      </c>
      <c r="W906" s="2">
        <f>ED_DATA[[#This Row],[DATE PT LEFT ED]] + ED_DATA[[#This Row],[TIME PT LEFT ED]]</f>
        <v>41010.854166666664</v>
      </c>
      <c r="X906" s="5">
        <f t="shared" si="140"/>
        <v>3.4833333333372138</v>
      </c>
      <c r="Y906" s="5">
        <f t="shared" si="141"/>
        <v>3.4833333333372138</v>
      </c>
      <c r="Z906" s="7">
        <f t="shared" si="142"/>
        <v>1</v>
      </c>
      <c r="AA906" s="7">
        <f t="shared" si="143"/>
        <v>1</v>
      </c>
      <c r="AB906" s="7">
        <f t="shared" si="146"/>
        <v>0</v>
      </c>
      <c r="AC906" s="7">
        <f t="shared" si="147"/>
        <v>0</v>
      </c>
      <c r="AD906" s="7">
        <f t="shared" si="148"/>
        <v>0</v>
      </c>
      <c r="AE906" s="7">
        <f t="shared" si="144"/>
        <v>0</v>
      </c>
      <c r="AF906" s="7">
        <f t="shared" si="145"/>
        <v>0</v>
      </c>
      <c r="AG906" s="7" t="str">
        <f t="shared" si="149"/>
        <v>Senior</v>
      </c>
    </row>
    <row r="907" spans="1:33">
      <c r="A907">
        <v>4414</v>
      </c>
      <c r="B907" t="s">
        <v>14</v>
      </c>
      <c r="C907" t="s">
        <v>15</v>
      </c>
      <c r="D907" t="s">
        <v>16</v>
      </c>
      <c r="E907" s="1">
        <v>41011</v>
      </c>
      <c r="F907" s="3">
        <v>0.76736111111111116</v>
      </c>
      <c r="G907" s="1">
        <v>41011</v>
      </c>
      <c r="H907" s="3">
        <v>0.76111111111111107</v>
      </c>
      <c r="I907">
        <v>4</v>
      </c>
      <c r="J907">
        <v>1994</v>
      </c>
      <c r="K907" s="1">
        <v>41011</v>
      </c>
      <c r="L907" s="3">
        <v>0.82986111111111116</v>
      </c>
      <c r="M907" s="1">
        <v>41011</v>
      </c>
      <c r="N907" s="3">
        <v>0.82986111111111116</v>
      </c>
      <c r="O907">
        <v>17</v>
      </c>
      <c r="P907">
        <v>18</v>
      </c>
      <c r="Q907">
        <v>18</v>
      </c>
      <c r="R907">
        <v>19</v>
      </c>
      <c r="S907">
        <v>19</v>
      </c>
      <c r="T907" s="2">
        <f>ED_DATA[[#This Row],[REG DATE]] + ED_DATA[[#This Row],[REG TIME]]</f>
        <v>41011.767361111109</v>
      </c>
      <c r="U907" s="2">
        <f>ED_DATA[[#This Row],[TRIAGE DATE]] + ED_DATA[[#This Row],[TRIAGE TIME]]</f>
        <v>41011.761111111111</v>
      </c>
      <c r="V907" s="2">
        <f>ED_DATA[[#This Row],[DISP DATE]] + ED_DATA[[#This Row],[DISP TIME]]</f>
        <v>41011.829861111109</v>
      </c>
      <c r="W907" s="2">
        <f>ED_DATA[[#This Row],[DATE PT LEFT ED]] + ED_DATA[[#This Row],[TIME PT LEFT ED]]</f>
        <v>41011.829861111109</v>
      </c>
      <c r="X907" s="5">
        <f t="shared" si="140"/>
        <v>1.5</v>
      </c>
      <c r="Y907" s="5">
        <f t="shared" si="141"/>
        <v>1.5</v>
      </c>
      <c r="Z907" s="7">
        <f t="shared" si="142"/>
        <v>1</v>
      </c>
      <c r="AA907" s="7">
        <f t="shared" si="143"/>
        <v>1</v>
      </c>
      <c r="AB907" s="7">
        <f t="shared" si="146"/>
        <v>0</v>
      </c>
      <c r="AC907" s="7">
        <f t="shared" si="147"/>
        <v>0</v>
      </c>
      <c r="AD907" s="7">
        <f t="shared" si="148"/>
        <v>0</v>
      </c>
      <c r="AE907" s="7">
        <f t="shared" si="144"/>
        <v>0</v>
      </c>
      <c r="AF907" s="7">
        <f t="shared" si="145"/>
        <v>0</v>
      </c>
      <c r="AG907" s="7" t="str">
        <f t="shared" si="149"/>
        <v>Pediatric</v>
      </c>
    </row>
    <row r="908" spans="1:33">
      <c r="A908">
        <v>4414</v>
      </c>
      <c r="B908" t="s">
        <v>14</v>
      </c>
      <c r="C908" t="s">
        <v>15</v>
      </c>
      <c r="D908" t="s">
        <v>16</v>
      </c>
      <c r="E908" s="1">
        <v>41014</v>
      </c>
      <c r="F908" s="3">
        <v>0.73124999999999996</v>
      </c>
      <c r="G908" s="1">
        <v>41014</v>
      </c>
      <c r="H908" s="3">
        <v>0.72499999999999998</v>
      </c>
      <c r="I908">
        <v>4</v>
      </c>
      <c r="J908">
        <v>1995</v>
      </c>
      <c r="K908" s="1">
        <v>41014</v>
      </c>
      <c r="L908" s="3">
        <v>0.76388888888888884</v>
      </c>
      <c r="M908" s="1">
        <v>41014</v>
      </c>
      <c r="N908" s="3">
        <v>0.77013888888888893</v>
      </c>
      <c r="O908">
        <v>16</v>
      </c>
      <c r="P908">
        <v>17</v>
      </c>
      <c r="Q908">
        <v>17</v>
      </c>
      <c r="R908">
        <v>18</v>
      </c>
      <c r="S908">
        <v>18</v>
      </c>
      <c r="T908" s="2">
        <f>ED_DATA[[#This Row],[REG DATE]] + ED_DATA[[#This Row],[REG TIME]]</f>
        <v>41014.731249999997</v>
      </c>
      <c r="U908" s="2">
        <f>ED_DATA[[#This Row],[TRIAGE DATE]] + ED_DATA[[#This Row],[TRIAGE TIME]]</f>
        <v>41014.724999999999</v>
      </c>
      <c r="V908" s="2">
        <f>ED_DATA[[#This Row],[DISP DATE]] + ED_DATA[[#This Row],[DISP TIME]]</f>
        <v>41014.763888888891</v>
      </c>
      <c r="W908" s="2">
        <f>ED_DATA[[#This Row],[DATE PT LEFT ED]] + ED_DATA[[#This Row],[TIME PT LEFT ED]]</f>
        <v>41014.770138888889</v>
      </c>
      <c r="X908" s="5">
        <f t="shared" si="140"/>
        <v>0.93333333340706304</v>
      </c>
      <c r="Y908" s="5">
        <f t="shared" si="141"/>
        <v>0.78333333344198763</v>
      </c>
      <c r="Z908" s="7">
        <f t="shared" si="142"/>
        <v>1</v>
      </c>
      <c r="AA908" s="7">
        <f t="shared" si="143"/>
        <v>1</v>
      </c>
      <c r="AB908" s="7">
        <f t="shared" si="146"/>
        <v>0</v>
      </c>
      <c r="AC908" s="7">
        <f t="shared" si="147"/>
        <v>0</v>
      </c>
      <c r="AD908" s="7">
        <f t="shared" si="148"/>
        <v>0</v>
      </c>
      <c r="AE908" s="7">
        <f t="shared" si="144"/>
        <v>0</v>
      </c>
      <c r="AF908" s="7">
        <f t="shared" si="145"/>
        <v>0</v>
      </c>
      <c r="AG908" s="7" t="str">
        <f t="shared" si="149"/>
        <v>Pediatric</v>
      </c>
    </row>
    <row r="909" spans="1:33">
      <c r="A909">
        <v>4414</v>
      </c>
      <c r="B909" t="s">
        <v>14</v>
      </c>
      <c r="C909" t="s">
        <v>15</v>
      </c>
      <c r="D909" t="s">
        <v>16</v>
      </c>
      <c r="E909" s="1">
        <v>41014</v>
      </c>
      <c r="F909" s="3">
        <v>0.87986111111111109</v>
      </c>
      <c r="G909" s="1">
        <v>41014</v>
      </c>
      <c r="H909" s="3">
        <v>0.86944444444444446</v>
      </c>
      <c r="I909">
        <v>4</v>
      </c>
      <c r="J909">
        <v>1998</v>
      </c>
      <c r="K909" s="1">
        <v>41014</v>
      </c>
      <c r="L909" s="3">
        <v>0.9555555555555556</v>
      </c>
      <c r="M909" s="1">
        <v>41014</v>
      </c>
      <c r="N909" s="3">
        <v>0.9555555555555556</v>
      </c>
      <c r="O909">
        <v>13</v>
      </c>
      <c r="P909">
        <v>21</v>
      </c>
      <c r="Q909">
        <v>20</v>
      </c>
      <c r="R909">
        <v>22</v>
      </c>
      <c r="S909">
        <v>22</v>
      </c>
      <c r="T909" s="2">
        <f>ED_DATA[[#This Row],[REG DATE]] + ED_DATA[[#This Row],[REG TIME]]</f>
        <v>41014.879861111112</v>
      </c>
      <c r="U909" s="2">
        <f>ED_DATA[[#This Row],[TRIAGE DATE]] + ED_DATA[[#This Row],[TRIAGE TIME]]</f>
        <v>41014.869444444441</v>
      </c>
      <c r="V909" s="2">
        <f>ED_DATA[[#This Row],[DISP DATE]] + ED_DATA[[#This Row],[DISP TIME]]</f>
        <v>41014.955555555556</v>
      </c>
      <c r="W909" s="2">
        <f>ED_DATA[[#This Row],[DATE PT LEFT ED]] + ED_DATA[[#This Row],[TIME PT LEFT ED]]</f>
        <v>41014.955555555556</v>
      </c>
      <c r="X909" s="5">
        <f t="shared" si="140"/>
        <v>1.8166666666511446</v>
      </c>
      <c r="Y909" s="5">
        <f t="shared" si="141"/>
        <v>1.8166666666511446</v>
      </c>
      <c r="Z909" s="7">
        <f t="shared" si="142"/>
        <v>1</v>
      </c>
      <c r="AA909" s="7">
        <f t="shared" si="143"/>
        <v>1</v>
      </c>
      <c r="AB909" s="7">
        <f t="shared" si="146"/>
        <v>0</v>
      </c>
      <c r="AC909" s="7">
        <f t="shared" si="147"/>
        <v>0</v>
      </c>
      <c r="AD909" s="7">
        <f t="shared" si="148"/>
        <v>0</v>
      </c>
      <c r="AE909" s="7">
        <f t="shared" si="144"/>
        <v>0</v>
      </c>
      <c r="AF909" s="7">
        <f t="shared" si="145"/>
        <v>0</v>
      </c>
      <c r="AG909" s="7" t="str">
        <f t="shared" si="149"/>
        <v>Pediatric</v>
      </c>
    </row>
    <row r="910" spans="1:33">
      <c r="A910">
        <v>4414</v>
      </c>
      <c r="B910" t="s">
        <v>14</v>
      </c>
      <c r="C910" t="s">
        <v>15</v>
      </c>
      <c r="D910" t="s">
        <v>18</v>
      </c>
      <c r="E910" s="1">
        <v>41014</v>
      </c>
      <c r="F910" s="3">
        <v>0.88611111111111107</v>
      </c>
      <c r="G910" s="1">
        <v>41014</v>
      </c>
      <c r="H910" s="3">
        <v>0.875</v>
      </c>
      <c r="I910">
        <v>4</v>
      </c>
      <c r="J910">
        <v>1917</v>
      </c>
      <c r="K910" s="1">
        <v>41014</v>
      </c>
      <c r="L910" s="3">
        <v>0.99513888888888891</v>
      </c>
      <c r="M910" s="1">
        <v>41014</v>
      </c>
      <c r="N910" s="3">
        <v>0.99513888888888891</v>
      </c>
      <c r="O910">
        <v>99</v>
      </c>
      <c r="P910">
        <v>21</v>
      </c>
      <c r="Q910">
        <v>21</v>
      </c>
      <c r="R910">
        <v>23</v>
      </c>
      <c r="S910">
        <v>23</v>
      </c>
      <c r="T910" s="2">
        <f>ED_DATA[[#This Row],[REG DATE]] + ED_DATA[[#This Row],[REG TIME]]</f>
        <v>41014.886111111111</v>
      </c>
      <c r="U910" s="2">
        <f>ED_DATA[[#This Row],[TRIAGE DATE]] + ED_DATA[[#This Row],[TRIAGE TIME]]</f>
        <v>41014.875</v>
      </c>
      <c r="V910" s="2">
        <f>ED_DATA[[#This Row],[DISP DATE]] + ED_DATA[[#This Row],[DISP TIME]]</f>
        <v>41014.995138888888</v>
      </c>
      <c r="W910" s="2">
        <f>ED_DATA[[#This Row],[DATE PT LEFT ED]] + ED_DATA[[#This Row],[TIME PT LEFT ED]]</f>
        <v>41014.995138888888</v>
      </c>
      <c r="X910" s="5">
        <f t="shared" si="140"/>
        <v>2.6166666666395031</v>
      </c>
      <c r="Y910" s="5">
        <f t="shared" si="141"/>
        <v>2.6166666666395031</v>
      </c>
      <c r="Z910" s="7">
        <f t="shared" si="142"/>
        <v>1</v>
      </c>
      <c r="AA910" s="7">
        <f t="shared" si="143"/>
        <v>1</v>
      </c>
      <c r="AB910" s="7">
        <f t="shared" si="146"/>
        <v>0</v>
      </c>
      <c r="AC910" s="7">
        <f t="shared" si="147"/>
        <v>0</v>
      </c>
      <c r="AD910" s="7">
        <f t="shared" si="148"/>
        <v>0</v>
      </c>
      <c r="AE910" s="7">
        <f t="shared" si="144"/>
        <v>0</v>
      </c>
      <c r="AF910" s="7">
        <f t="shared" si="145"/>
        <v>0</v>
      </c>
      <c r="AG910" s="7" t="str">
        <f t="shared" si="149"/>
        <v>Senior</v>
      </c>
    </row>
    <row r="911" spans="1:33">
      <c r="A911">
        <v>4414</v>
      </c>
      <c r="B911" t="s">
        <v>14</v>
      </c>
      <c r="C911" t="s">
        <v>15</v>
      </c>
      <c r="D911" t="s">
        <v>16</v>
      </c>
      <c r="E911" s="1">
        <v>41014</v>
      </c>
      <c r="F911" s="3">
        <v>0.93680555555555556</v>
      </c>
      <c r="G911" s="1">
        <v>41014</v>
      </c>
      <c r="H911" s="3">
        <v>0.92500000000000004</v>
      </c>
      <c r="I911">
        <v>4</v>
      </c>
      <c r="J911">
        <v>2003</v>
      </c>
      <c r="K911" s="1">
        <v>41015</v>
      </c>
      <c r="L911" s="3">
        <v>4.8611111111111112E-2</v>
      </c>
      <c r="M911" s="1">
        <v>41015</v>
      </c>
      <c r="N911" s="3">
        <v>4.8611111111111112E-2</v>
      </c>
      <c r="O911">
        <v>12</v>
      </c>
      <c r="P911">
        <v>22</v>
      </c>
      <c r="Q911">
        <v>22</v>
      </c>
      <c r="R911">
        <v>1</v>
      </c>
      <c r="S911">
        <v>1</v>
      </c>
      <c r="T911" s="2">
        <f>ED_DATA[[#This Row],[REG DATE]] + ED_DATA[[#This Row],[REG TIME]]</f>
        <v>41014.936805555553</v>
      </c>
      <c r="U911" s="2">
        <f>ED_DATA[[#This Row],[TRIAGE DATE]] + ED_DATA[[#This Row],[TRIAGE TIME]]</f>
        <v>41014.925000000003</v>
      </c>
      <c r="V911" s="2">
        <f>ED_DATA[[#This Row],[DISP DATE]] + ED_DATA[[#This Row],[DISP TIME]]</f>
        <v>41015.048611111109</v>
      </c>
      <c r="W911" s="2">
        <f>ED_DATA[[#This Row],[DATE PT LEFT ED]] + ED_DATA[[#This Row],[TIME PT LEFT ED]]</f>
        <v>41015.048611111109</v>
      </c>
      <c r="X911" s="5">
        <f t="shared" si="140"/>
        <v>2.6833333333488554</v>
      </c>
      <c r="Y911" s="5">
        <f t="shared" si="141"/>
        <v>2.6833333333488554</v>
      </c>
      <c r="Z911" s="7">
        <f t="shared" si="142"/>
        <v>1</v>
      </c>
      <c r="AA911" s="7">
        <f t="shared" si="143"/>
        <v>1</v>
      </c>
      <c r="AB911" s="7">
        <f t="shared" si="146"/>
        <v>0</v>
      </c>
      <c r="AC911" s="7">
        <f t="shared" si="147"/>
        <v>0</v>
      </c>
      <c r="AD911" s="7">
        <f t="shared" si="148"/>
        <v>0</v>
      </c>
      <c r="AE911" s="7">
        <f t="shared" si="144"/>
        <v>0</v>
      </c>
      <c r="AF911" s="7">
        <f t="shared" si="145"/>
        <v>0</v>
      </c>
      <c r="AG911" s="7" t="str">
        <f t="shared" si="149"/>
        <v>Pediatric</v>
      </c>
    </row>
    <row r="912" spans="1:33">
      <c r="A912">
        <v>4414</v>
      </c>
      <c r="B912" t="s">
        <v>14</v>
      </c>
      <c r="C912" t="s">
        <v>15</v>
      </c>
      <c r="D912" t="s">
        <v>16</v>
      </c>
      <c r="E912" s="1">
        <v>41016</v>
      </c>
      <c r="F912" s="3">
        <v>0.93888888888888888</v>
      </c>
      <c r="G912" s="1">
        <v>41016</v>
      </c>
      <c r="H912" s="3">
        <v>0.93333333333333335</v>
      </c>
      <c r="I912">
        <v>4</v>
      </c>
      <c r="J912">
        <v>2002</v>
      </c>
      <c r="K912" s="1">
        <v>41017</v>
      </c>
      <c r="L912" s="3">
        <v>0.2048611111111111</v>
      </c>
      <c r="M912" s="1">
        <v>41017</v>
      </c>
      <c r="N912" s="3">
        <v>0.2048611111111111</v>
      </c>
      <c r="O912">
        <v>10</v>
      </c>
      <c r="P912">
        <v>22</v>
      </c>
      <c r="Q912">
        <v>22</v>
      </c>
      <c r="R912">
        <v>4</v>
      </c>
      <c r="S912">
        <v>4</v>
      </c>
      <c r="T912" s="2">
        <f>ED_DATA[[#This Row],[REG DATE]] + ED_DATA[[#This Row],[REG TIME]]</f>
        <v>41016.938888888886</v>
      </c>
      <c r="U912" s="2">
        <f>ED_DATA[[#This Row],[TRIAGE DATE]] + ED_DATA[[#This Row],[TRIAGE TIME]]</f>
        <v>41016.933333333334</v>
      </c>
      <c r="V912" s="2">
        <f>ED_DATA[[#This Row],[DISP DATE]] + ED_DATA[[#This Row],[DISP TIME]]</f>
        <v>41017.204861111109</v>
      </c>
      <c r="W912" s="2">
        <f>ED_DATA[[#This Row],[DATE PT LEFT ED]] + ED_DATA[[#This Row],[TIME PT LEFT ED]]</f>
        <v>41017.204861111109</v>
      </c>
      <c r="X912" s="5">
        <f t="shared" si="140"/>
        <v>6.3833333333604969</v>
      </c>
      <c r="Y912" s="5">
        <f t="shared" si="141"/>
        <v>6.3833333333604969</v>
      </c>
      <c r="Z912" s="7">
        <f t="shared" si="142"/>
        <v>1</v>
      </c>
      <c r="AA912" s="7">
        <f t="shared" si="143"/>
        <v>0</v>
      </c>
      <c r="AB912" s="7">
        <f t="shared" si="146"/>
        <v>0</v>
      </c>
      <c r="AC912" s="7">
        <f t="shared" si="147"/>
        <v>0</v>
      </c>
      <c r="AD912" s="7">
        <f t="shared" si="148"/>
        <v>0</v>
      </c>
      <c r="AE912" s="7">
        <f t="shared" si="144"/>
        <v>0</v>
      </c>
      <c r="AF912" s="7">
        <f t="shared" si="145"/>
        <v>0</v>
      </c>
      <c r="AG912" s="7" t="str">
        <f t="shared" si="149"/>
        <v>Pediatric</v>
      </c>
    </row>
    <row r="913" spans="1:33">
      <c r="A913">
        <v>4414</v>
      </c>
      <c r="B913" t="s">
        <v>14</v>
      </c>
      <c r="C913" t="s">
        <v>15</v>
      </c>
      <c r="D913" t="s">
        <v>16</v>
      </c>
      <c r="E913" s="1">
        <v>41010</v>
      </c>
      <c r="F913" s="3">
        <v>0.4548611111111111</v>
      </c>
      <c r="G913" s="1">
        <v>41010</v>
      </c>
      <c r="H913" s="3">
        <v>0.45</v>
      </c>
      <c r="I913">
        <v>4</v>
      </c>
      <c r="J913">
        <v>1994</v>
      </c>
      <c r="K913" s="1">
        <v>41010</v>
      </c>
      <c r="L913" s="3">
        <v>0.68402777777777779</v>
      </c>
      <c r="M913" s="1">
        <v>41010</v>
      </c>
      <c r="N913" s="3">
        <v>0.68402777777777779</v>
      </c>
      <c r="O913">
        <v>17</v>
      </c>
      <c r="P913">
        <v>10</v>
      </c>
      <c r="Q913">
        <v>10</v>
      </c>
      <c r="R913">
        <v>16</v>
      </c>
      <c r="S913">
        <v>16</v>
      </c>
      <c r="T913" s="2">
        <f>ED_DATA[[#This Row],[REG DATE]] + ED_DATA[[#This Row],[REG TIME]]</f>
        <v>41010.454861111109</v>
      </c>
      <c r="U913" s="2">
        <f>ED_DATA[[#This Row],[TRIAGE DATE]] + ED_DATA[[#This Row],[TRIAGE TIME]]</f>
        <v>41010.449999999997</v>
      </c>
      <c r="V913" s="2">
        <f>ED_DATA[[#This Row],[DISP DATE]] + ED_DATA[[#This Row],[DISP TIME]]</f>
        <v>41010.684027777781</v>
      </c>
      <c r="W913" s="2">
        <f>ED_DATA[[#This Row],[DATE PT LEFT ED]] + ED_DATA[[#This Row],[TIME PT LEFT ED]]</f>
        <v>41010.684027777781</v>
      </c>
      <c r="X913" s="5">
        <f t="shared" si="140"/>
        <v>5.5000000001164153</v>
      </c>
      <c r="Y913" s="5">
        <f t="shared" si="141"/>
        <v>5.5000000001164153</v>
      </c>
      <c r="Z913" s="7">
        <f t="shared" si="142"/>
        <v>1</v>
      </c>
      <c r="AA913" s="7">
        <f t="shared" si="143"/>
        <v>0</v>
      </c>
      <c r="AB913" s="7">
        <f t="shared" si="146"/>
        <v>0</v>
      </c>
      <c r="AC913" s="7">
        <f t="shared" si="147"/>
        <v>0</v>
      </c>
      <c r="AD913" s="7">
        <f t="shared" si="148"/>
        <v>0</v>
      </c>
      <c r="AE913" s="7">
        <f t="shared" si="144"/>
        <v>0</v>
      </c>
      <c r="AF913" s="7">
        <f t="shared" si="145"/>
        <v>0</v>
      </c>
      <c r="AG913" s="7" t="str">
        <f t="shared" si="149"/>
        <v>Pediatric</v>
      </c>
    </row>
    <row r="914" spans="1:33">
      <c r="A914">
        <v>4414</v>
      </c>
      <c r="B914" t="s">
        <v>14</v>
      </c>
      <c r="C914" t="s">
        <v>15</v>
      </c>
      <c r="D914" t="s">
        <v>16</v>
      </c>
      <c r="E914" s="1">
        <v>41011</v>
      </c>
      <c r="F914" s="3">
        <v>0.90625</v>
      </c>
      <c r="G914" s="1">
        <v>41011</v>
      </c>
      <c r="H914" s="3">
        <v>0.90208333333333335</v>
      </c>
      <c r="I914">
        <v>4</v>
      </c>
      <c r="J914">
        <v>1998</v>
      </c>
      <c r="K914" s="1">
        <v>41012</v>
      </c>
      <c r="L914" s="3">
        <v>3.472222222222222E-3</v>
      </c>
      <c r="M914" s="1">
        <v>41012</v>
      </c>
      <c r="N914" s="3">
        <v>6.9444444444444441E-3</v>
      </c>
      <c r="O914">
        <v>16</v>
      </c>
      <c r="P914">
        <v>21</v>
      </c>
      <c r="Q914">
        <v>21</v>
      </c>
      <c r="R914">
        <v>0</v>
      </c>
      <c r="S914">
        <v>0</v>
      </c>
      <c r="T914" s="2">
        <f>ED_DATA[[#This Row],[REG DATE]] + ED_DATA[[#This Row],[REG TIME]]</f>
        <v>41011.90625</v>
      </c>
      <c r="U914" s="2">
        <f>ED_DATA[[#This Row],[TRIAGE DATE]] + ED_DATA[[#This Row],[TRIAGE TIME]]</f>
        <v>41011.902083333334</v>
      </c>
      <c r="V914" s="2">
        <f>ED_DATA[[#This Row],[DISP DATE]] + ED_DATA[[#This Row],[DISP TIME]]</f>
        <v>41012.003472222219</v>
      </c>
      <c r="W914" s="2">
        <f>ED_DATA[[#This Row],[DATE PT LEFT ED]] + ED_DATA[[#This Row],[TIME PT LEFT ED]]</f>
        <v>41012.006944444445</v>
      </c>
      <c r="X914" s="5">
        <f t="shared" si="140"/>
        <v>2.4166666666860692</v>
      </c>
      <c r="Y914" s="5">
        <f t="shared" si="141"/>
        <v>2.3333333332557231</v>
      </c>
      <c r="Z914" s="7">
        <f t="shared" si="142"/>
        <v>1</v>
      </c>
      <c r="AA914" s="7">
        <f t="shared" si="143"/>
        <v>1</v>
      </c>
      <c r="AB914" s="7">
        <f t="shared" si="146"/>
        <v>0</v>
      </c>
      <c r="AC914" s="7">
        <f t="shared" si="147"/>
        <v>0</v>
      </c>
      <c r="AD914" s="7">
        <f t="shared" si="148"/>
        <v>0</v>
      </c>
      <c r="AE914" s="7">
        <f t="shared" si="144"/>
        <v>0</v>
      </c>
      <c r="AF914" s="7">
        <f t="shared" si="145"/>
        <v>0</v>
      </c>
      <c r="AG914" s="7" t="str">
        <f t="shared" si="149"/>
        <v>Pediatric</v>
      </c>
    </row>
    <row r="915" spans="1:33">
      <c r="A915">
        <v>4414</v>
      </c>
      <c r="B915" t="s">
        <v>14</v>
      </c>
      <c r="C915" t="s">
        <v>15</v>
      </c>
      <c r="D915" t="s">
        <v>16</v>
      </c>
      <c r="E915" s="1">
        <v>41012</v>
      </c>
      <c r="F915" s="3">
        <v>0.68472222222222223</v>
      </c>
      <c r="G915" s="1">
        <v>41012</v>
      </c>
      <c r="H915" s="3">
        <v>0.6791666666666667</v>
      </c>
      <c r="I915">
        <v>4</v>
      </c>
      <c r="J915">
        <v>2000</v>
      </c>
      <c r="K915" s="1">
        <v>41012</v>
      </c>
      <c r="L915" s="3">
        <v>0.97916666666666663</v>
      </c>
      <c r="M915" s="1">
        <v>41012</v>
      </c>
      <c r="N915" s="3">
        <v>0.97916666666666663</v>
      </c>
      <c r="O915">
        <v>15</v>
      </c>
      <c r="P915">
        <v>16</v>
      </c>
      <c r="Q915">
        <v>16</v>
      </c>
      <c r="R915">
        <v>23</v>
      </c>
      <c r="S915">
        <v>23</v>
      </c>
      <c r="T915" s="2">
        <f>ED_DATA[[#This Row],[REG DATE]] + ED_DATA[[#This Row],[REG TIME]]</f>
        <v>41012.68472222222</v>
      </c>
      <c r="U915" s="2">
        <f>ED_DATA[[#This Row],[TRIAGE DATE]] + ED_DATA[[#This Row],[TRIAGE TIME]]</f>
        <v>41012.679166666669</v>
      </c>
      <c r="V915" s="2">
        <f>ED_DATA[[#This Row],[DISP DATE]] + ED_DATA[[#This Row],[DISP TIME]]</f>
        <v>41012.979166666664</v>
      </c>
      <c r="W915" s="2">
        <f>ED_DATA[[#This Row],[DATE PT LEFT ED]] + ED_DATA[[#This Row],[TIME PT LEFT ED]]</f>
        <v>41012.979166666664</v>
      </c>
      <c r="X915" s="5">
        <f t="shared" si="140"/>
        <v>7.0666666666511446</v>
      </c>
      <c r="Y915" s="5">
        <f t="shared" si="141"/>
        <v>7.0666666666511446</v>
      </c>
      <c r="Z915" s="7">
        <f t="shared" si="142"/>
        <v>0</v>
      </c>
      <c r="AA915" s="7">
        <f t="shared" si="143"/>
        <v>0</v>
      </c>
      <c r="AB915" s="7">
        <f t="shared" si="146"/>
        <v>0</v>
      </c>
      <c r="AC915" s="7">
        <f t="shared" si="147"/>
        <v>0</v>
      </c>
      <c r="AD915" s="7">
        <f t="shared" si="148"/>
        <v>0</v>
      </c>
      <c r="AE915" s="7">
        <f t="shared" si="144"/>
        <v>0</v>
      </c>
      <c r="AF915" s="7">
        <f t="shared" si="145"/>
        <v>0</v>
      </c>
      <c r="AG915" s="7" t="str">
        <f t="shared" si="149"/>
        <v>Pediatric</v>
      </c>
    </row>
    <row r="916" spans="1:33">
      <c r="A916">
        <v>4414</v>
      </c>
      <c r="B916" t="s">
        <v>14</v>
      </c>
      <c r="C916" t="s">
        <v>15</v>
      </c>
      <c r="D916" t="s">
        <v>16</v>
      </c>
      <c r="E916" s="1">
        <v>41014</v>
      </c>
      <c r="F916" s="3">
        <v>0.94166666666666665</v>
      </c>
      <c r="G916" s="1">
        <v>41014</v>
      </c>
      <c r="H916" s="3">
        <v>0.93819444444444444</v>
      </c>
      <c r="I916">
        <v>4</v>
      </c>
      <c r="J916">
        <v>1938</v>
      </c>
      <c r="K916" s="1">
        <v>41015</v>
      </c>
      <c r="L916" s="3">
        <v>0.10138888888888889</v>
      </c>
      <c r="M916" s="1">
        <v>41015</v>
      </c>
      <c r="N916" s="3">
        <v>0.10138888888888889</v>
      </c>
      <c r="O916">
        <v>77</v>
      </c>
      <c r="P916">
        <v>22</v>
      </c>
      <c r="Q916">
        <v>22</v>
      </c>
      <c r="R916">
        <v>2</v>
      </c>
      <c r="S916">
        <v>2</v>
      </c>
      <c r="T916" s="2">
        <f>ED_DATA[[#This Row],[REG DATE]] + ED_DATA[[#This Row],[REG TIME]]</f>
        <v>41014.941666666666</v>
      </c>
      <c r="U916" s="2">
        <f>ED_DATA[[#This Row],[TRIAGE DATE]] + ED_DATA[[#This Row],[TRIAGE TIME]]</f>
        <v>41014.938194444447</v>
      </c>
      <c r="V916" s="2">
        <f>ED_DATA[[#This Row],[DISP DATE]] + ED_DATA[[#This Row],[DISP TIME]]</f>
        <v>41015.101388888892</v>
      </c>
      <c r="W916" s="2">
        <f>ED_DATA[[#This Row],[DATE PT LEFT ED]] + ED_DATA[[#This Row],[TIME PT LEFT ED]]</f>
        <v>41015.101388888892</v>
      </c>
      <c r="X916" s="5">
        <f t="shared" si="140"/>
        <v>3.8333333334303461</v>
      </c>
      <c r="Y916" s="5">
        <f t="shared" si="141"/>
        <v>3.8333333334303461</v>
      </c>
      <c r="Z916" s="7">
        <f t="shared" si="142"/>
        <v>1</v>
      </c>
      <c r="AA916" s="7">
        <f t="shared" si="143"/>
        <v>1</v>
      </c>
      <c r="AB916" s="7">
        <f t="shared" si="146"/>
        <v>0</v>
      </c>
      <c r="AC916" s="7">
        <f t="shared" si="147"/>
        <v>0</v>
      </c>
      <c r="AD916" s="7">
        <f t="shared" si="148"/>
        <v>0</v>
      </c>
      <c r="AE916" s="7">
        <f t="shared" si="144"/>
        <v>0</v>
      </c>
      <c r="AF916" s="7">
        <f t="shared" si="145"/>
        <v>0</v>
      </c>
      <c r="AG916" s="7" t="str">
        <f t="shared" si="149"/>
        <v>Senior</v>
      </c>
    </row>
    <row r="917" spans="1:33">
      <c r="A917">
        <v>4414</v>
      </c>
      <c r="B917" t="s">
        <v>14</v>
      </c>
      <c r="C917" t="s">
        <v>15</v>
      </c>
      <c r="D917" t="s">
        <v>16</v>
      </c>
      <c r="E917" s="1">
        <v>41014</v>
      </c>
      <c r="F917" s="3">
        <v>0.37777777777777777</v>
      </c>
      <c r="G917" s="1">
        <v>41014</v>
      </c>
      <c r="H917" s="3">
        <v>0.37361111111111112</v>
      </c>
      <c r="I917">
        <v>4</v>
      </c>
      <c r="J917">
        <v>1934</v>
      </c>
      <c r="K917" s="1">
        <v>41014</v>
      </c>
      <c r="L917" s="3">
        <v>0.4513888888888889</v>
      </c>
      <c r="M917" s="1">
        <v>41014</v>
      </c>
      <c r="N917" s="3">
        <v>0.4513888888888889</v>
      </c>
      <c r="O917">
        <v>77</v>
      </c>
      <c r="P917">
        <v>9</v>
      </c>
      <c r="Q917">
        <v>8</v>
      </c>
      <c r="R917">
        <v>10</v>
      </c>
      <c r="S917">
        <v>10</v>
      </c>
      <c r="T917" s="2">
        <f>ED_DATA[[#This Row],[REG DATE]] + ED_DATA[[#This Row],[REG TIME]]</f>
        <v>41014.37777777778</v>
      </c>
      <c r="U917" s="2">
        <f>ED_DATA[[#This Row],[TRIAGE DATE]] + ED_DATA[[#This Row],[TRIAGE TIME]]</f>
        <v>41014.373611111114</v>
      </c>
      <c r="V917" s="2">
        <f>ED_DATA[[#This Row],[DISP DATE]] + ED_DATA[[#This Row],[DISP TIME]]</f>
        <v>41014.451388888891</v>
      </c>
      <c r="W917" s="2">
        <f>ED_DATA[[#This Row],[DATE PT LEFT ED]] + ED_DATA[[#This Row],[TIME PT LEFT ED]]</f>
        <v>41014.451388888891</v>
      </c>
      <c r="X917" s="5">
        <f t="shared" si="140"/>
        <v>1.7666666666627862</v>
      </c>
      <c r="Y917" s="5">
        <f t="shared" si="141"/>
        <v>1.7666666666627862</v>
      </c>
      <c r="Z917" s="7">
        <f t="shared" si="142"/>
        <v>1</v>
      </c>
      <c r="AA917" s="7">
        <f t="shared" si="143"/>
        <v>1</v>
      </c>
      <c r="AB917" s="7">
        <f t="shared" si="146"/>
        <v>0</v>
      </c>
      <c r="AC917" s="7">
        <f t="shared" si="147"/>
        <v>0</v>
      </c>
      <c r="AD917" s="7">
        <f t="shared" si="148"/>
        <v>0</v>
      </c>
      <c r="AE917" s="7">
        <f t="shared" si="144"/>
        <v>0</v>
      </c>
      <c r="AF917" s="7">
        <f t="shared" si="145"/>
        <v>0</v>
      </c>
      <c r="AG917" s="7" t="str">
        <f t="shared" si="149"/>
        <v>Senior</v>
      </c>
    </row>
    <row r="918" spans="1:33">
      <c r="A918">
        <v>4414</v>
      </c>
      <c r="B918" t="s">
        <v>14</v>
      </c>
      <c r="C918" t="s">
        <v>15</v>
      </c>
      <c r="D918" t="s">
        <v>16</v>
      </c>
      <c r="E918" s="1">
        <v>41014</v>
      </c>
      <c r="F918" s="3">
        <v>0.39166666666666666</v>
      </c>
      <c r="G918" s="1">
        <v>41014</v>
      </c>
      <c r="H918" s="3">
        <v>0.38541666666666669</v>
      </c>
      <c r="I918">
        <v>4</v>
      </c>
      <c r="J918">
        <v>1932</v>
      </c>
      <c r="K918" s="1">
        <v>41014</v>
      </c>
      <c r="L918" s="3">
        <v>0.72222222222222221</v>
      </c>
      <c r="M918" s="1">
        <v>41014</v>
      </c>
      <c r="N918" s="3">
        <v>0.72222222222222221</v>
      </c>
      <c r="O918">
        <v>83</v>
      </c>
      <c r="P918">
        <v>9</v>
      </c>
      <c r="Q918">
        <v>9</v>
      </c>
      <c r="R918">
        <v>17</v>
      </c>
      <c r="S918">
        <v>17</v>
      </c>
      <c r="T918" s="2">
        <f>ED_DATA[[#This Row],[REG DATE]] + ED_DATA[[#This Row],[REG TIME]]</f>
        <v>41014.39166666667</v>
      </c>
      <c r="U918" s="2">
        <f>ED_DATA[[#This Row],[TRIAGE DATE]] + ED_DATA[[#This Row],[TRIAGE TIME]]</f>
        <v>41014.385416666664</v>
      </c>
      <c r="V918" s="2">
        <f>ED_DATA[[#This Row],[DISP DATE]] + ED_DATA[[#This Row],[DISP TIME]]</f>
        <v>41014.722222222219</v>
      </c>
      <c r="W918" s="2">
        <f>ED_DATA[[#This Row],[DATE PT LEFT ED]] + ED_DATA[[#This Row],[TIME PT LEFT ED]]</f>
        <v>41014.722222222219</v>
      </c>
      <c r="X918" s="5">
        <f t="shared" si="140"/>
        <v>7.9333333331742324</v>
      </c>
      <c r="Y918" s="5">
        <f t="shared" si="141"/>
        <v>7.9333333331742324</v>
      </c>
      <c r="Z918" s="7">
        <f t="shared" si="142"/>
        <v>0</v>
      </c>
      <c r="AA918" s="7">
        <f t="shared" si="143"/>
        <v>0</v>
      </c>
      <c r="AB918" s="7">
        <f t="shared" si="146"/>
        <v>0</v>
      </c>
      <c r="AC918" s="7">
        <f t="shared" si="147"/>
        <v>0</v>
      </c>
      <c r="AD918" s="7">
        <f t="shared" si="148"/>
        <v>0</v>
      </c>
      <c r="AE918" s="7">
        <f t="shared" si="144"/>
        <v>0</v>
      </c>
      <c r="AF918" s="7">
        <f t="shared" si="145"/>
        <v>0</v>
      </c>
      <c r="AG918" s="7" t="str">
        <f t="shared" si="149"/>
        <v>Senior</v>
      </c>
    </row>
    <row r="919" spans="1:33">
      <c r="A919">
        <v>4414</v>
      </c>
      <c r="B919" t="s">
        <v>14</v>
      </c>
      <c r="C919" t="s">
        <v>15</v>
      </c>
      <c r="D919" t="s">
        <v>16</v>
      </c>
      <c r="E919" s="1">
        <v>41014</v>
      </c>
      <c r="F919" s="3">
        <v>0.59930555555555554</v>
      </c>
      <c r="G919" s="1">
        <v>41014</v>
      </c>
      <c r="H919" s="3">
        <v>0.59444444444444444</v>
      </c>
      <c r="I919">
        <v>4</v>
      </c>
      <c r="J919">
        <v>1939</v>
      </c>
      <c r="K919" s="1">
        <v>41014</v>
      </c>
      <c r="L919" s="3">
        <v>0.625</v>
      </c>
      <c r="M919" s="1">
        <v>41014</v>
      </c>
      <c r="N919" s="3">
        <v>0.64513888888888893</v>
      </c>
      <c r="O919">
        <v>76</v>
      </c>
      <c r="P919">
        <v>14</v>
      </c>
      <c r="Q919">
        <v>14</v>
      </c>
      <c r="R919">
        <v>15</v>
      </c>
      <c r="S919">
        <v>15</v>
      </c>
      <c r="T919" s="2">
        <f>ED_DATA[[#This Row],[REG DATE]] + ED_DATA[[#This Row],[REG TIME]]</f>
        <v>41014.599305555559</v>
      </c>
      <c r="U919" s="2">
        <f>ED_DATA[[#This Row],[TRIAGE DATE]] + ED_DATA[[#This Row],[TRIAGE TIME]]</f>
        <v>41014.594444444447</v>
      </c>
      <c r="V919" s="2">
        <f>ED_DATA[[#This Row],[DISP DATE]] + ED_DATA[[#This Row],[DISP TIME]]</f>
        <v>41014.625</v>
      </c>
      <c r="W919" s="2">
        <f>ED_DATA[[#This Row],[DATE PT LEFT ED]] + ED_DATA[[#This Row],[TIME PT LEFT ED]]</f>
        <v>41014.645138888889</v>
      </c>
      <c r="X919" s="5">
        <f t="shared" si="140"/>
        <v>1.0999999999185093</v>
      </c>
      <c r="Y919" s="5">
        <f t="shared" si="141"/>
        <v>0.61666666658129543</v>
      </c>
      <c r="Z919" s="7">
        <f t="shared" si="142"/>
        <v>1</v>
      </c>
      <c r="AA919" s="7">
        <f t="shared" si="143"/>
        <v>1</v>
      </c>
      <c r="AB919" s="7">
        <f t="shared" si="146"/>
        <v>0</v>
      </c>
      <c r="AC919" s="7">
        <f t="shared" si="147"/>
        <v>0</v>
      </c>
      <c r="AD919" s="7">
        <f t="shared" si="148"/>
        <v>0</v>
      </c>
      <c r="AE919" s="7">
        <f t="shared" si="144"/>
        <v>0</v>
      </c>
      <c r="AF919" s="7">
        <f t="shared" si="145"/>
        <v>0</v>
      </c>
      <c r="AG919" s="7" t="str">
        <f t="shared" si="149"/>
        <v>Senior</v>
      </c>
    </row>
    <row r="920" spans="1:33">
      <c r="A920">
        <v>4414</v>
      </c>
      <c r="B920" t="s">
        <v>14</v>
      </c>
      <c r="C920" t="s">
        <v>15</v>
      </c>
      <c r="D920" t="s">
        <v>16</v>
      </c>
      <c r="E920" s="1">
        <v>41015</v>
      </c>
      <c r="F920" s="3">
        <v>0.41736111111111113</v>
      </c>
      <c r="G920" s="1">
        <v>41015</v>
      </c>
      <c r="H920" s="3">
        <v>0.41180555555555554</v>
      </c>
      <c r="I920">
        <v>4</v>
      </c>
      <c r="J920">
        <v>1941</v>
      </c>
      <c r="K920" s="1">
        <v>41015</v>
      </c>
      <c r="L920" s="3">
        <v>0.52083333333333337</v>
      </c>
      <c r="M920" s="1">
        <v>41015</v>
      </c>
      <c r="N920" s="3">
        <v>0.52083333333333337</v>
      </c>
      <c r="O920">
        <v>73</v>
      </c>
      <c r="P920">
        <v>10</v>
      </c>
      <c r="Q920">
        <v>9</v>
      </c>
      <c r="R920">
        <v>12</v>
      </c>
      <c r="S920">
        <v>12</v>
      </c>
      <c r="T920" s="2">
        <f>ED_DATA[[#This Row],[REG DATE]] + ED_DATA[[#This Row],[REG TIME]]</f>
        <v>41015.417361111111</v>
      </c>
      <c r="U920" s="2">
        <f>ED_DATA[[#This Row],[TRIAGE DATE]] + ED_DATA[[#This Row],[TRIAGE TIME]]</f>
        <v>41015.411805555559</v>
      </c>
      <c r="V920" s="2">
        <f>ED_DATA[[#This Row],[DISP DATE]] + ED_DATA[[#This Row],[DISP TIME]]</f>
        <v>41015.520833333336</v>
      </c>
      <c r="W920" s="2">
        <f>ED_DATA[[#This Row],[DATE PT LEFT ED]] + ED_DATA[[#This Row],[TIME PT LEFT ED]]</f>
        <v>41015.520833333336</v>
      </c>
      <c r="X920" s="5">
        <f t="shared" si="140"/>
        <v>2.4833333333954215</v>
      </c>
      <c r="Y920" s="5">
        <f t="shared" si="141"/>
        <v>2.4833333333954215</v>
      </c>
      <c r="Z920" s="7">
        <f t="shared" si="142"/>
        <v>1</v>
      </c>
      <c r="AA920" s="7">
        <f t="shared" si="143"/>
        <v>1</v>
      </c>
      <c r="AB920" s="7">
        <f t="shared" si="146"/>
        <v>0</v>
      </c>
      <c r="AC920" s="7">
        <f t="shared" si="147"/>
        <v>0</v>
      </c>
      <c r="AD920" s="7">
        <f t="shared" si="148"/>
        <v>0</v>
      </c>
      <c r="AE920" s="7">
        <f t="shared" si="144"/>
        <v>0</v>
      </c>
      <c r="AF920" s="7">
        <f t="shared" si="145"/>
        <v>0</v>
      </c>
      <c r="AG920" s="7" t="str">
        <f t="shared" si="149"/>
        <v>Senior</v>
      </c>
    </row>
    <row r="921" spans="1:33">
      <c r="A921">
        <v>4414</v>
      </c>
      <c r="B921" t="s">
        <v>14</v>
      </c>
      <c r="C921" t="s">
        <v>15</v>
      </c>
      <c r="D921" t="s">
        <v>16</v>
      </c>
      <c r="E921" s="1">
        <v>41015</v>
      </c>
      <c r="F921" s="3">
        <v>0.44097222222222221</v>
      </c>
      <c r="G921" s="1">
        <v>41015</v>
      </c>
      <c r="H921" s="3">
        <v>0.43194444444444446</v>
      </c>
      <c r="I921">
        <v>4</v>
      </c>
      <c r="J921">
        <v>1936</v>
      </c>
      <c r="K921" s="1">
        <v>41015</v>
      </c>
      <c r="L921" s="3">
        <v>0.54166666666666663</v>
      </c>
      <c r="M921" s="1">
        <v>41015</v>
      </c>
      <c r="N921" s="3">
        <v>0.54166666666666663</v>
      </c>
      <c r="O921">
        <v>79</v>
      </c>
      <c r="P921">
        <v>10</v>
      </c>
      <c r="Q921">
        <v>10</v>
      </c>
      <c r="R921">
        <v>13</v>
      </c>
      <c r="S921">
        <v>13</v>
      </c>
      <c r="T921" s="2">
        <f>ED_DATA[[#This Row],[REG DATE]] + ED_DATA[[#This Row],[REG TIME]]</f>
        <v>41015.440972222219</v>
      </c>
      <c r="U921" s="2">
        <f>ED_DATA[[#This Row],[TRIAGE DATE]] + ED_DATA[[#This Row],[TRIAGE TIME]]</f>
        <v>41015.431944444441</v>
      </c>
      <c r="V921" s="2">
        <f>ED_DATA[[#This Row],[DISP DATE]] + ED_DATA[[#This Row],[DISP TIME]]</f>
        <v>41015.541666666664</v>
      </c>
      <c r="W921" s="2">
        <f>ED_DATA[[#This Row],[DATE PT LEFT ED]] + ED_DATA[[#This Row],[TIME PT LEFT ED]]</f>
        <v>41015.541666666664</v>
      </c>
      <c r="X921" s="5">
        <f t="shared" si="140"/>
        <v>2.4166666666860692</v>
      </c>
      <c r="Y921" s="5">
        <f t="shared" si="141"/>
        <v>2.4166666666860692</v>
      </c>
      <c r="Z921" s="7">
        <f t="shared" si="142"/>
        <v>1</v>
      </c>
      <c r="AA921" s="7">
        <f t="shared" si="143"/>
        <v>1</v>
      </c>
      <c r="AB921" s="7">
        <f t="shared" si="146"/>
        <v>0</v>
      </c>
      <c r="AC921" s="7">
        <f t="shared" si="147"/>
        <v>0</v>
      </c>
      <c r="AD921" s="7">
        <f t="shared" si="148"/>
        <v>0</v>
      </c>
      <c r="AE921" s="7">
        <f t="shared" si="144"/>
        <v>0</v>
      </c>
      <c r="AF921" s="7">
        <f t="shared" si="145"/>
        <v>0</v>
      </c>
      <c r="AG921" s="7" t="str">
        <f t="shared" si="149"/>
        <v>Senior</v>
      </c>
    </row>
    <row r="922" spans="1:33">
      <c r="A922">
        <v>4414</v>
      </c>
      <c r="B922" t="s">
        <v>14</v>
      </c>
      <c r="C922" t="s">
        <v>15</v>
      </c>
      <c r="D922" t="s">
        <v>16</v>
      </c>
      <c r="E922" s="1">
        <v>41014</v>
      </c>
      <c r="F922" s="3">
        <v>0.52152777777777781</v>
      </c>
      <c r="G922" s="1">
        <v>41014</v>
      </c>
      <c r="H922" s="3">
        <v>0.51458333333333328</v>
      </c>
      <c r="I922">
        <v>4</v>
      </c>
      <c r="J922">
        <v>1926</v>
      </c>
      <c r="K922" s="1">
        <v>41014</v>
      </c>
      <c r="L922" s="3">
        <v>0.59027777777777779</v>
      </c>
      <c r="M922" s="1">
        <v>41014</v>
      </c>
      <c r="N922" s="3">
        <v>0.59375</v>
      </c>
      <c r="O922">
        <v>88</v>
      </c>
      <c r="P922">
        <v>12</v>
      </c>
      <c r="Q922">
        <v>12</v>
      </c>
      <c r="R922">
        <v>14</v>
      </c>
      <c r="S922">
        <v>14</v>
      </c>
      <c r="T922" s="2">
        <f>ED_DATA[[#This Row],[REG DATE]] + ED_DATA[[#This Row],[REG TIME]]</f>
        <v>41014.521527777775</v>
      </c>
      <c r="U922" s="2">
        <f>ED_DATA[[#This Row],[TRIAGE DATE]] + ED_DATA[[#This Row],[TRIAGE TIME]]</f>
        <v>41014.51458333333</v>
      </c>
      <c r="V922" s="2">
        <f>ED_DATA[[#This Row],[DISP DATE]] + ED_DATA[[#This Row],[DISP TIME]]</f>
        <v>41014.590277777781</v>
      </c>
      <c r="W922" s="2">
        <f>ED_DATA[[#This Row],[DATE PT LEFT ED]] + ED_DATA[[#This Row],[TIME PT LEFT ED]]</f>
        <v>41014.59375</v>
      </c>
      <c r="X922" s="5">
        <f t="shared" si="140"/>
        <v>1.7333333333954215</v>
      </c>
      <c r="Y922" s="5">
        <f t="shared" si="141"/>
        <v>1.6500000001396984</v>
      </c>
      <c r="Z922" s="7">
        <f t="shared" si="142"/>
        <v>1</v>
      </c>
      <c r="AA922" s="7">
        <f t="shared" si="143"/>
        <v>1</v>
      </c>
      <c r="AB922" s="7">
        <f t="shared" si="146"/>
        <v>0</v>
      </c>
      <c r="AC922" s="7">
        <f t="shared" si="147"/>
        <v>0</v>
      </c>
      <c r="AD922" s="7">
        <f t="shared" si="148"/>
        <v>0</v>
      </c>
      <c r="AE922" s="7">
        <f t="shared" si="144"/>
        <v>0</v>
      </c>
      <c r="AF922" s="7">
        <f t="shared" si="145"/>
        <v>0</v>
      </c>
      <c r="AG922" s="7" t="str">
        <f t="shared" si="149"/>
        <v>Senior</v>
      </c>
    </row>
    <row r="923" spans="1:33">
      <c r="A923">
        <v>4414</v>
      </c>
      <c r="B923" t="s">
        <v>14</v>
      </c>
      <c r="C923" t="s">
        <v>15</v>
      </c>
      <c r="D923" t="s">
        <v>16</v>
      </c>
      <c r="E923" s="1">
        <v>41014</v>
      </c>
      <c r="F923" s="3">
        <v>0.54722222222222228</v>
      </c>
      <c r="G923" s="1">
        <v>41014</v>
      </c>
      <c r="H923" s="3">
        <v>0.54166666666666663</v>
      </c>
      <c r="I923">
        <v>4</v>
      </c>
      <c r="J923">
        <v>1929</v>
      </c>
      <c r="K923" s="1">
        <v>41014</v>
      </c>
      <c r="L923" s="3">
        <v>0.6479166666666667</v>
      </c>
      <c r="M923" s="1">
        <v>41014</v>
      </c>
      <c r="N923" s="3">
        <v>0.65138888888888891</v>
      </c>
      <c r="O923">
        <v>85</v>
      </c>
      <c r="P923">
        <v>13</v>
      </c>
      <c r="Q923">
        <v>13</v>
      </c>
      <c r="R923">
        <v>15</v>
      </c>
      <c r="S923">
        <v>15</v>
      </c>
      <c r="T923" s="2">
        <f>ED_DATA[[#This Row],[REG DATE]] + ED_DATA[[#This Row],[REG TIME]]</f>
        <v>41014.547222222223</v>
      </c>
      <c r="U923" s="2">
        <f>ED_DATA[[#This Row],[TRIAGE DATE]] + ED_DATA[[#This Row],[TRIAGE TIME]]</f>
        <v>41014.541666666664</v>
      </c>
      <c r="V923" s="2">
        <f>ED_DATA[[#This Row],[DISP DATE]] + ED_DATA[[#This Row],[DISP TIME]]</f>
        <v>41014.647916666669</v>
      </c>
      <c r="W923" s="2">
        <f>ED_DATA[[#This Row],[DATE PT LEFT ED]] + ED_DATA[[#This Row],[TIME PT LEFT ED]]</f>
        <v>41014.651388888888</v>
      </c>
      <c r="X923" s="5">
        <f t="shared" si="140"/>
        <v>2.4999999999417923</v>
      </c>
      <c r="Y923" s="5">
        <f t="shared" si="141"/>
        <v>2.4166666666860692</v>
      </c>
      <c r="Z923" s="7">
        <f t="shared" si="142"/>
        <v>1</v>
      </c>
      <c r="AA923" s="7">
        <f t="shared" si="143"/>
        <v>1</v>
      </c>
      <c r="AB923" s="7">
        <f t="shared" si="146"/>
        <v>0</v>
      </c>
      <c r="AC923" s="7">
        <f t="shared" si="147"/>
        <v>0</v>
      </c>
      <c r="AD923" s="7">
        <f t="shared" si="148"/>
        <v>0</v>
      </c>
      <c r="AE923" s="7">
        <f t="shared" si="144"/>
        <v>0</v>
      </c>
      <c r="AF923" s="7">
        <f t="shared" si="145"/>
        <v>0</v>
      </c>
      <c r="AG923" s="7" t="str">
        <f t="shared" si="149"/>
        <v>Senior</v>
      </c>
    </row>
    <row r="924" spans="1:33">
      <c r="A924">
        <v>4414</v>
      </c>
      <c r="B924" t="s">
        <v>14</v>
      </c>
      <c r="C924" t="s">
        <v>15</v>
      </c>
      <c r="D924" t="s">
        <v>16</v>
      </c>
      <c r="E924" s="1">
        <v>41016</v>
      </c>
      <c r="F924" s="3">
        <v>0.73819444444444449</v>
      </c>
      <c r="G924" s="1">
        <v>41016</v>
      </c>
      <c r="H924" s="3">
        <v>0.73263888888888884</v>
      </c>
      <c r="I924">
        <v>4</v>
      </c>
      <c r="J924">
        <v>1996</v>
      </c>
      <c r="K924" s="1">
        <v>41017</v>
      </c>
      <c r="L924" s="3">
        <v>0.46527777777777779</v>
      </c>
      <c r="M924" s="1">
        <v>41017</v>
      </c>
      <c r="N924" s="3">
        <v>0.46527777777777779</v>
      </c>
      <c r="O924">
        <v>17</v>
      </c>
      <c r="P924">
        <v>17</v>
      </c>
      <c r="Q924">
        <v>17</v>
      </c>
      <c r="R924">
        <v>11</v>
      </c>
      <c r="S924">
        <v>11</v>
      </c>
      <c r="T924" s="2">
        <f>ED_DATA[[#This Row],[REG DATE]] + ED_DATA[[#This Row],[REG TIME]]</f>
        <v>41016.738194444442</v>
      </c>
      <c r="U924" s="2">
        <f>ED_DATA[[#This Row],[TRIAGE DATE]] + ED_DATA[[#This Row],[TRIAGE TIME]]</f>
        <v>41016.732638888891</v>
      </c>
      <c r="V924" s="2">
        <f>ED_DATA[[#This Row],[DISP DATE]] + ED_DATA[[#This Row],[DISP TIME]]</f>
        <v>41017.465277777781</v>
      </c>
      <c r="W924" s="2">
        <f>ED_DATA[[#This Row],[DATE PT LEFT ED]] + ED_DATA[[#This Row],[TIME PT LEFT ED]]</f>
        <v>41017.465277777781</v>
      </c>
      <c r="X924" s="5">
        <f t="shared" si="140"/>
        <v>17.450000000128057</v>
      </c>
      <c r="Y924" s="5">
        <f t="shared" si="141"/>
        <v>17.450000000128057</v>
      </c>
      <c r="Z924" s="7">
        <f t="shared" si="142"/>
        <v>0</v>
      </c>
      <c r="AA924" s="7">
        <f t="shared" si="143"/>
        <v>0</v>
      </c>
      <c r="AB924" s="7">
        <f t="shared" si="146"/>
        <v>0</v>
      </c>
      <c r="AC924" s="7">
        <f t="shared" si="147"/>
        <v>0</v>
      </c>
      <c r="AD924" s="7">
        <f t="shared" si="148"/>
        <v>0</v>
      </c>
      <c r="AE924" s="7">
        <f t="shared" si="144"/>
        <v>0</v>
      </c>
      <c r="AF924" s="7">
        <f t="shared" si="145"/>
        <v>0</v>
      </c>
      <c r="AG924" s="7" t="str">
        <f t="shared" si="149"/>
        <v>Pediatric</v>
      </c>
    </row>
    <row r="925" spans="1:33">
      <c r="A925">
        <v>4414</v>
      </c>
      <c r="B925" t="s">
        <v>14</v>
      </c>
      <c r="C925" t="s">
        <v>15</v>
      </c>
      <c r="D925" t="s">
        <v>16</v>
      </c>
      <c r="E925" s="1">
        <v>41014</v>
      </c>
      <c r="F925" s="3">
        <v>0.35</v>
      </c>
      <c r="G925" s="1">
        <v>41014</v>
      </c>
      <c r="H925" s="3">
        <v>0.34583333333333333</v>
      </c>
      <c r="I925">
        <v>4</v>
      </c>
      <c r="J925">
        <v>1946</v>
      </c>
      <c r="K925" s="1">
        <v>41014</v>
      </c>
      <c r="L925" s="3">
        <v>0.4375</v>
      </c>
      <c r="M925" s="1">
        <v>41014</v>
      </c>
      <c r="N925" s="3">
        <v>0.4375</v>
      </c>
      <c r="O925">
        <v>66</v>
      </c>
      <c r="P925">
        <v>8</v>
      </c>
      <c r="Q925">
        <v>8</v>
      </c>
      <c r="R925">
        <v>10</v>
      </c>
      <c r="S925">
        <v>10</v>
      </c>
      <c r="T925" s="2">
        <f>ED_DATA[[#This Row],[REG DATE]] + ED_DATA[[#This Row],[REG TIME]]</f>
        <v>41014.35</v>
      </c>
      <c r="U925" s="2">
        <f>ED_DATA[[#This Row],[TRIAGE DATE]] + ED_DATA[[#This Row],[TRIAGE TIME]]</f>
        <v>41014.345833333333</v>
      </c>
      <c r="V925" s="2">
        <f>ED_DATA[[#This Row],[DISP DATE]] + ED_DATA[[#This Row],[DISP TIME]]</f>
        <v>41014.4375</v>
      </c>
      <c r="W925" s="2">
        <f>ED_DATA[[#This Row],[DATE PT LEFT ED]] + ED_DATA[[#This Row],[TIME PT LEFT ED]]</f>
        <v>41014.4375</v>
      </c>
      <c r="X925" s="5">
        <f t="shared" si="140"/>
        <v>2.1000000000349246</v>
      </c>
      <c r="Y925" s="5">
        <f t="shared" si="141"/>
        <v>2.1000000000349246</v>
      </c>
      <c r="Z925" s="7">
        <f t="shared" si="142"/>
        <v>1</v>
      </c>
      <c r="AA925" s="7">
        <f t="shared" si="143"/>
        <v>1</v>
      </c>
      <c r="AB925" s="7">
        <f t="shared" si="146"/>
        <v>0</v>
      </c>
      <c r="AC925" s="7">
        <f t="shared" si="147"/>
        <v>0</v>
      </c>
      <c r="AD925" s="7">
        <f t="shared" si="148"/>
        <v>0</v>
      </c>
      <c r="AE925" s="7">
        <f t="shared" si="144"/>
        <v>0</v>
      </c>
      <c r="AF925" s="7">
        <f t="shared" si="145"/>
        <v>0</v>
      </c>
      <c r="AG925" s="7" t="str">
        <f t="shared" si="149"/>
        <v>Senior</v>
      </c>
    </row>
    <row r="926" spans="1:33">
      <c r="A926">
        <v>4414</v>
      </c>
      <c r="B926" t="s">
        <v>14</v>
      </c>
      <c r="C926" t="s">
        <v>15</v>
      </c>
      <c r="D926" t="s">
        <v>16</v>
      </c>
      <c r="E926" s="1">
        <v>41010</v>
      </c>
      <c r="F926" s="3">
        <v>0.93472222222222223</v>
      </c>
      <c r="G926" s="1">
        <v>41010</v>
      </c>
      <c r="H926" s="3">
        <v>0.92708333333333337</v>
      </c>
      <c r="I926">
        <v>4</v>
      </c>
      <c r="J926">
        <v>2006</v>
      </c>
      <c r="K926" s="1">
        <v>41011</v>
      </c>
      <c r="L926" s="3">
        <v>0.35625000000000001</v>
      </c>
      <c r="M926" s="1">
        <v>41011</v>
      </c>
      <c r="N926" s="3">
        <v>0.3576388888888889</v>
      </c>
      <c r="O926">
        <v>6</v>
      </c>
      <c r="P926">
        <v>22</v>
      </c>
      <c r="Q926">
        <v>22</v>
      </c>
      <c r="R926">
        <v>8</v>
      </c>
      <c r="S926">
        <v>8</v>
      </c>
      <c r="T926" s="2">
        <f>ED_DATA[[#This Row],[REG DATE]] + ED_DATA[[#This Row],[REG TIME]]</f>
        <v>41010.93472222222</v>
      </c>
      <c r="U926" s="2">
        <f>ED_DATA[[#This Row],[TRIAGE DATE]] + ED_DATA[[#This Row],[TRIAGE TIME]]</f>
        <v>41010.927083333336</v>
      </c>
      <c r="V926" s="2">
        <f>ED_DATA[[#This Row],[DISP DATE]] + ED_DATA[[#This Row],[DISP TIME]]</f>
        <v>41011.356249999997</v>
      </c>
      <c r="W926" s="2">
        <f>ED_DATA[[#This Row],[DATE PT LEFT ED]] + ED_DATA[[#This Row],[TIME PT LEFT ED]]</f>
        <v>41011.357638888891</v>
      </c>
      <c r="X926" s="5">
        <f t="shared" si="140"/>
        <v>10.150000000081491</v>
      </c>
      <c r="Y926" s="5">
        <f t="shared" si="141"/>
        <v>10.116666666639503</v>
      </c>
      <c r="Z926" s="7">
        <f t="shared" si="142"/>
        <v>0</v>
      </c>
      <c r="AA926" s="7">
        <f t="shared" si="143"/>
        <v>0</v>
      </c>
      <c r="AB926" s="7">
        <f t="shared" si="146"/>
        <v>0</v>
      </c>
      <c r="AC926" s="7">
        <f t="shared" si="147"/>
        <v>0</v>
      </c>
      <c r="AD926" s="7">
        <f t="shared" si="148"/>
        <v>0</v>
      </c>
      <c r="AE926" s="7">
        <f t="shared" si="144"/>
        <v>0</v>
      </c>
      <c r="AF926" s="7">
        <f t="shared" si="145"/>
        <v>0</v>
      </c>
      <c r="AG926" s="7" t="str">
        <f t="shared" si="149"/>
        <v>Pediatric</v>
      </c>
    </row>
    <row r="927" spans="1:33">
      <c r="A927">
        <v>4414</v>
      </c>
      <c r="B927" t="s">
        <v>14</v>
      </c>
      <c r="C927" t="s">
        <v>15</v>
      </c>
      <c r="D927" t="s">
        <v>16</v>
      </c>
      <c r="E927" s="1">
        <v>41011</v>
      </c>
      <c r="F927" s="3">
        <v>0.34513888888888888</v>
      </c>
      <c r="G927" s="1">
        <v>41011</v>
      </c>
      <c r="H927" s="3">
        <v>0.33958333333333335</v>
      </c>
      <c r="I927">
        <v>4</v>
      </c>
      <c r="J927">
        <v>1999</v>
      </c>
      <c r="K927" s="1">
        <v>41011</v>
      </c>
      <c r="L927" s="3">
        <v>0.45763888888888887</v>
      </c>
      <c r="M927" s="1">
        <v>41011</v>
      </c>
      <c r="N927" s="3">
        <v>0.45763888888888887</v>
      </c>
      <c r="O927">
        <v>15</v>
      </c>
      <c r="P927">
        <v>8</v>
      </c>
      <c r="Q927">
        <v>8</v>
      </c>
      <c r="R927">
        <v>10</v>
      </c>
      <c r="S927">
        <v>10</v>
      </c>
      <c r="T927" s="2">
        <f>ED_DATA[[#This Row],[REG DATE]] + ED_DATA[[#This Row],[REG TIME]]</f>
        <v>41011.345138888886</v>
      </c>
      <c r="U927" s="2">
        <f>ED_DATA[[#This Row],[TRIAGE DATE]] + ED_DATA[[#This Row],[TRIAGE TIME]]</f>
        <v>41011.339583333334</v>
      </c>
      <c r="V927" s="2">
        <f>ED_DATA[[#This Row],[DISP DATE]] + ED_DATA[[#This Row],[DISP TIME]]</f>
        <v>41011.457638888889</v>
      </c>
      <c r="W927" s="2">
        <f>ED_DATA[[#This Row],[DATE PT LEFT ED]] + ED_DATA[[#This Row],[TIME PT LEFT ED]]</f>
        <v>41011.457638888889</v>
      </c>
      <c r="X927" s="5">
        <f t="shared" si="140"/>
        <v>2.7000000000698492</v>
      </c>
      <c r="Y927" s="5">
        <f t="shared" si="141"/>
        <v>2.7000000000698492</v>
      </c>
      <c r="Z927" s="7">
        <f t="shared" si="142"/>
        <v>1</v>
      </c>
      <c r="AA927" s="7">
        <f t="shared" si="143"/>
        <v>1</v>
      </c>
      <c r="AB927" s="7">
        <f t="shared" si="146"/>
        <v>0</v>
      </c>
      <c r="AC927" s="7">
        <f t="shared" si="147"/>
        <v>0</v>
      </c>
      <c r="AD927" s="7">
        <f t="shared" si="148"/>
        <v>0</v>
      </c>
      <c r="AE927" s="7">
        <f t="shared" si="144"/>
        <v>0</v>
      </c>
      <c r="AF927" s="7">
        <f t="shared" si="145"/>
        <v>0</v>
      </c>
      <c r="AG927" s="7" t="str">
        <f t="shared" si="149"/>
        <v>Pediatric</v>
      </c>
    </row>
    <row r="928" spans="1:33">
      <c r="A928">
        <v>4414</v>
      </c>
      <c r="B928" t="s">
        <v>14</v>
      </c>
      <c r="C928" t="s">
        <v>15</v>
      </c>
      <c r="D928" t="s">
        <v>16</v>
      </c>
      <c r="E928" s="1">
        <v>41011</v>
      </c>
      <c r="F928" s="3">
        <v>0.42916666666666664</v>
      </c>
      <c r="G928" s="1">
        <v>41011</v>
      </c>
      <c r="H928" s="3">
        <v>0.42708333333333331</v>
      </c>
      <c r="I928">
        <v>4</v>
      </c>
      <c r="J928">
        <v>2001</v>
      </c>
      <c r="K928" s="1">
        <v>41011</v>
      </c>
      <c r="L928" s="3">
        <v>0.47222222222222221</v>
      </c>
      <c r="M928" s="1">
        <v>41011</v>
      </c>
      <c r="N928" s="3">
        <v>0.47708333333333336</v>
      </c>
      <c r="O928">
        <v>15</v>
      </c>
      <c r="P928">
        <v>10</v>
      </c>
      <c r="Q928">
        <v>10</v>
      </c>
      <c r="R928">
        <v>11</v>
      </c>
      <c r="S928">
        <v>11</v>
      </c>
      <c r="T928" s="2">
        <f>ED_DATA[[#This Row],[REG DATE]] + ED_DATA[[#This Row],[REG TIME]]</f>
        <v>41011.429166666669</v>
      </c>
      <c r="U928" s="2">
        <f>ED_DATA[[#This Row],[TRIAGE DATE]] + ED_DATA[[#This Row],[TRIAGE TIME]]</f>
        <v>41011.427083333336</v>
      </c>
      <c r="V928" s="2">
        <f>ED_DATA[[#This Row],[DISP DATE]] + ED_DATA[[#This Row],[DISP TIME]]</f>
        <v>41011.472222222219</v>
      </c>
      <c r="W928" s="2">
        <f>ED_DATA[[#This Row],[DATE PT LEFT ED]] + ED_DATA[[#This Row],[TIME PT LEFT ED]]</f>
        <v>41011.477083333331</v>
      </c>
      <c r="X928" s="5">
        <f t="shared" si="140"/>
        <v>1.1499999999068677</v>
      </c>
      <c r="Y928" s="5">
        <f t="shared" si="141"/>
        <v>1.033333333209157</v>
      </c>
      <c r="Z928" s="7">
        <f t="shared" si="142"/>
        <v>1</v>
      </c>
      <c r="AA928" s="7">
        <f t="shared" si="143"/>
        <v>1</v>
      </c>
      <c r="AB928" s="7">
        <f t="shared" si="146"/>
        <v>0</v>
      </c>
      <c r="AC928" s="7">
        <f t="shared" si="147"/>
        <v>0</v>
      </c>
      <c r="AD928" s="7">
        <f t="shared" si="148"/>
        <v>0</v>
      </c>
      <c r="AE928" s="7">
        <f t="shared" si="144"/>
        <v>0</v>
      </c>
      <c r="AF928" s="7">
        <f t="shared" si="145"/>
        <v>0</v>
      </c>
      <c r="AG928" s="7" t="str">
        <f t="shared" si="149"/>
        <v>Pediatric</v>
      </c>
    </row>
    <row r="929" spans="1:33">
      <c r="A929">
        <v>4414</v>
      </c>
      <c r="B929" t="s">
        <v>14</v>
      </c>
      <c r="C929" t="s">
        <v>15</v>
      </c>
      <c r="D929" t="s">
        <v>16</v>
      </c>
      <c r="E929" s="1">
        <v>41011</v>
      </c>
      <c r="F929" s="3">
        <v>0.47013888888888888</v>
      </c>
      <c r="G929" s="1">
        <v>41011</v>
      </c>
      <c r="H929" s="3">
        <v>0.4597222222222222</v>
      </c>
      <c r="I929">
        <v>4</v>
      </c>
      <c r="J929">
        <v>1996</v>
      </c>
      <c r="K929" s="1">
        <v>41011</v>
      </c>
      <c r="L929" s="3">
        <v>0.51388888888888884</v>
      </c>
      <c r="M929" s="1">
        <v>41011</v>
      </c>
      <c r="N929" s="3">
        <v>0.51388888888888884</v>
      </c>
      <c r="O929">
        <v>16</v>
      </c>
      <c r="P929">
        <v>11</v>
      </c>
      <c r="Q929">
        <v>11</v>
      </c>
      <c r="R929">
        <v>12</v>
      </c>
      <c r="S929">
        <v>12</v>
      </c>
      <c r="T929" s="2">
        <f>ED_DATA[[#This Row],[REG DATE]] + ED_DATA[[#This Row],[REG TIME]]</f>
        <v>41011.470138888886</v>
      </c>
      <c r="U929" s="2">
        <f>ED_DATA[[#This Row],[TRIAGE DATE]] + ED_DATA[[#This Row],[TRIAGE TIME]]</f>
        <v>41011.459722222222</v>
      </c>
      <c r="V929" s="2">
        <f>ED_DATA[[#This Row],[DISP DATE]] + ED_DATA[[#This Row],[DISP TIME]]</f>
        <v>41011.513888888891</v>
      </c>
      <c r="W929" s="2">
        <f>ED_DATA[[#This Row],[DATE PT LEFT ED]] + ED_DATA[[#This Row],[TIME PT LEFT ED]]</f>
        <v>41011.513888888891</v>
      </c>
      <c r="X929" s="5">
        <f t="shared" si="140"/>
        <v>1.0500000001047738</v>
      </c>
      <c r="Y929" s="5">
        <f t="shared" si="141"/>
        <v>1.0500000001047738</v>
      </c>
      <c r="Z929" s="7">
        <f t="shared" si="142"/>
        <v>1</v>
      </c>
      <c r="AA929" s="7">
        <f t="shared" si="143"/>
        <v>1</v>
      </c>
      <c r="AB929" s="7">
        <f t="shared" si="146"/>
        <v>0</v>
      </c>
      <c r="AC929" s="7">
        <f t="shared" si="147"/>
        <v>0</v>
      </c>
      <c r="AD929" s="7">
        <f t="shared" si="148"/>
        <v>0</v>
      </c>
      <c r="AE929" s="7">
        <f t="shared" si="144"/>
        <v>0</v>
      </c>
      <c r="AF929" s="7">
        <f t="shared" si="145"/>
        <v>0</v>
      </c>
      <c r="AG929" s="7" t="str">
        <f t="shared" si="149"/>
        <v>Pediatric</v>
      </c>
    </row>
    <row r="930" spans="1:33">
      <c r="A930">
        <v>4414</v>
      </c>
      <c r="B930" t="s">
        <v>14</v>
      </c>
      <c r="C930" t="s">
        <v>15</v>
      </c>
      <c r="D930" t="s">
        <v>16</v>
      </c>
      <c r="E930" s="1">
        <v>41011</v>
      </c>
      <c r="F930" s="3">
        <v>0.51597222222222228</v>
      </c>
      <c r="G930" s="1">
        <v>41011</v>
      </c>
      <c r="H930" s="3">
        <v>0.50624999999999998</v>
      </c>
      <c r="I930">
        <v>4</v>
      </c>
      <c r="J930">
        <v>1933</v>
      </c>
      <c r="K930" s="1">
        <v>41011</v>
      </c>
      <c r="L930" s="3">
        <v>0.60763888888888884</v>
      </c>
      <c r="M930" s="1">
        <v>41011</v>
      </c>
      <c r="N930" s="3">
        <v>0.6118055555555556</v>
      </c>
      <c r="O930">
        <v>79</v>
      </c>
      <c r="P930">
        <v>12</v>
      </c>
      <c r="Q930">
        <v>12</v>
      </c>
      <c r="R930">
        <v>14</v>
      </c>
      <c r="S930">
        <v>14</v>
      </c>
      <c r="T930" s="2">
        <f>ED_DATA[[#This Row],[REG DATE]] + ED_DATA[[#This Row],[REG TIME]]</f>
        <v>41011.515972222223</v>
      </c>
      <c r="U930" s="2">
        <f>ED_DATA[[#This Row],[TRIAGE DATE]] + ED_DATA[[#This Row],[TRIAGE TIME]]</f>
        <v>41011.506249999999</v>
      </c>
      <c r="V930" s="2">
        <f>ED_DATA[[#This Row],[DISP DATE]] + ED_DATA[[#This Row],[DISP TIME]]</f>
        <v>41011.607638888891</v>
      </c>
      <c r="W930" s="2">
        <f>ED_DATA[[#This Row],[DATE PT LEFT ED]] + ED_DATA[[#This Row],[TIME PT LEFT ED]]</f>
        <v>41011.611805555556</v>
      </c>
      <c r="X930" s="5">
        <f t="shared" si="140"/>
        <v>2.2999999999883585</v>
      </c>
      <c r="Y930" s="5">
        <f t="shared" si="141"/>
        <v>2.2000000000116415</v>
      </c>
      <c r="Z930" s="7">
        <f t="shared" si="142"/>
        <v>1</v>
      </c>
      <c r="AA930" s="7">
        <f t="shared" si="143"/>
        <v>1</v>
      </c>
      <c r="AB930" s="7">
        <f t="shared" si="146"/>
        <v>0</v>
      </c>
      <c r="AC930" s="7">
        <f t="shared" si="147"/>
        <v>0</v>
      </c>
      <c r="AD930" s="7">
        <f t="shared" si="148"/>
        <v>0</v>
      </c>
      <c r="AE930" s="7">
        <f t="shared" si="144"/>
        <v>0</v>
      </c>
      <c r="AF930" s="7">
        <f t="shared" si="145"/>
        <v>0</v>
      </c>
      <c r="AG930" s="7" t="str">
        <f t="shared" si="149"/>
        <v>Senior</v>
      </c>
    </row>
    <row r="931" spans="1:33">
      <c r="A931">
        <v>4414</v>
      </c>
      <c r="B931" t="s">
        <v>14</v>
      </c>
      <c r="C931" t="s">
        <v>15</v>
      </c>
      <c r="D931" t="s">
        <v>16</v>
      </c>
      <c r="E931" s="1">
        <v>41013</v>
      </c>
      <c r="F931" s="3">
        <v>0.33333333333333331</v>
      </c>
      <c r="G931" s="1">
        <v>41013</v>
      </c>
      <c r="H931" s="3">
        <v>0.3298611111111111</v>
      </c>
      <c r="I931">
        <v>4</v>
      </c>
      <c r="J931">
        <v>1924</v>
      </c>
      <c r="K931" s="1">
        <v>41013</v>
      </c>
      <c r="L931" s="3">
        <v>0.46944444444444444</v>
      </c>
      <c r="M931" s="1">
        <v>41013</v>
      </c>
      <c r="N931" s="3">
        <v>0.47430555555555554</v>
      </c>
      <c r="O931">
        <v>89</v>
      </c>
      <c r="P931">
        <v>8</v>
      </c>
      <c r="Q931">
        <v>7</v>
      </c>
      <c r="R931">
        <v>11</v>
      </c>
      <c r="S931">
        <v>11</v>
      </c>
      <c r="T931" s="2">
        <f>ED_DATA[[#This Row],[REG DATE]] + ED_DATA[[#This Row],[REG TIME]]</f>
        <v>41013.333333333336</v>
      </c>
      <c r="U931" s="2">
        <f>ED_DATA[[#This Row],[TRIAGE DATE]] + ED_DATA[[#This Row],[TRIAGE TIME]]</f>
        <v>41013.329861111109</v>
      </c>
      <c r="V931" s="2">
        <f>ED_DATA[[#This Row],[DISP DATE]] + ED_DATA[[#This Row],[DISP TIME]]</f>
        <v>41013.469444444447</v>
      </c>
      <c r="W931" s="2">
        <f>ED_DATA[[#This Row],[DATE PT LEFT ED]] + ED_DATA[[#This Row],[TIME PT LEFT ED]]</f>
        <v>41013.474305555559</v>
      </c>
      <c r="X931" s="5">
        <f t="shared" si="140"/>
        <v>3.3833333333604969</v>
      </c>
      <c r="Y931" s="5">
        <f t="shared" si="141"/>
        <v>3.2666666666627862</v>
      </c>
      <c r="Z931" s="7">
        <f t="shared" si="142"/>
        <v>1</v>
      </c>
      <c r="AA931" s="7">
        <f t="shared" si="143"/>
        <v>1</v>
      </c>
      <c r="AB931" s="7">
        <f t="shared" si="146"/>
        <v>0</v>
      </c>
      <c r="AC931" s="7">
        <f t="shared" si="147"/>
        <v>0</v>
      </c>
      <c r="AD931" s="7">
        <f t="shared" si="148"/>
        <v>0</v>
      </c>
      <c r="AE931" s="7">
        <f t="shared" si="144"/>
        <v>0</v>
      </c>
      <c r="AF931" s="7">
        <f t="shared" si="145"/>
        <v>0</v>
      </c>
      <c r="AG931" s="7" t="str">
        <f t="shared" si="149"/>
        <v>Senior</v>
      </c>
    </row>
    <row r="932" spans="1:33">
      <c r="A932">
        <v>4414</v>
      </c>
      <c r="B932" t="s">
        <v>14</v>
      </c>
      <c r="C932" t="s">
        <v>15</v>
      </c>
      <c r="D932" t="s">
        <v>16</v>
      </c>
      <c r="E932" s="1">
        <v>41013</v>
      </c>
      <c r="F932" s="3">
        <v>0.57986111111111116</v>
      </c>
      <c r="G932" s="1">
        <v>41013</v>
      </c>
      <c r="H932" s="3">
        <v>0.57499999999999996</v>
      </c>
      <c r="I932">
        <v>4</v>
      </c>
      <c r="J932">
        <v>1945</v>
      </c>
      <c r="K932" s="1">
        <v>41013</v>
      </c>
      <c r="L932" s="3">
        <v>0.68888888888888888</v>
      </c>
      <c r="M932" s="1">
        <v>41013</v>
      </c>
      <c r="N932" s="3">
        <v>0.68888888888888888</v>
      </c>
      <c r="O932">
        <v>70</v>
      </c>
      <c r="P932">
        <v>13</v>
      </c>
      <c r="Q932">
        <v>13</v>
      </c>
      <c r="R932">
        <v>16</v>
      </c>
      <c r="S932">
        <v>16</v>
      </c>
      <c r="T932" s="2">
        <f>ED_DATA[[#This Row],[REG DATE]] + ED_DATA[[#This Row],[REG TIME]]</f>
        <v>41013.579861111109</v>
      </c>
      <c r="U932" s="2">
        <f>ED_DATA[[#This Row],[TRIAGE DATE]] + ED_DATA[[#This Row],[TRIAGE TIME]]</f>
        <v>41013.574999999997</v>
      </c>
      <c r="V932" s="2">
        <f>ED_DATA[[#This Row],[DISP DATE]] + ED_DATA[[#This Row],[DISP TIME]]</f>
        <v>41013.688888888886</v>
      </c>
      <c r="W932" s="2">
        <f>ED_DATA[[#This Row],[DATE PT LEFT ED]] + ED_DATA[[#This Row],[TIME PT LEFT ED]]</f>
        <v>41013.688888888886</v>
      </c>
      <c r="X932" s="5">
        <f t="shared" si="140"/>
        <v>2.6166666666395031</v>
      </c>
      <c r="Y932" s="5">
        <f t="shared" si="141"/>
        <v>2.6166666666395031</v>
      </c>
      <c r="Z932" s="7">
        <f t="shared" si="142"/>
        <v>1</v>
      </c>
      <c r="AA932" s="7">
        <f t="shared" si="143"/>
        <v>1</v>
      </c>
      <c r="AB932" s="7">
        <f t="shared" si="146"/>
        <v>0</v>
      </c>
      <c r="AC932" s="7">
        <f t="shared" si="147"/>
        <v>0</v>
      </c>
      <c r="AD932" s="7">
        <f t="shared" si="148"/>
        <v>0</v>
      </c>
      <c r="AE932" s="7">
        <f t="shared" si="144"/>
        <v>0</v>
      </c>
      <c r="AF932" s="7">
        <f t="shared" si="145"/>
        <v>0</v>
      </c>
      <c r="AG932" s="7" t="str">
        <f t="shared" si="149"/>
        <v>Senior</v>
      </c>
    </row>
    <row r="933" spans="1:33">
      <c r="A933">
        <v>4414</v>
      </c>
      <c r="B933" t="s">
        <v>14</v>
      </c>
      <c r="C933" t="s">
        <v>15</v>
      </c>
      <c r="D933" t="s">
        <v>18</v>
      </c>
      <c r="E933" s="1">
        <v>41010</v>
      </c>
      <c r="F933" s="3">
        <v>0.46805555555555556</v>
      </c>
      <c r="G933" s="1">
        <v>41010</v>
      </c>
      <c r="H933" s="3">
        <v>0.46180555555555558</v>
      </c>
      <c r="I933">
        <v>4</v>
      </c>
      <c r="J933">
        <v>1948</v>
      </c>
      <c r="K933" s="1">
        <v>41010</v>
      </c>
      <c r="L933" s="3">
        <v>0.89583333333333337</v>
      </c>
      <c r="M933" s="1">
        <v>41010</v>
      </c>
      <c r="N933" s="3">
        <v>0.89583333333333337</v>
      </c>
      <c r="O933">
        <v>67</v>
      </c>
      <c r="P933">
        <v>11</v>
      </c>
      <c r="Q933">
        <v>11</v>
      </c>
      <c r="R933">
        <v>21</v>
      </c>
      <c r="S933">
        <v>21</v>
      </c>
      <c r="T933" s="2">
        <f>ED_DATA[[#This Row],[REG DATE]] + ED_DATA[[#This Row],[REG TIME]]</f>
        <v>41010.468055555553</v>
      </c>
      <c r="U933" s="2">
        <f>ED_DATA[[#This Row],[TRIAGE DATE]] + ED_DATA[[#This Row],[TRIAGE TIME]]</f>
        <v>41010.461805555555</v>
      </c>
      <c r="V933" s="2">
        <f>ED_DATA[[#This Row],[DISP DATE]] + ED_DATA[[#This Row],[DISP TIME]]</f>
        <v>41010.895833333336</v>
      </c>
      <c r="W933" s="2">
        <f>ED_DATA[[#This Row],[DATE PT LEFT ED]] + ED_DATA[[#This Row],[TIME PT LEFT ED]]</f>
        <v>41010.895833333336</v>
      </c>
      <c r="X933" s="5">
        <f t="shared" si="140"/>
        <v>10.266666666779201</v>
      </c>
      <c r="Y933" s="5">
        <f t="shared" si="141"/>
        <v>10.266666666779201</v>
      </c>
      <c r="Z933" s="7">
        <f t="shared" si="142"/>
        <v>0</v>
      </c>
      <c r="AA933" s="7">
        <f t="shared" si="143"/>
        <v>0</v>
      </c>
      <c r="AB933" s="7">
        <f t="shared" si="146"/>
        <v>0</v>
      </c>
      <c r="AC933" s="7">
        <f t="shared" si="147"/>
        <v>0</v>
      </c>
      <c r="AD933" s="7">
        <f t="shared" si="148"/>
        <v>0</v>
      </c>
      <c r="AE933" s="7">
        <f t="shared" si="144"/>
        <v>0</v>
      </c>
      <c r="AF933" s="7">
        <f t="shared" si="145"/>
        <v>0</v>
      </c>
      <c r="AG933" s="7" t="str">
        <f t="shared" si="149"/>
        <v>Senior</v>
      </c>
    </row>
    <row r="934" spans="1:33">
      <c r="A934">
        <v>4414</v>
      </c>
      <c r="B934" t="s">
        <v>14</v>
      </c>
      <c r="C934" t="s">
        <v>15</v>
      </c>
      <c r="D934" t="s">
        <v>18</v>
      </c>
      <c r="E934" s="1">
        <v>41010</v>
      </c>
      <c r="F934" s="3">
        <v>0.94722222222222219</v>
      </c>
      <c r="G934" s="1">
        <v>41010</v>
      </c>
      <c r="H934" s="3">
        <v>0.93888888888888888</v>
      </c>
      <c r="I934">
        <v>4</v>
      </c>
      <c r="J934">
        <v>1928</v>
      </c>
      <c r="K934" s="1">
        <v>41011</v>
      </c>
      <c r="L934" s="3">
        <v>0.14652777777777778</v>
      </c>
      <c r="M934" s="1">
        <v>41011</v>
      </c>
      <c r="N934" s="3">
        <v>0.52083333333333337</v>
      </c>
      <c r="O934">
        <v>87</v>
      </c>
      <c r="P934">
        <v>22</v>
      </c>
      <c r="Q934">
        <v>22</v>
      </c>
      <c r="R934">
        <v>3</v>
      </c>
      <c r="S934">
        <v>12</v>
      </c>
      <c r="T934" s="2">
        <f>ED_DATA[[#This Row],[REG DATE]] + ED_DATA[[#This Row],[REG TIME]]</f>
        <v>41010.947222222225</v>
      </c>
      <c r="U934" s="2">
        <f>ED_DATA[[#This Row],[TRIAGE DATE]] + ED_DATA[[#This Row],[TRIAGE TIME]]</f>
        <v>41010.938888888886</v>
      </c>
      <c r="V934" s="2">
        <f>ED_DATA[[#This Row],[DISP DATE]] + ED_DATA[[#This Row],[DISP TIME]]</f>
        <v>41011.146527777775</v>
      </c>
      <c r="W934" s="2">
        <f>ED_DATA[[#This Row],[DATE PT LEFT ED]] + ED_DATA[[#This Row],[TIME PT LEFT ED]]</f>
        <v>41011.520833333336</v>
      </c>
      <c r="X934" s="5">
        <f t="shared" si="140"/>
        <v>13.766666666662786</v>
      </c>
      <c r="Y934" s="5">
        <f t="shared" si="141"/>
        <v>4.783333333209157</v>
      </c>
      <c r="Z934" s="7">
        <f t="shared" si="142"/>
        <v>1</v>
      </c>
      <c r="AA934" s="7">
        <f t="shared" si="143"/>
        <v>0</v>
      </c>
      <c r="AB934" s="7">
        <f t="shared" si="146"/>
        <v>0</v>
      </c>
      <c r="AC934" s="7">
        <f t="shared" si="147"/>
        <v>0</v>
      </c>
      <c r="AD934" s="7">
        <f t="shared" si="148"/>
        <v>0</v>
      </c>
      <c r="AE934" s="7">
        <f t="shared" si="144"/>
        <v>0</v>
      </c>
      <c r="AF934" s="7">
        <f t="shared" si="145"/>
        <v>0</v>
      </c>
      <c r="AG934" s="7" t="str">
        <f t="shared" si="149"/>
        <v>Senior</v>
      </c>
    </row>
    <row r="935" spans="1:33">
      <c r="A935">
        <v>4414</v>
      </c>
      <c r="B935" t="s">
        <v>14</v>
      </c>
      <c r="C935" t="s">
        <v>15</v>
      </c>
      <c r="D935" t="s">
        <v>18</v>
      </c>
      <c r="E935" s="1">
        <v>41012</v>
      </c>
      <c r="F935" s="3">
        <v>0.76944444444444449</v>
      </c>
      <c r="G935" s="1">
        <v>41012</v>
      </c>
      <c r="H935" s="3">
        <v>0.76944444444444449</v>
      </c>
      <c r="I935">
        <v>1</v>
      </c>
      <c r="J935">
        <v>1931</v>
      </c>
      <c r="K935" s="1">
        <v>41012</v>
      </c>
      <c r="L935" s="3">
        <v>0.91666666666666663</v>
      </c>
      <c r="M935" s="1">
        <v>41013</v>
      </c>
      <c r="N935" s="3">
        <v>0.35902777777777778</v>
      </c>
      <c r="O935">
        <v>84</v>
      </c>
      <c r="P935">
        <v>18</v>
      </c>
      <c r="Q935">
        <v>18</v>
      </c>
      <c r="R935">
        <v>22</v>
      </c>
      <c r="S935">
        <v>8</v>
      </c>
      <c r="T935" s="2">
        <f>ED_DATA[[#This Row],[REG DATE]] + ED_DATA[[#This Row],[REG TIME]]</f>
        <v>41012.769444444442</v>
      </c>
      <c r="U935" s="2">
        <f>ED_DATA[[#This Row],[TRIAGE DATE]] + ED_DATA[[#This Row],[TRIAGE TIME]]</f>
        <v>41012.769444444442</v>
      </c>
      <c r="V935" s="2">
        <f>ED_DATA[[#This Row],[DISP DATE]] + ED_DATA[[#This Row],[DISP TIME]]</f>
        <v>41012.916666666664</v>
      </c>
      <c r="W935" s="2">
        <f>ED_DATA[[#This Row],[DATE PT LEFT ED]] + ED_DATA[[#This Row],[TIME PT LEFT ED]]</f>
        <v>41013.359027777777</v>
      </c>
      <c r="X935" s="5">
        <f t="shared" si="140"/>
        <v>14.150000000023283</v>
      </c>
      <c r="Y935" s="5">
        <f t="shared" si="141"/>
        <v>3.5333333333255723</v>
      </c>
      <c r="Z935" s="7">
        <f t="shared" si="142"/>
        <v>1</v>
      </c>
      <c r="AA935" s="7">
        <f t="shared" si="143"/>
        <v>1</v>
      </c>
      <c r="AB935" s="7">
        <f t="shared" si="146"/>
        <v>0</v>
      </c>
      <c r="AC935" s="7">
        <f t="shared" si="147"/>
        <v>0</v>
      </c>
      <c r="AD935" s="7">
        <f t="shared" si="148"/>
        <v>0</v>
      </c>
      <c r="AE935" s="7">
        <f t="shared" si="144"/>
        <v>0</v>
      </c>
      <c r="AF935" s="7">
        <f t="shared" si="145"/>
        <v>0</v>
      </c>
      <c r="AG935" s="7" t="str">
        <f t="shared" si="149"/>
        <v>Senior</v>
      </c>
    </row>
    <row r="936" spans="1:33">
      <c r="A936">
        <v>4414</v>
      </c>
      <c r="B936" t="s">
        <v>14</v>
      </c>
      <c r="C936" t="s">
        <v>15</v>
      </c>
      <c r="D936" t="s">
        <v>16</v>
      </c>
      <c r="E936" s="1">
        <v>41015</v>
      </c>
      <c r="F936" s="3">
        <v>0.34861111111111109</v>
      </c>
      <c r="G936" s="1">
        <v>41015</v>
      </c>
      <c r="H936" s="3">
        <v>0.34305555555555556</v>
      </c>
      <c r="I936">
        <v>5</v>
      </c>
      <c r="J936">
        <v>1954</v>
      </c>
      <c r="K936" s="1">
        <v>41015</v>
      </c>
      <c r="L936" s="3">
        <v>0.41319444444444442</v>
      </c>
      <c r="M936" s="1">
        <v>41015</v>
      </c>
      <c r="N936" s="3">
        <v>0.41319444444444442</v>
      </c>
      <c r="O936">
        <v>58</v>
      </c>
      <c r="P936">
        <v>8</v>
      </c>
      <c r="Q936">
        <v>8</v>
      </c>
      <c r="R936">
        <v>9</v>
      </c>
      <c r="S936">
        <v>9</v>
      </c>
      <c r="T936" s="2">
        <f>ED_DATA[[#This Row],[REG DATE]] + ED_DATA[[#This Row],[REG TIME]]</f>
        <v>41015.348611111112</v>
      </c>
      <c r="U936" s="2">
        <f>ED_DATA[[#This Row],[TRIAGE DATE]] + ED_DATA[[#This Row],[TRIAGE TIME]]</f>
        <v>41015.343055555553</v>
      </c>
      <c r="V936" s="2">
        <f>ED_DATA[[#This Row],[DISP DATE]] + ED_DATA[[#This Row],[DISP TIME]]</f>
        <v>41015.413194444445</v>
      </c>
      <c r="W936" s="2">
        <f>ED_DATA[[#This Row],[DATE PT LEFT ED]] + ED_DATA[[#This Row],[TIME PT LEFT ED]]</f>
        <v>41015.413194444445</v>
      </c>
      <c r="X936" s="5">
        <f t="shared" si="140"/>
        <v>1.5499999999883585</v>
      </c>
      <c r="Y936" s="5">
        <f t="shared" si="141"/>
        <v>1.5499999999883585</v>
      </c>
      <c r="Z936" s="7">
        <f t="shared" si="142"/>
        <v>1</v>
      </c>
      <c r="AA936" s="7">
        <f t="shared" si="143"/>
        <v>1</v>
      </c>
      <c r="AB936" s="7">
        <f t="shared" si="146"/>
        <v>0</v>
      </c>
      <c r="AC936" s="7">
        <f t="shared" si="147"/>
        <v>0</v>
      </c>
      <c r="AD936" s="7">
        <f t="shared" si="148"/>
        <v>0</v>
      </c>
      <c r="AE936" s="7">
        <f t="shared" si="144"/>
        <v>0</v>
      </c>
      <c r="AF936" s="7">
        <f t="shared" si="145"/>
        <v>0</v>
      </c>
      <c r="AG936" s="7" t="str">
        <f t="shared" si="149"/>
        <v>Adult</v>
      </c>
    </row>
    <row r="937" spans="1:33">
      <c r="A937">
        <v>4414</v>
      </c>
      <c r="B937" t="s">
        <v>14</v>
      </c>
      <c r="C937" t="s">
        <v>15</v>
      </c>
      <c r="D937" t="s">
        <v>18</v>
      </c>
      <c r="E937" s="1">
        <v>41012</v>
      </c>
      <c r="F937" s="3">
        <v>0.47013888888888888</v>
      </c>
      <c r="G937" s="1">
        <v>41012</v>
      </c>
      <c r="H937" s="3">
        <v>0.46666666666666667</v>
      </c>
      <c r="I937">
        <v>1</v>
      </c>
      <c r="J937">
        <v>1934</v>
      </c>
      <c r="K937" s="1">
        <v>41012</v>
      </c>
      <c r="L937" s="3">
        <v>0.61250000000000004</v>
      </c>
      <c r="M937" s="1">
        <v>41012</v>
      </c>
      <c r="N937" s="3">
        <v>0.65972222222222221</v>
      </c>
      <c r="O937">
        <v>78</v>
      </c>
      <c r="P937">
        <v>11</v>
      </c>
      <c r="Q937">
        <v>11</v>
      </c>
      <c r="R937">
        <v>14</v>
      </c>
      <c r="S937">
        <v>15</v>
      </c>
      <c r="T937" s="2">
        <f>ED_DATA[[#This Row],[REG DATE]] + ED_DATA[[#This Row],[REG TIME]]</f>
        <v>41012.470138888886</v>
      </c>
      <c r="U937" s="2">
        <f>ED_DATA[[#This Row],[TRIAGE DATE]] + ED_DATA[[#This Row],[TRIAGE TIME]]</f>
        <v>41012.466666666667</v>
      </c>
      <c r="V937" s="2">
        <f>ED_DATA[[#This Row],[DISP DATE]] + ED_DATA[[#This Row],[DISP TIME]]</f>
        <v>41012.612500000003</v>
      </c>
      <c r="W937" s="2">
        <f>ED_DATA[[#This Row],[DATE PT LEFT ED]] + ED_DATA[[#This Row],[TIME PT LEFT ED]]</f>
        <v>41012.659722222219</v>
      </c>
      <c r="X937" s="5">
        <f t="shared" si="140"/>
        <v>4.5499999999883585</v>
      </c>
      <c r="Y937" s="5">
        <f t="shared" si="141"/>
        <v>3.4166666668024845</v>
      </c>
      <c r="Z937" s="7">
        <f t="shared" si="142"/>
        <v>1</v>
      </c>
      <c r="AA937" s="7">
        <f t="shared" si="143"/>
        <v>1</v>
      </c>
      <c r="AB937" s="7">
        <f t="shared" si="146"/>
        <v>0</v>
      </c>
      <c r="AC937" s="7">
        <f t="shared" si="147"/>
        <v>0</v>
      </c>
      <c r="AD937" s="7">
        <f t="shared" si="148"/>
        <v>0</v>
      </c>
      <c r="AE937" s="7">
        <f t="shared" si="144"/>
        <v>0</v>
      </c>
      <c r="AF937" s="7">
        <f t="shared" si="145"/>
        <v>0</v>
      </c>
      <c r="AG937" s="7" t="str">
        <f t="shared" si="149"/>
        <v>Senior</v>
      </c>
    </row>
    <row r="938" spans="1:33">
      <c r="A938">
        <v>4414</v>
      </c>
      <c r="B938" t="s">
        <v>14</v>
      </c>
      <c r="C938" t="s">
        <v>15</v>
      </c>
      <c r="D938" t="s">
        <v>16</v>
      </c>
      <c r="E938" s="1">
        <v>41010</v>
      </c>
      <c r="F938" s="3">
        <v>0.65277777777777779</v>
      </c>
      <c r="G938" s="1">
        <v>41010</v>
      </c>
      <c r="H938" s="3">
        <v>0.64930555555555558</v>
      </c>
      <c r="I938">
        <v>5</v>
      </c>
      <c r="J938">
        <v>1980</v>
      </c>
      <c r="K938" s="1">
        <v>41011</v>
      </c>
      <c r="L938" s="3">
        <v>7.2916666666666671E-2</v>
      </c>
      <c r="M938" s="1">
        <v>41011</v>
      </c>
      <c r="N938" s="3">
        <v>7.2916666666666671E-2</v>
      </c>
      <c r="O938">
        <v>34</v>
      </c>
      <c r="P938">
        <v>15</v>
      </c>
      <c r="Q938">
        <v>15</v>
      </c>
      <c r="R938">
        <v>1</v>
      </c>
      <c r="S938">
        <v>1</v>
      </c>
      <c r="T938" s="2">
        <f>ED_DATA[[#This Row],[REG DATE]] + ED_DATA[[#This Row],[REG TIME]]</f>
        <v>41010.652777777781</v>
      </c>
      <c r="U938" s="2">
        <f>ED_DATA[[#This Row],[TRIAGE DATE]] + ED_DATA[[#This Row],[TRIAGE TIME]]</f>
        <v>41010.649305555555</v>
      </c>
      <c r="V938" s="2">
        <f>ED_DATA[[#This Row],[DISP DATE]] + ED_DATA[[#This Row],[DISP TIME]]</f>
        <v>41011.072916666664</v>
      </c>
      <c r="W938" s="2">
        <f>ED_DATA[[#This Row],[DATE PT LEFT ED]] + ED_DATA[[#This Row],[TIME PT LEFT ED]]</f>
        <v>41011.072916666664</v>
      </c>
      <c r="X938" s="5">
        <f t="shared" si="140"/>
        <v>10.083333333197515</v>
      </c>
      <c r="Y938" s="5">
        <f t="shared" si="141"/>
        <v>10.083333333197515</v>
      </c>
      <c r="Z938" s="7">
        <f t="shared" si="142"/>
        <v>0</v>
      </c>
      <c r="AA938" s="7">
        <f t="shared" si="143"/>
        <v>0</v>
      </c>
      <c r="AB938" s="7">
        <f t="shared" si="146"/>
        <v>0</v>
      </c>
      <c r="AC938" s="7">
        <f t="shared" si="147"/>
        <v>0</v>
      </c>
      <c r="AD938" s="7">
        <f t="shared" si="148"/>
        <v>0</v>
      </c>
      <c r="AE938" s="7">
        <f t="shared" si="144"/>
        <v>0</v>
      </c>
      <c r="AF938" s="7">
        <f t="shared" si="145"/>
        <v>0</v>
      </c>
      <c r="AG938" s="7" t="str">
        <f t="shared" si="149"/>
        <v>Adult</v>
      </c>
    </row>
    <row r="939" spans="1:33">
      <c r="A939">
        <v>4414</v>
      </c>
      <c r="B939" t="s">
        <v>14</v>
      </c>
      <c r="C939" t="s">
        <v>15</v>
      </c>
      <c r="D939" t="s">
        <v>18</v>
      </c>
      <c r="E939" s="1">
        <v>41010</v>
      </c>
      <c r="F939" s="3">
        <v>0.83333333333333337</v>
      </c>
      <c r="G939" s="1">
        <v>41010</v>
      </c>
      <c r="H939" s="3">
        <v>0.82777777777777772</v>
      </c>
      <c r="I939">
        <v>1</v>
      </c>
      <c r="J939">
        <v>1968</v>
      </c>
      <c r="K939" s="1">
        <v>41011</v>
      </c>
      <c r="L939" s="3">
        <v>0.34375</v>
      </c>
      <c r="M939" s="1">
        <v>41011</v>
      </c>
      <c r="N939" s="3">
        <v>0.34375</v>
      </c>
      <c r="O939">
        <v>45</v>
      </c>
      <c r="P939">
        <v>20</v>
      </c>
      <c r="Q939">
        <v>19</v>
      </c>
      <c r="R939">
        <v>8</v>
      </c>
      <c r="S939">
        <v>8</v>
      </c>
      <c r="T939" s="2">
        <f>ED_DATA[[#This Row],[REG DATE]] + ED_DATA[[#This Row],[REG TIME]]</f>
        <v>41010.833333333336</v>
      </c>
      <c r="U939" s="2">
        <f>ED_DATA[[#This Row],[TRIAGE DATE]] + ED_DATA[[#This Row],[TRIAGE TIME]]</f>
        <v>41010.827777777777</v>
      </c>
      <c r="V939" s="2">
        <f>ED_DATA[[#This Row],[DISP DATE]] + ED_DATA[[#This Row],[DISP TIME]]</f>
        <v>41011.34375</v>
      </c>
      <c r="W939" s="2">
        <f>ED_DATA[[#This Row],[DATE PT LEFT ED]] + ED_DATA[[#This Row],[TIME PT LEFT ED]]</f>
        <v>41011.34375</v>
      </c>
      <c r="X939" s="5">
        <f t="shared" si="140"/>
        <v>12.249999999941792</v>
      </c>
      <c r="Y939" s="5">
        <f t="shared" si="141"/>
        <v>12.249999999941792</v>
      </c>
      <c r="Z939" s="7">
        <f t="shared" si="142"/>
        <v>0</v>
      </c>
      <c r="AA939" s="7">
        <f t="shared" si="143"/>
        <v>0</v>
      </c>
      <c r="AB939" s="7">
        <f t="shared" si="146"/>
        <v>0</v>
      </c>
      <c r="AC939" s="7">
        <f t="shared" si="147"/>
        <v>0</v>
      </c>
      <c r="AD939" s="7">
        <f t="shared" si="148"/>
        <v>0</v>
      </c>
      <c r="AE939" s="7">
        <f t="shared" si="144"/>
        <v>0</v>
      </c>
      <c r="AF939" s="7">
        <f t="shared" si="145"/>
        <v>0</v>
      </c>
      <c r="AG939" s="7" t="str">
        <f t="shared" si="149"/>
        <v>Adult</v>
      </c>
    </row>
    <row r="940" spans="1:33">
      <c r="A940">
        <v>4414</v>
      </c>
      <c r="B940" t="s">
        <v>14</v>
      </c>
      <c r="C940" t="s">
        <v>15</v>
      </c>
      <c r="D940" t="s">
        <v>16</v>
      </c>
      <c r="E940" s="1">
        <v>41015</v>
      </c>
      <c r="F940" s="3">
        <v>1.1805555555555555E-2</v>
      </c>
      <c r="G940" s="1">
        <v>41015</v>
      </c>
      <c r="H940" s="3">
        <v>4.8611111111111112E-3</v>
      </c>
      <c r="I940">
        <v>5</v>
      </c>
      <c r="J940">
        <v>1935</v>
      </c>
      <c r="K940" s="1">
        <v>41015</v>
      </c>
      <c r="L940" s="3">
        <v>4.1666666666666664E-2</v>
      </c>
      <c r="M940" s="1">
        <v>41015</v>
      </c>
      <c r="N940" s="3">
        <v>4.1666666666666664E-2</v>
      </c>
      <c r="O940">
        <v>76</v>
      </c>
      <c r="P940">
        <v>0</v>
      </c>
      <c r="Q940">
        <v>0</v>
      </c>
      <c r="R940">
        <v>1</v>
      </c>
      <c r="S940">
        <v>1</v>
      </c>
      <c r="T940" s="2">
        <f>ED_DATA[[#This Row],[REG DATE]] + ED_DATA[[#This Row],[REG TIME]]</f>
        <v>41015.011805555558</v>
      </c>
      <c r="U940" s="2">
        <f>ED_DATA[[#This Row],[TRIAGE DATE]] + ED_DATA[[#This Row],[TRIAGE TIME]]</f>
        <v>41015.004861111112</v>
      </c>
      <c r="V940" s="2">
        <f>ED_DATA[[#This Row],[DISP DATE]] + ED_DATA[[#This Row],[DISP TIME]]</f>
        <v>41015.041666666664</v>
      </c>
      <c r="W940" s="2">
        <f>ED_DATA[[#This Row],[DATE PT LEFT ED]] + ED_DATA[[#This Row],[TIME PT LEFT ED]]</f>
        <v>41015.041666666664</v>
      </c>
      <c r="X940" s="5">
        <f t="shared" si="140"/>
        <v>0.71666666655801237</v>
      </c>
      <c r="Y940" s="5">
        <f t="shared" si="141"/>
        <v>0.71666666655801237</v>
      </c>
      <c r="Z940" s="7">
        <f t="shared" si="142"/>
        <v>1</v>
      </c>
      <c r="AA940" s="7">
        <f t="shared" si="143"/>
        <v>1</v>
      </c>
      <c r="AB940" s="7">
        <f t="shared" si="146"/>
        <v>0</v>
      </c>
      <c r="AC940" s="7">
        <f t="shared" si="147"/>
        <v>0</v>
      </c>
      <c r="AD940" s="7">
        <f t="shared" si="148"/>
        <v>0</v>
      </c>
      <c r="AE940" s="7">
        <f t="shared" si="144"/>
        <v>0</v>
      </c>
      <c r="AF940" s="7">
        <f t="shared" si="145"/>
        <v>0</v>
      </c>
      <c r="AG940" s="7" t="str">
        <f t="shared" si="149"/>
        <v>Senior</v>
      </c>
    </row>
    <row r="941" spans="1:33">
      <c r="A941">
        <v>4414</v>
      </c>
      <c r="B941" t="s">
        <v>14</v>
      </c>
      <c r="C941" t="s">
        <v>15</v>
      </c>
      <c r="D941" t="s">
        <v>16</v>
      </c>
      <c r="E941" s="1">
        <v>41015</v>
      </c>
      <c r="F941" s="3">
        <v>0.22361111111111112</v>
      </c>
      <c r="G941" s="1">
        <v>41015</v>
      </c>
      <c r="H941" s="3">
        <v>0.21875</v>
      </c>
      <c r="I941">
        <v>1</v>
      </c>
      <c r="J941">
        <v>1952</v>
      </c>
      <c r="K941" s="1">
        <v>41015</v>
      </c>
      <c r="L941" s="3">
        <v>0.3298611111111111</v>
      </c>
      <c r="M941" s="1">
        <v>41015</v>
      </c>
      <c r="N941" s="3">
        <v>0.36805555555555558</v>
      </c>
      <c r="O941">
        <v>60</v>
      </c>
      <c r="P941">
        <v>5</v>
      </c>
      <c r="Q941">
        <v>5</v>
      </c>
      <c r="R941">
        <v>7</v>
      </c>
      <c r="S941">
        <v>8</v>
      </c>
      <c r="T941" s="2">
        <f>ED_DATA[[#This Row],[REG DATE]] + ED_DATA[[#This Row],[REG TIME]]</f>
        <v>41015.223611111112</v>
      </c>
      <c r="U941" s="2">
        <f>ED_DATA[[#This Row],[TRIAGE DATE]] + ED_DATA[[#This Row],[TRIAGE TIME]]</f>
        <v>41015.21875</v>
      </c>
      <c r="V941" s="2">
        <f>ED_DATA[[#This Row],[DISP DATE]] + ED_DATA[[#This Row],[DISP TIME]]</f>
        <v>41015.329861111109</v>
      </c>
      <c r="W941" s="2">
        <f>ED_DATA[[#This Row],[DATE PT LEFT ED]] + ED_DATA[[#This Row],[TIME PT LEFT ED]]</f>
        <v>41015.368055555555</v>
      </c>
      <c r="X941" s="5">
        <f t="shared" si="140"/>
        <v>3.46666666661622</v>
      </c>
      <c r="Y941" s="5">
        <f t="shared" si="141"/>
        <v>2.5499999999301508</v>
      </c>
      <c r="Z941" s="7">
        <f t="shared" si="142"/>
        <v>1</v>
      </c>
      <c r="AA941" s="7">
        <f t="shared" si="143"/>
        <v>1</v>
      </c>
      <c r="AB941" s="7">
        <f t="shared" si="146"/>
        <v>0</v>
      </c>
      <c r="AC941" s="7">
        <f t="shared" si="147"/>
        <v>0</v>
      </c>
      <c r="AD941" s="7">
        <f t="shared" si="148"/>
        <v>0</v>
      </c>
      <c r="AE941" s="7">
        <f t="shared" si="144"/>
        <v>0</v>
      </c>
      <c r="AF941" s="7">
        <f t="shared" si="145"/>
        <v>0</v>
      </c>
      <c r="AG941" s="7" t="str">
        <f t="shared" si="149"/>
        <v>Adult</v>
      </c>
    </row>
    <row r="942" spans="1:33">
      <c r="A942">
        <v>4414</v>
      </c>
      <c r="B942" t="s">
        <v>14</v>
      </c>
      <c r="C942" t="s">
        <v>15</v>
      </c>
      <c r="D942" t="s">
        <v>16</v>
      </c>
      <c r="E942" s="1">
        <v>41015</v>
      </c>
      <c r="F942" s="3">
        <v>0.35555555555555557</v>
      </c>
      <c r="G942" s="1">
        <v>41015</v>
      </c>
      <c r="H942" s="3">
        <v>0.35208333333333336</v>
      </c>
      <c r="I942">
        <v>5</v>
      </c>
      <c r="J942">
        <v>1950</v>
      </c>
      <c r="K942" s="1">
        <v>41015</v>
      </c>
      <c r="L942" s="3">
        <v>0.40625</v>
      </c>
      <c r="M942" s="1">
        <v>41015</v>
      </c>
      <c r="N942" s="3">
        <v>0.40625</v>
      </c>
      <c r="O942">
        <v>65</v>
      </c>
      <c r="P942">
        <v>8</v>
      </c>
      <c r="Q942">
        <v>8</v>
      </c>
      <c r="R942">
        <v>9</v>
      </c>
      <c r="S942">
        <v>9</v>
      </c>
      <c r="T942" s="2">
        <f>ED_DATA[[#This Row],[REG DATE]] + ED_DATA[[#This Row],[REG TIME]]</f>
        <v>41015.355555555558</v>
      </c>
      <c r="U942" s="2">
        <f>ED_DATA[[#This Row],[TRIAGE DATE]] + ED_DATA[[#This Row],[TRIAGE TIME]]</f>
        <v>41015.352083333331</v>
      </c>
      <c r="V942" s="2">
        <f>ED_DATA[[#This Row],[DISP DATE]] + ED_DATA[[#This Row],[DISP TIME]]</f>
        <v>41015.40625</v>
      </c>
      <c r="W942" s="2">
        <f>ED_DATA[[#This Row],[DATE PT LEFT ED]] + ED_DATA[[#This Row],[TIME PT LEFT ED]]</f>
        <v>41015.40625</v>
      </c>
      <c r="X942" s="5">
        <f t="shared" si="140"/>
        <v>1.21666666661622</v>
      </c>
      <c r="Y942" s="5">
        <f t="shared" si="141"/>
        <v>1.21666666661622</v>
      </c>
      <c r="Z942" s="7">
        <f t="shared" si="142"/>
        <v>1</v>
      </c>
      <c r="AA942" s="7">
        <f t="shared" si="143"/>
        <v>1</v>
      </c>
      <c r="AB942" s="7">
        <f t="shared" si="146"/>
        <v>0</v>
      </c>
      <c r="AC942" s="7">
        <f t="shared" si="147"/>
        <v>0</v>
      </c>
      <c r="AD942" s="7">
        <f t="shared" si="148"/>
        <v>0</v>
      </c>
      <c r="AE942" s="7">
        <f t="shared" si="144"/>
        <v>0</v>
      </c>
      <c r="AF942" s="7">
        <f t="shared" si="145"/>
        <v>0</v>
      </c>
      <c r="AG942" s="7" t="str">
        <f t="shared" si="149"/>
        <v>Senior</v>
      </c>
    </row>
    <row r="943" spans="1:33">
      <c r="A943">
        <v>4414</v>
      </c>
      <c r="B943" t="s">
        <v>14</v>
      </c>
      <c r="C943" t="s">
        <v>15</v>
      </c>
      <c r="D943" t="s">
        <v>18</v>
      </c>
      <c r="E943" s="1">
        <v>41016</v>
      </c>
      <c r="F943" s="3">
        <v>0.62569444444444444</v>
      </c>
      <c r="G943" s="1">
        <v>41016</v>
      </c>
      <c r="H943" s="3">
        <v>0.62152777777777779</v>
      </c>
      <c r="I943">
        <v>1</v>
      </c>
      <c r="J943">
        <v>1939</v>
      </c>
      <c r="K943" s="1">
        <v>41016</v>
      </c>
      <c r="L943" s="3">
        <v>0.90972222222222221</v>
      </c>
      <c r="M943" s="1">
        <v>41017</v>
      </c>
      <c r="N943" s="3">
        <v>0.4777777777777778</v>
      </c>
      <c r="O943">
        <v>74</v>
      </c>
      <c r="P943">
        <v>15</v>
      </c>
      <c r="Q943">
        <v>14</v>
      </c>
      <c r="R943">
        <v>21</v>
      </c>
      <c r="S943">
        <v>11</v>
      </c>
      <c r="T943" s="2">
        <f>ED_DATA[[#This Row],[REG DATE]] + ED_DATA[[#This Row],[REG TIME]]</f>
        <v>41016.625694444447</v>
      </c>
      <c r="U943" s="2">
        <f>ED_DATA[[#This Row],[TRIAGE DATE]] + ED_DATA[[#This Row],[TRIAGE TIME]]</f>
        <v>41016.621527777781</v>
      </c>
      <c r="V943" s="2">
        <f>ED_DATA[[#This Row],[DISP DATE]] + ED_DATA[[#This Row],[DISP TIME]]</f>
        <v>41016.909722222219</v>
      </c>
      <c r="W943" s="2">
        <f>ED_DATA[[#This Row],[DATE PT LEFT ED]] + ED_DATA[[#This Row],[TIME PT LEFT ED]]</f>
        <v>41017.477777777778</v>
      </c>
      <c r="X943" s="5">
        <f t="shared" si="140"/>
        <v>20.449999999953434</v>
      </c>
      <c r="Y943" s="5">
        <f t="shared" si="141"/>
        <v>6.8166666665347293</v>
      </c>
      <c r="Z943" s="7">
        <f t="shared" si="142"/>
        <v>1</v>
      </c>
      <c r="AA943" s="7">
        <f t="shared" si="143"/>
        <v>0</v>
      </c>
      <c r="AB943" s="7">
        <f t="shared" si="146"/>
        <v>0</v>
      </c>
      <c r="AC943" s="7">
        <f t="shared" si="147"/>
        <v>0</v>
      </c>
      <c r="AD943" s="7">
        <f t="shared" si="148"/>
        <v>0</v>
      </c>
      <c r="AE943" s="7">
        <f t="shared" si="144"/>
        <v>0</v>
      </c>
      <c r="AF943" s="7">
        <f t="shared" si="145"/>
        <v>0</v>
      </c>
      <c r="AG943" s="7" t="str">
        <f t="shared" si="149"/>
        <v>Senior</v>
      </c>
    </row>
    <row r="944" spans="1:33">
      <c r="A944">
        <v>4414</v>
      </c>
      <c r="B944" t="s">
        <v>14</v>
      </c>
      <c r="C944" t="s">
        <v>15</v>
      </c>
      <c r="D944" t="s">
        <v>18</v>
      </c>
      <c r="E944" s="1">
        <v>41016</v>
      </c>
      <c r="F944" s="3">
        <v>0.85277777777777775</v>
      </c>
      <c r="G944" s="1">
        <v>41016</v>
      </c>
      <c r="H944" s="3">
        <v>0.84375</v>
      </c>
      <c r="I944">
        <v>1</v>
      </c>
      <c r="J944">
        <v>1966</v>
      </c>
      <c r="K944" s="1">
        <v>41016</v>
      </c>
      <c r="L944" s="3">
        <v>0.93055555555555558</v>
      </c>
      <c r="M944" s="1">
        <v>41017</v>
      </c>
      <c r="N944" s="3">
        <v>1.3888888888888889E-3</v>
      </c>
      <c r="O944">
        <v>49</v>
      </c>
      <c r="P944">
        <v>20</v>
      </c>
      <c r="Q944">
        <v>20</v>
      </c>
      <c r="R944">
        <v>22</v>
      </c>
      <c r="S944">
        <v>0</v>
      </c>
      <c r="T944" s="2">
        <f>ED_DATA[[#This Row],[REG DATE]] + ED_DATA[[#This Row],[REG TIME]]</f>
        <v>41016.852777777778</v>
      </c>
      <c r="U944" s="2">
        <f>ED_DATA[[#This Row],[TRIAGE DATE]] + ED_DATA[[#This Row],[TRIAGE TIME]]</f>
        <v>41016.84375</v>
      </c>
      <c r="V944" s="2">
        <f>ED_DATA[[#This Row],[DISP DATE]] + ED_DATA[[#This Row],[DISP TIME]]</f>
        <v>41016.930555555555</v>
      </c>
      <c r="W944" s="2">
        <f>ED_DATA[[#This Row],[DATE PT LEFT ED]] + ED_DATA[[#This Row],[TIME PT LEFT ED]]</f>
        <v>41017.001388888886</v>
      </c>
      <c r="X944" s="5">
        <f t="shared" si="140"/>
        <v>3.566666666592937</v>
      </c>
      <c r="Y944" s="5">
        <f t="shared" si="141"/>
        <v>1.8666666666395031</v>
      </c>
      <c r="Z944" s="7">
        <f t="shared" si="142"/>
        <v>1</v>
      </c>
      <c r="AA944" s="7">
        <f t="shared" si="143"/>
        <v>1</v>
      </c>
      <c r="AB944" s="7">
        <f t="shared" si="146"/>
        <v>0</v>
      </c>
      <c r="AC944" s="7">
        <f t="shared" si="147"/>
        <v>0</v>
      </c>
      <c r="AD944" s="7">
        <f t="shared" si="148"/>
        <v>0</v>
      </c>
      <c r="AE944" s="7">
        <f t="shared" si="144"/>
        <v>0</v>
      </c>
      <c r="AF944" s="7">
        <f t="shared" si="145"/>
        <v>0</v>
      </c>
      <c r="AG944" s="7" t="str">
        <f t="shared" si="149"/>
        <v>Adult</v>
      </c>
    </row>
    <row r="945" spans="1:33">
      <c r="A945">
        <v>4414</v>
      </c>
      <c r="B945" t="s">
        <v>14</v>
      </c>
      <c r="C945" t="s">
        <v>15</v>
      </c>
      <c r="D945" t="s">
        <v>16</v>
      </c>
      <c r="E945" s="1">
        <v>41013</v>
      </c>
      <c r="F945" s="3">
        <v>0.54027777777777775</v>
      </c>
      <c r="G945" s="1">
        <v>41013</v>
      </c>
      <c r="H945" s="3">
        <v>0.53541666666666665</v>
      </c>
      <c r="I945">
        <v>5</v>
      </c>
      <c r="J945">
        <v>1970</v>
      </c>
      <c r="K945" s="1">
        <v>41013</v>
      </c>
      <c r="L945" s="3">
        <v>0.65763888888888888</v>
      </c>
      <c r="M945" s="1">
        <v>41013</v>
      </c>
      <c r="N945" s="3">
        <v>0.65763888888888888</v>
      </c>
      <c r="O945">
        <v>43</v>
      </c>
      <c r="P945">
        <v>12</v>
      </c>
      <c r="Q945">
        <v>12</v>
      </c>
      <c r="R945">
        <v>15</v>
      </c>
      <c r="S945">
        <v>15</v>
      </c>
      <c r="T945" s="2">
        <f>ED_DATA[[#This Row],[REG DATE]] + ED_DATA[[#This Row],[REG TIME]]</f>
        <v>41013.540277777778</v>
      </c>
      <c r="U945" s="2">
        <f>ED_DATA[[#This Row],[TRIAGE DATE]] + ED_DATA[[#This Row],[TRIAGE TIME]]</f>
        <v>41013.535416666666</v>
      </c>
      <c r="V945" s="2">
        <f>ED_DATA[[#This Row],[DISP DATE]] + ED_DATA[[#This Row],[DISP TIME]]</f>
        <v>41013.657638888886</v>
      </c>
      <c r="W945" s="2">
        <f>ED_DATA[[#This Row],[DATE PT LEFT ED]] + ED_DATA[[#This Row],[TIME PT LEFT ED]]</f>
        <v>41013.657638888886</v>
      </c>
      <c r="X945" s="5">
        <f t="shared" si="140"/>
        <v>2.816666666592937</v>
      </c>
      <c r="Y945" s="5">
        <f t="shared" si="141"/>
        <v>2.816666666592937</v>
      </c>
      <c r="Z945" s="7">
        <f t="shared" si="142"/>
        <v>1</v>
      </c>
      <c r="AA945" s="7">
        <f t="shared" si="143"/>
        <v>1</v>
      </c>
      <c r="AB945" s="7">
        <f t="shared" si="146"/>
        <v>0</v>
      </c>
      <c r="AC945" s="7">
        <f t="shared" si="147"/>
        <v>0</v>
      </c>
      <c r="AD945" s="7">
        <f t="shared" si="148"/>
        <v>0</v>
      </c>
      <c r="AE945" s="7">
        <f t="shared" si="144"/>
        <v>0</v>
      </c>
      <c r="AF945" s="7">
        <f t="shared" si="145"/>
        <v>0</v>
      </c>
      <c r="AG945" s="7" t="str">
        <f t="shared" si="149"/>
        <v>Adult</v>
      </c>
    </row>
    <row r="946" spans="1:33">
      <c r="A946">
        <v>4414</v>
      </c>
      <c r="B946" t="s">
        <v>14</v>
      </c>
      <c r="C946" t="s">
        <v>15</v>
      </c>
      <c r="D946" t="s">
        <v>16</v>
      </c>
      <c r="E946" s="1">
        <v>41012</v>
      </c>
      <c r="F946" s="3">
        <v>0.44861111111111113</v>
      </c>
      <c r="G946" s="1">
        <v>41012</v>
      </c>
      <c r="H946" s="3">
        <v>0.44513888888888886</v>
      </c>
      <c r="I946">
        <v>5</v>
      </c>
      <c r="J946">
        <v>1950</v>
      </c>
      <c r="K946" s="1">
        <v>41012</v>
      </c>
      <c r="L946" s="3">
        <v>0.63888888888888884</v>
      </c>
      <c r="M946" s="1">
        <v>41012</v>
      </c>
      <c r="N946" s="3">
        <v>0.63888888888888884</v>
      </c>
      <c r="O946">
        <v>62</v>
      </c>
      <c r="P946">
        <v>10</v>
      </c>
      <c r="Q946">
        <v>10</v>
      </c>
      <c r="R946">
        <v>15</v>
      </c>
      <c r="S946">
        <v>15</v>
      </c>
      <c r="T946" s="2">
        <f>ED_DATA[[#This Row],[REG DATE]] + ED_DATA[[#This Row],[REG TIME]]</f>
        <v>41012.448611111111</v>
      </c>
      <c r="U946" s="2">
        <f>ED_DATA[[#This Row],[TRIAGE DATE]] + ED_DATA[[#This Row],[TRIAGE TIME]]</f>
        <v>41012.445138888892</v>
      </c>
      <c r="V946" s="2">
        <f>ED_DATA[[#This Row],[DISP DATE]] + ED_DATA[[#This Row],[DISP TIME]]</f>
        <v>41012.638888888891</v>
      </c>
      <c r="W946" s="2">
        <f>ED_DATA[[#This Row],[DATE PT LEFT ED]] + ED_DATA[[#This Row],[TIME PT LEFT ED]]</f>
        <v>41012.638888888891</v>
      </c>
      <c r="X946" s="5">
        <f t="shared" si="140"/>
        <v>4.5666666667093523</v>
      </c>
      <c r="Y946" s="5">
        <f t="shared" si="141"/>
        <v>4.5666666667093523</v>
      </c>
      <c r="Z946" s="7">
        <f t="shared" si="142"/>
        <v>1</v>
      </c>
      <c r="AA946" s="7">
        <f t="shared" si="143"/>
        <v>0</v>
      </c>
      <c r="AB946" s="7">
        <f t="shared" si="146"/>
        <v>0</v>
      </c>
      <c r="AC946" s="7">
        <f t="shared" si="147"/>
        <v>0</v>
      </c>
      <c r="AD946" s="7">
        <f t="shared" si="148"/>
        <v>0</v>
      </c>
      <c r="AE946" s="7">
        <f t="shared" si="144"/>
        <v>0</v>
      </c>
      <c r="AF946" s="7">
        <f t="shared" si="145"/>
        <v>0</v>
      </c>
      <c r="AG946" s="7" t="str">
        <f t="shared" si="149"/>
        <v>Adult</v>
      </c>
    </row>
    <row r="947" spans="1:33">
      <c r="A947">
        <v>4414</v>
      </c>
      <c r="B947" t="s">
        <v>17</v>
      </c>
      <c r="C947" t="s">
        <v>15</v>
      </c>
      <c r="D947" t="s">
        <v>16</v>
      </c>
      <c r="E947" s="1">
        <v>41016</v>
      </c>
      <c r="F947" s="3">
        <v>0.69305555555555554</v>
      </c>
      <c r="G947" s="1">
        <v>41016</v>
      </c>
      <c r="H947" s="3">
        <v>0.6875</v>
      </c>
      <c r="I947">
        <v>2</v>
      </c>
      <c r="J947">
        <v>1966</v>
      </c>
      <c r="K947" s="1">
        <v>41016</v>
      </c>
      <c r="L947" s="3">
        <v>0.91666666666666663</v>
      </c>
      <c r="M947" s="1">
        <v>41016</v>
      </c>
      <c r="N947" s="3">
        <v>0.9194444444444444</v>
      </c>
      <c r="O947">
        <v>46</v>
      </c>
      <c r="P947">
        <v>16</v>
      </c>
      <c r="Q947">
        <v>16</v>
      </c>
      <c r="R947">
        <v>22</v>
      </c>
      <c r="S947">
        <v>22</v>
      </c>
      <c r="T947" s="2">
        <f>ED_DATA[[#This Row],[REG DATE]] + ED_DATA[[#This Row],[REG TIME]]</f>
        <v>41016.693055555559</v>
      </c>
      <c r="U947" s="2">
        <f>ED_DATA[[#This Row],[TRIAGE DATE]] + ED_DATA[[#This Row],[TRIAGE TIME]]</f>
        <v>41016.6875</v>
      </c>
      <c r="V947" s="2">
        <f>ED_DATA[[#This Row],[DISP DATE]] + ED_DATA[[#This Row],[DISP TIME]]</f>
        <v>41016.916666666664</v>
      </c>
      <c r="W947" s="2">
        <f>ED_DATA[[#This Row],[DATE PT LEFT ED]] + ED_DATA[[#This Row],[TIME PT LEFT ED]]</f>
        <v>41016.919444444444</v>
      </c>
      <c r="X947" s="5">
        <f t="shared" si="140"/>
        <v>5.4333333332324401</v>
      </c>
      <c r="Y947" s="5">
        <f t="shared" si="141"/>
        <v>5.3666666665230878</v>
      </c>
      <c r="Z947" s="7">
        <f t="shared" si="142"/>
        <v>1</v>
      </c>
      <c r="AA947" s="7">
        <f t="shared" si="143"/>
        <v>0</v>
      </c>
      <c r="AB947" s="7">
        <f t="shared" si="146"/>
        <v>0</v>
      </c>
      <c r="AC947" s="7">
        <f t="shared" si="147"/>
        <v>0</v>
      </c>
      <c r="AD947" s="7">
        <f t="shared" si="148"/>
        <v>0</v>
      </c>
      <c r="AE947" s="7">
        <f t="shared" si="144"/>
        <v>0</v>
      </c>
      <c r="AF947" s="7">
        <f t="shared" si="145"/>
        <v>0</v>
      </c>
      <c r="AG947" s="7" t="str">
        <f t="shared" si="149"/>
        <v>Adult</v>
      </c>
    </row>
    <row r="948" spans="1:33">
      <c r="A948">
        <v>4414</v>
      </c>
      <c r="B948" t="s">
        <v>17</v>
      </c>
      <c r="C948" t="s">
        <v>15</v>
      </c>
      <c r="D948" t="s">
        <v>16</v>
      </c>
      <c r="E948" s="1">
        <v>41016</v>
      </c>
      <c r="F948" s="3">
        <v>0.73263888888888884</v>
      </c>
      <c r="G948" s="1">
        <v>41016</v>
      </c>
      <c r="H948" s="3">
        <v>0.72499999999999998</v>
      </c>
      <c r="I948">
        <v>2</v>
      </c>
      <c r="J948">
        <v>1928</v>
      </c>
      <c r="K948" s="1">
        <v>41016</v>
      </c>
      <c r="L948" s="3">
        <v>0.86388888888888893</v>
      </c>
      <c r="M948" s="1">
        <v>41016</v>
      </c>
      <c r="N948" s="3">
        <v>0.90416666666666667</v>
      </c>
      <c r="O948">
        <v>87</v>
      </c>
      <c r="P948">
        <v>17</v>
      </c>
      <c r="Q948">
        <v>17</v>
      </c>
      <c r="R948">
        <v>20</v>
      </c>
      <c r="S948">
        <v>21</v>
      </c>
      <c r="T948" s="2">
        <f>ED_DATA[[#This Row],[REG DATE]] + ED_DATA[[#This Row],[REG TIME]]</f>
        <v>41016.732638888891</v>
      </c>
      <c r="U948" s="2">
        <f>ED_DATA[[#This Row],[TRIAGE DATE]] + ED_DATA[[#This Row],[TRIAGE TIME]]</f>
        <v>41016.724999999999</v>
      </c>
      <c r="V948" s="2">
        <f>ED_DATA[[#This Row],[DISP DATE]] + ED_DATA[[#This Row],[DISP TIME]]</f>
        <v>41016.863888888889</v>
      </c>
      <c r="W948" s="2">
        <f>ED_DATA[[#This Row],[DATE PT LEFT ED]] + ED_DATA[[#This Row],[TIME PT LEFT ED]]</f>
        <v>41016.904166666667</v>
      </c>
      <c r="X948" s="5">
        <f t="shared" si="140"/>
        <v>4.1166666666395031</v>
      </c>
      <c r="Y948" s="5">
        <f t="shared" si="141"/>
        <v>3.1499999999650754</v>
      </c>
      <c r="Z948" s="7">
        <f t="shared" si="142"/>
        <v>1</v>
      </c>
      <c r="AA948" s="7">
        <f t="shared" si="143"/>
        <v>1</v>
      </c>
      <c r="AB948" s="7">
        <f t="shared" si="146"/>
        <v>0</v>
      </c>
      <c r="AC948" s="7">
        <f t="shared" si="147"/>
        <v>0</v>
      </c>
      <c r="AD948" s="7">
        <f t="shared" si="148"/>
        <v>0</v>
      </c>
      <c r="AE948" s="7">
        <f t="shared" si="144"/>
        <v>0</v>
      </c>
      <c r="AF948" s="7">
        <f t="shared" si="145"/>
        <v>0</v>
      </c>
      <c r="AG948" s="7" t="str">
        <f t="shared" si="149"/>
        <v>Senior</v>
      </c>
    </row>
    <row r="949" spans="1:33">
      <c r="A949">
        <v>4414</v>
      </c>
      <c r="B949" t="s">
        <v>22</v>
      </c>
      <c r="C949" t="s">
        <v>15</v>
      </c>
      <c r="D949" t="s">
        <v>16</v>
      </c>
      <c r="E949" s="1">
        <v>41011</v>
      </c>
      <c r="F949" s="3">
        <v>0.46180555555555558</v>
      </c>
      <c r="G949" s="1">
        <v>41011</v>
      </c>
      <c r="H949" s="3">
        <v>0.46111111111111114</v>
      </c>
      <c r="I949">
        <v>5</v>
      </c>
      <c r="J949">
        <v>1978</v>
      </c>
      <c r="K949" s="1">
        <v>41011</v>
      </c>
      <c r="L949" s="3">
        <v>0.55208333333333337</v>
      </c>
      <c r="M949" s="1">
        <v>41011</v>
      </c>
      <c r="N949" s="3">
        <v>0.55208333333333337</v>
      </c>
      <c r="O949">
        <v>34</v>
      </c>
      <c r="P949">
        <v>11</v>
      </c>
      <c r="Q949">
        <v>11</v>
      </c>
      <c r="R949">
        <v>13</v>
      </c>
      <c r="S949">
        <v>13</v>
      </c>
      <c r="T949" s="2">
        <f>ED_DATA[[#This Row],[REG DATE]] + ED_DATA[[#This Row],[REG TIME]]</f>
        <v>41011.461805555555</v>
      </c>
      <c r="U949" s="2">
        <f>ED_DATA[[#This Row],[TRIAGE DATE]] + ED_DATA[[#This Row],[TRIAGE TIME]]</f>
        <v>41011.461111111108</v>
      </c>
      <c r="V949" s="2">
        <f>ED_DATA[[#This Row],[DISP DATE]] + ED_DATA[[#This Row],[DISP TIME]]</f>
        <v>41011.552083333336</v>
      </c>
      <c r="W949" s="2">
        <f>ED_DATA[[#This Row],[DATE PT LEFT ED]] + ED_DATA[[#This Row],[TIME PT LEFT ED]]</f>
        <v>41011.552083333336</v>
      </c>
      <c r="X949" s="5">
        <f t="shared" si="140"/>
        <v>2.1666666667442769</v>
      </c>
      <c r="Y949" s="5">
        <f t="shared" si="141"/>
        <v>2.1666666667442769</v>
      </c>
      <c r="Z949" s="7">
        <f t="shared" si="142"/>
        <v>1</v>
      </c>
      <c r="AA949" s="7">
        <f t="shared" si="143"/>
        <v>1</v>
      </c>
      <c r="AB949" s="7">
        <f t="shared" si="146"/>
        <v>0</v>
      </c>
      <c r="AC949" s="7">
        <f t="shared" si="147"/>
        <v>0</v>
      </c>
      <c r="AD949" s="7">
        <f t="shared" si="148"/>
        <v>0</v>
      </c>
      <c r="AE949" s="7">
        <f t="shared" si="144"/>
        <v>0</v>
      </c>
      <c r="AF949" s="7">
        <f t="shared" si="145"/>
        <v>0</v>
      </c>
      <c r="AG949" s="7" t="str">
        <f t="shared" si="149"/>
        <v>Adult</v>
      </c>
    </row>
    <row r="950" spans="1:33">
      <c r="A950">
        <v>4414</v>
      </c>
      <c r="B950" t="s">
        <v>22</v>
      </c>
      <c r="C950" t="s">
        <v>15</v>
      </c>
      <c r="D950" t="s">
        <v>16</v>
      </c>
      <c r="E950" s="1">
        <v>41012</v>
      </c>
      <c r="F950" s="3">
        <v>0.41111111111111109</v>
      </c>
      <c r="G950" s="1">
        <v>41012</v>
      </c>
      <c r="H950" s="3">
        <v>0.41041666666666665</v>
      </c>
      <c r="I950">
        <v>5</v>
      </c>
      <c r="J950">
        <v>1989</v>
      </c>
      <c r="K950" s="1">
        <v>41012</v>
      </c>
      <c r="L950" s="3">
        <v>0.50347222222222221</v>
      </c>
      <c r="M950" s="1">
        <v>41012</v>
      </c>
      <c r="N950" s="3">
        <v>0.50347222222222221</v>
      </c>
      <c r="O950">
        <v>25</v>
      </c>
      <c r="P950">
        <v>9</v>
      </c>
      <c r="Q950">
        <v>9</v>
      </c>
      <c r="R950">
        <v>12</v>
      </c>
      <c r="S950">
        <v>12</v>
      </c>
      <c r="T950" s="2">
        <f>ED_DATA[[#This Row],[REG DATE]] + ED_DATA[[#This Row],[REG TIME]]</f>
        <v>41012.411111111112</v>
      </c>
      <c r="U950" s="2">
        <f>ED_DATA[[#This Row],[TRIAGE DATE]] + ED_DATA[[#This Row],[TRIAGE TIME]]</f>
        <v>41012.410416666666</v>
      </c>
      <c r="V950" s="2">
        <f>ED_DATA[[#This Row],[DISP DATE]] + ED_DATA[[#This Row],[DISP TIME]]</f>
        <v>41012.503472222219</v>
      </c>
      <c r="W950" s="2">
        <f>ED_DATA[[#This Row],[DATE PT LEFT ED]] + ED_DATA[[#This Row],[TIME PT LEFT ED]]</f>
        <v>41012.503472222219</v>
      </c>
      <c r="X950" s="5">
        <f t="shared" si="140"/>
        <v>2.2166666665580124</v>
      </c>
      <c r="Y950" s="5">
        <f t="shared" si="141"/>
        <v>2.2166666665580124</v>
      </c>
      <c r="Z950" s="7">
        <f t="shared" si="142"/>
        <v>1</v>
      </c>
      <c r="AA950" s="7">
        <f t="shared" si="143"/>
        <v>1</v>
      </c>
      <c r="AB950" s="7">
        <f t="shared" si="146"/>
        <v>0</v>
      </c>
      <c r="AC950" s="7">
        <f t="shared" si="147"/>
        <v>0</v>
      </c>
      <c r="AD950" s="7">
        <f t="shared" si="148"/>
        <v>0</v>
      </c>
      <c r="AE950" s="7">
        <f t="shared" si="144"/>
        <v>0</v>
      </c>
      <c r="AF950" s="7">
        <f t="shared" si="145"/>
        <v>0</v>
      </c>
      <c r="AG950" s="7" t="str">
        <f t="shared" si="149"/>
        <v>Adult</v>
      </c>
    </row>
    <row r="951" spans="1:33">
      <c r="A951">
        <v>4414</v>
      </c>
      <c r="B951" t="s">
        <v>22</v>
      </c>
      <c r="C951" t="s">
        <v>15</v>
      </c>
      <c r="D951" t="s">
        <v>16</v>
      </c>
      <c r="E951" s="1">
        <v>41012</v>
      </c>
      <c r="F951" s="3">
        <v>0.43402777777777779</v>
      </c>
      <c r="G951" s="1">
        <v>41012</v>
      </c>
      <c r="H951" s="3">
        <v>0.43333333333333335</v>
      </c>
      <c r="I951">
        <v>5</v>
      </c>
      <c r="J951">
        <v>1978</v>
      </c>
      <c r="K951" s="1">
        <v>41012</v>
      </c>
      <c r="L951" s="3">
        <v>0.4513888888888889</v>
      </c>
      <c r="M951" s="1">
        <v>41012</v>
      </c>
      <c r="N951" s="3">
        <v>0.4513888888888889</v>
      </c>
      <c r="O951">
        <v>36</v>
      </c>
      <c r="P951">
        <v>10</v>
      </c>
      <c r="Q951">
        <v>10</v>
      </c>
      <c r="R951">
        <v>10</v>
      </c>
      <c r="S951">
        <v>10</v>
      </c>
      <c r="T951" s="2">
        <f>ED_DATA[[#This Row],[REG DATE]] + ED_DATA[[#This Row],[REG TIME]]</f>
        <v>41012.434027777781</v>
      </c>
      <c r="U951" s="2">
        <f>ED_DATA[[#This Row],[TRIAGE DATE]] + ED_DATA[[#This Row],[TRIAGE TIME]]</f>
        <v>41012.433333333334</v>
      </c>
      <c r="V951" s="2">
        <f>ED_DATA[[#This Row],[DISP DATE]] + ED_DATA[[#This Row],[DISP TIME]]</f>
        <v>41012.451388888891</v>
      </c>
      <c r="W951" s="2">
        <f>ED_DATA[[#This Row],[DATE PT LEFT ED]] + ED_DATA[[#This Row],[TIME PT LEFT ED]]</f>
        <v>41012.451388888891</v>
      </c>
      <c r="X951" s="5">
        <f t="shared" si="140"/>
        <v>0.41666666662786156</v>
      </c>
      <c r="Y951" s="5">
        <f t="shared" si="141"/>
        <v>0.41666666662786156</v>
      </c>
      <c r="Z951" s="7">
        <f t="shared" si="142"/>
        <v>1</v>
      </c>
      <c r="AA951" s="7">
        <f t="shared" si="143"/>
        <v>1</v>
      </c>
      <c r="AB951" s="7">
        <f t="shared" si="146"/>
        <v>0</v>
      </c>
      <c r="AC951" s="7">
        <f t="shared" si="147"/>
        <v>0</v>
      </c>
      <c r="AD951" s="7">
        <f t="shared" si="148"/>
        <v>0</v>
      </c>
      <c r="AE951" s="7">
        <f t="shared" si="144"/>
        <v>0</v>
      </c>
      <c r="AF951" s="7">
        <f t="shared" si="145"/>
        <v>0</v>
      </c>
      <c r="AG951" s="7" t="str">
        <f t="shared" si="149"/>
        <v>Adult</v>
      </c>
    </row>
    <row r="952" spans="1:33">
      <c r="A952">
        <v>4414</v>
      </c>
      <c r="B952" t="s">
        <v>22</v>
      </c>
      <c r="C952" t="s">
        <v>15</v>
      </c>
      <c r="D952" t="s">
        <v>16</v>
      </c>
      <c r="E952" s="1">
        <v>41012</v>
      </c>
      <c r="F952" s="3">
        <v>0.46875</v>
      </c>
      <c r="G952" s="1">
        <v>41012</v>
      </c>
      <c r="H952" s="3">
        <v>0.46805555555555556</v>
      </c>
      <c r="I952">
        <v>5</v>
      </c>
      <c r="J952">
        <v>1993</v>
      </c>
      <c r="K952" s="1">
        <v>41012</v>
      </c>
      <c r="L952" s="3">
        <v>0.52430555555555558</v>
      </c>
      <c r="M952" s="1">
        <v>41012</v>
      </c>
      <c r="N952" s="3">
        <v>0.59722222222222221</v>
      </c>
      <c r="O952">
        <v>20</v>
      </c>
      <c r="P952">
        <v>11</v>
      </c>
      <c r="Q952">
        <v>11</v>
      </c>
      <c r="R952">
        <v>12</v>
      </c>
      <c r="S952">
        <v>14</v>
      </c>
      <c r="T952" s="2">
        <f>ED_DATA[[#This Row],[REG DATE]] + ED_DATA[[#This Row],[REG TIME]]</f>
        <v>41012.46875</v>
      </c>
      <c r="U952" s="2">
        <f>ED_DATA[[#This Row],[TRIAGE DATE]] + ED_DATA[[#This Row],[TRIAGE TIME]]</f>
        <v>41012.468055555553</v>
      </c>
      <c r="V952" s="2">
        <f>ED_DATA[[#This Row],[DISP DATE]] + ED_DATA[[#This Row],[DISP TIME]]</f>
        <v>41012.524305555555</v>
      </c>
      <c r="W952" s="2">
        <f>ED_DATA[[#This Row],[DATE PT LEFT ED]] + ED_DATA[[#This Row],[TIME PT LEFT ED]]</f>
        <v>41012.597222222219</v>
      </c>
      <c r="X952" s="5">
        <f t="shared" si="140"/>
        <v>3.0833333332557231</v>
      </c>
      <c r="Y952" s="5">
        <f t="shared" si="141"/>
        <v>1.3333333333139308</v>
      </c>
      <c r="Z952" s="7">
        <f t="shared" si="142"/>
        <v>1</v>
      </c>
      <c r="AA952" s="7">
        <f t="shared" si="143"/>
        <v>1</v>
      </c>
      <c r="AB952" s="7">
        <f t="shared" si="146"/>
        <v>0</v>
      </c>
      <c r="AC952" s="7">
        <f t="shared" si="147"/>
        <v>0</v>
      </c>
      <c r="AD952" s="7">
        <f t="shared" si="148"/>
        <v>0</v>
      </c>
      <c r="AE952" s="7">
        <f t="shared" si="144"/>
        <v>0</v>
      </c>
      <c r="AF952" s="7">
        <f t="shared" si="145"/>
        <v>0</v>
      </c>
      <c r="AG952" s="7" t="str">
        <f t="shared" si="149"/>
        <v>Adult</v>
      </c>
    </row>
    <row r="953" spans="1:33">
      <c r="A953">
        <v>4414</v>
      </c>
      <c r="B953" t="s">
        <v>22</v>
      </c>
      <c r="C953" t="s">
        <v>15</v>
      </c>
      <c r="D953" t="s">
        <v>16</v>
      </c>
      <c r="E953" s="1">
        <v>41012</v>
      </c>
      <c r="F953" s="3">
        <v>0.49166666666666664</v>
      </c>
      <c r="G953" s="1">
        <v>41012</v>
      </c>
      <c r="H953" s="3">
        <v>0.4909722222222222</v>
      </c>
      <c r="I953">
        <v>5</v>
      </c>
      <c r="J953">
        <v>1984</v>
      </c>
      <c r="K953" s="1">
        <v>41012</v>
      </c>
      <c r="L953" s="3">
        <v>0.5493055555555556</v>
      </c>
      <c r="M953" s="1">
        <v>41012</v>
      </c>
      <c r="N953" s="3">
        <v>0.5493055555555556</v>
      </c>
      <c r="O953">
        <v>29</v>
      </c>
      <c r="P953">
        <v>11</v>
      </c>
      <c r="Q953">
        <v>11</v>
      </c>
      <c r="R953">
        <v>13</v>
      </c>
      <c r="S953">
        <v>13</v>
      </c>
      <c r="T953" s="2">
        <f>ED_DATA[[#This Row],[REG DATE]] + ED_DATA[[#This Row],[REG TIME]]</f>
        <v>41012.491666666669</v>
      </c>
      <c r="U953" s="2">
        <f>ED_DATA[[#This Row],[TRIAGE DATE]] + ED_DATA[[#This Row],[TRIAGE TIME]]</f>
        <v>41012.490972222222</v>
      </c>
      <c r="V953" s="2">
        <f>ED_DATA[[#This Row],[DISP DATE]] + ED_DATA[[#This Row],[DISP TIME]]</f>
        <v>41012.549305555556</v>
      </c>
      <c r="W953" s="2">
        <f>ED_DATA[[#This Row],[DATE PT LEFT ED]] + ED_DATA[[#This Row],[TIME PT LEFT ED]]</f>
        <v>41012.549305555556</v>
      </c>
      <c r="X953" s="5">
        <f t="shared" si="140"/>
        <v>1.3833333333022892</v>
      </c>
      <c r="Y953" s="5">
        <f t="shared" si="141"/>
        <v>1.3833333333022892</v>
      </c>
      <c r="Z953" s="7">
        <f t="shared" si="142"/>
        <v>1</v>
      </c>
      <c r="AA953" s="7">
        <f t="shared" si="143"/>
        <v>1</v>
      </c>
      <c r="AB953" s="7">
        <f t="shared" si="146"/>
        <v>0</v>
      </c>
      <c r="AC953" s="7">
        <f t="shared" si="147"/>
        <v>0</v>
      </c>
      <c r="AD953" s="7">
        <f t="shared" si="148"/>
        <v>0</v>
      </c>
      <c r="AE953" s="7">
        <f t="shared" si="144"/>
        <v>0</v>
      </c>
      <c r="AF953" s="7">
        <f t="shared" si="145"/>
        <v>0</v>
      </c>
      <c r="AG953" s="7" t="str">
        <f t="shared" si="149"/>
        <v>Adult</v>
      </c>
    </row>
    <row r="954" spans="1:33">
      <c r="A954">
        <v>4414</v>
      </c>
      <c r="B954" t="s">
        <v>22</v>
      </c>
      <c r="C954" t="s">
        <v>15</v>
      </c>
      <c r="D954" t="s">
        <v>16</v>
      </c>
      <c r="E954" s="1">
        <v>41012</v>
      </c>
      <c r="F954" s="3">
        <v>0.57361111111111107</v>
      </c>
      <c r="G954" s="1">
        <v>41012</v>
      </c>
      <c r="H954" s="3">
        <v>0.57291666666666663</v>
      </c>
      <c r="I954">
        <v>5</v>
      </c>
      <c r="J954">
        <v>1977</v>
      </c>
      <c r="K954" s="1">
        <v>41012</v>
      </c>
      <c r="L954" s="3">
        <v>0.65972222222222221</v>
      </c>
      <c r="M954" s="1">
        <v>41012</v>
      </c>
      <c r="N954" s="3">
        <v>0.65972222222222221</v>
      </c>
      <c r="O954">
        <v>35</v>
      </c>
      <c r="P954">
        <v>13</v>
      </c>
      <c r="Q954">
        <v>13</v>
      </c>
      <c r="R954">
        <v>15</v>
      </c>
      <c r="S954">
        <v>15</v>
      </c>
      <c r="T954" s="2">
        <f>ED_DATA[[#This Row],[REG DATE]] + ED_DATA[[#This Row],[REG TIME]]</f>
        <v>41012.573611111111</v>
      </c>
      <c r="U954" s="2">
        <f>ED_DATA[[#This Row],[TRIAGE DATE]] + ED_DATA[[#This Row],[TRIAGE TIME]]</f>
        <v>41012.572916666664</v>
      </c>
      <c r="V954" s="2">
        <f>ED_DATA[[#This Row],[DISP DATE]] + ED_DATA[[#This Row],[DISP TIME]]</f>
        <v>41012.659722222219</v>
      </c>
      <c r="W954" s="2">
        <f>ED_DATA[[#This Row],[DATE PT LEFT ED]] + ED_DATA[[#This Row],[TIME PT LEFT ED]]</f>
        <v>41012.659722222219</v>
      </c>
      <c r="X954" s="5">
        <f t="shared" si="140"/>
        <v>2.066666666592937</v>
      </c>
      <c r="Y954" s="5">
        <f t="shared" si="141"/>
        <v>2.066666666592937</v>
      </c>
      <c r="Z954" s="7">
        <f t="shared" si="142"/>
        <v>1</v>
      </c>
      <c r="AA954" s="7">
        <f t="shared" si="143"/>
        <v>1</v>
      </c>
      <c r="AB954" s="7">
        <f t="shared" si="146"/>
        <v>0</v>
      </c>
      <c r="AC954" s="7">
        <f t="shared" si="147"/>
        <v>0</v>
      </c>
      <c r="AD954" s="7">
        <f t="shared" si="148"/>
        <v>0</v>
      </c>
      <c r="AE954" s="7">
        <f t="shared" si="144"/>
        <v>0</v>
      </c>
      <c r="AF954" s="7">
        <f t="shared" si="145"/>
        <v>0</v>
      </c>
      <c r="AG954" s="7" t="str">
        <f t="shared" si="149"/>
        <v>Adult</v>
      </c>
    </row>
    <row r="955" spans="1:33">
      <c r="A955">
        <v>4414</v>
      </c>
      <c r="B955" t="s">
        <v>17</v>
      </c>
      <c r="C955" t="s">
        <v>15</v>
      </c>
      <c r="D955" t="s">
        <v>16</v>
      </c>
      <c r="E955" s="1">
        <v>41016</v>
      </c>
      <c r="F955" s="3">
        <v>0.9243055555555556</v>
      </c>
      <c r="G955" s="1">
        <v>41016</v>
      </c>
      <c r="H955" s="3">
        <v>0.91666666666666663</v>
      </c>
      <c r="I955">
        <v>2</v>
      </c>
      <c r="J955">
        <v>1943</v>
      </c>
      <c r="K955" s="1">
        <v>41017</v>
      </c>
      <c r="L955" s="3">
        <v>0.56944444444444442</v>
      </c>
      <c r="M955" s="1">
        <v>41017</v>
      </c>
      <c r="N955" s="3">
        <v>0.61111111111111116</v>
      </c>
      <c r="O955">
        <v>71</v>
      </c>
      <c r="P955">
        <v>22</v>
      </c>
      <c r="Q955">
        <v>22</v>
      </c>
      <c r="R955">
        <v>13</v>
      </c>
      <c r="S955">
        <v>14</v>
      </c>
      <c r="T955" s="2">
        <f>ED_DATA[[#This Row],[REG DATE]] + ED_DATA[[#This Row],[REG TIME]]</f>
        <v>41016.924305555556</v>
      </c>
      <c r="U955" s="2">
        <f>ED_DATA[[#This Row],[TRIAGE DATE]] + ED_DATA[[#This Row],[TRIAGE TIME]]</f>
        <v>41016.916666666664</v>
      </c>
      <c r="V955" s="2">
        <f>ED_DATA[[#This Row],[DISP DATE]] + ED_DATA[[#This Row],[DISP TIME]]</f>
        <v>41017.569444444445</v>
      </c>
      <c r="W955" s="2">
        <f>ED_DATA[[#This Row],[DATE PT LEFT ED]] + ED_DATA[[#This Row],[TIME PT LEFT ED]]</f>
        <v>41017.611111111109</v>
      </c>
      <c r="X955" s="5">
        <f t="shared" si="140"/>
        <v>16.483333333279006</v>
      </c>
      <c r="Y955" s="5">
        <f t="shared" si="141"/>
        <v>15.483333333337214</v>
      </c>
      <c r="Z955" s="7">
        <f t="shared" si="142"/>
        <v>0</v>
      </c>
      <c r="AA955" s="7">
        <f t="shared" si="143"/>
        <v>0</v>
      </c>
      <c r="AB955" s="7">
        <f t="shared" si="146"/>
        <v>0</v>
      </c>
      <c r="AC955" s="7">
        <f t="shared" si="147"/>
        <v>0</v>
      </c>
      <c r="AD955" s="7">
        <f t="shared" si="148"/>
        <v>0</v>
      </c>
      <c r="AE955" s="7">
        <f t="shared" si="144"/>
        <v>0</v>
      </c>
      <c r="AF955" s="7">
        <f t="shared" si="145"/>
        <v>0</v>
      </c>
      <c r="AG955" s="7" t="str">
        <f t="shared" si="149"/>
        <v>Senior</v>
      </c>
    </row>
    <row r="956" spans="1:33">
      <c r="A956">
        <v>4414</v>
      </c>
      <c r="B956" t="s">
        <v>22</v>
      </c>
      <c r="C956" t="s">
        <v>15</v>
      </c>
      <c r="D956" t="s">
        <v>16</v>
      </c>
      <c r="E956" s="1">
        <v>41015</v>
      </c>
      <c r="F956" s="3">
        <v>0.4909722222222222</v>
      </c>
      <c r="G956" s="1">
        <v>41015</v>
      </c>
      <c r="H956" s="3">
        <v>0.49027777777777776</v>
      </c>
      <c r="I956">
        <v>5</v>
      </c>
      <c r="J956">
        <v>1973</v>
      </c>
      <c r="K956" s="1">
        <v>41015</v>
      </c>
      <c r="L956" s="3">
        <v>0.55555555555555558</v>
      </c>
      <c r="M956" s="1">
        <v>41015</v>
      </c>
      <c r="N956" s="3">
        <v>0.55555555555555558</v>
      </c>
      <c r="O956">
        <v>43</v>
      </c>
      <c r="P956">
        <v>11</v>
      </c>
      <c r="Q956">
        <v>11</v>
      </c>
      <c r="R956">
        <v>13</v>
      </c>
      <c r="S956">
        <v>13</v>
      </c>
      <c r="T956" s="2">
        <f>ED_DATA[[#This Row],[REG DATE]] + ED_DATA[[#This Row],[REG TIME]]</f>
        <v>41015.490972222222</v>
      </c>
      <c r="U956" s="2">
        <f>ED_DATA[[#This Row],[TRIAGE DATE]] + ED_DATA[[#This Row],[TRIAGE TIME]]</f>
        <v>41015.490277777775</v>
      </c>
      <c r="V956" s="2">
        <f>ED_DATA[[#This Row],[DISP DATE]] + ED_DATA[[#This Row],[DISP TIME]]</f>
        <v>41015.555555555555</v>
      </c>
      <c r="W956" s="2">
        <f>ED_DATA[[#This Row],[DATE PT LEFT ED]] + ED_DATA[[#This Row],[TIME PT LEFT ED]]</f>
        <v>41015.555555555555</v>
      </c>
      <c r="X956" s="5">
        <f t="shared" si="140"/>
        <v>1.5499999999883585</v>
      </c>
      <c r="Y956" s="5">
        <f t="shared" si="141"/>
        <v>1.5499999999883585</v>
      </c>
      <c r="Z956" s="7">
        <f t="shared" si="142"/>
        <v>1</v>
      </c>
      <c r="AA956" s="7">
        <f t="shared" si="143"/>
        <v>1</v>
      </c>
      <c r="AB956" s="7">
        <f t="shared" si="146"/>
        <v>0</v>
      </c>
      <c r="AC956" s="7">
        <f t="shared" si="147"/>
        <v>0</v>
      </c>
      <c r="AD956" s="7">
        <f t="shared" si="148"/>
        <v>0</v>
      </c>
      <c r="AE956" s="7">
        <f t="shared" si="144"/>
        <v>0</v>
      </c>
      <c r="AF956" s="7">
        <f t="shared" si="145"/>
        <v>0</v>
      </c>
      <c r="AG956" s="7" t="str">
        <f t="shared" si="149"/>
        <v>Adult</v>
      </c>
    </row>
    <row r="957" spans="1:33">
      <c r="A957">
        <v>4414</v>
      </c>
      <c r="B957" t="s">
        <v>22</v>
      </c>
      <c r="C957" t="s">
        <v>15</v>
      </c>
      <c r="D957" t="s">
        <v>16</v>
      </c>
      <c r="E957" s="1">
        <v>41015</v>
      </c>
      <c r="F957" s="3">
        <v>0.54236111111111107</v>
      </c>
      <c r="G957" s="1">
        <v>41015</v>
      </c>
      <c r="H957" s="3">
        <v>0.54097222222222219</v>
      </c>
      <c r="I957">
        <v>5</v>
      </c>
      <c r="J957">
        <v>1983</v>
      </c>
      <c r="K957" s="1">
        <v>41015</v>
      </c>
      <c r="L957" s="3">
        <v>0.63541666666666663</v>
      </c>
      <c r="M957" s="1">
        <v>41015</v>
      </c>
      <c r="N957" s="3">
        <v>0.64236111111111116</v>
      </c>
      <c r="O957">
        <v>30</v>
      </c>
      <c r="P957">
        <v>13</v>
      </c>
      <c r="Q957">
        <v>12</v>
      </c>
      <c r="R957">
        <v>15</v>
      </c>
      <c r="S957">
        <v>15</v>
      </c>
      <c r="T957" s="2">
        <f>ED_DATA[[#This Row],[REG DATE]] + ED_DATA[[#This Row],[REG TIME]]</f>
        <v>41015.542361111111</v>
      </c>
      <c r="U957" s="2">
        <f>ED_DATA[[#This Row],[TRIAGE DATE]] + ED_DATA[[#This Row],[TRIAGE TIME]]</f>
        <v>41015.540972222225</v>
      </c>
      <c r="V957" s="2">
        <f>ED_DATA[[#This Row],[DISP DATE]] + ED_DATA[[#This Row],[DISP TIME]]</f>
        <v>41015.635416666664</v>
      </c>
      <c r="W957" s="2">
        <f>ED_DATA[[#This Row],[DATE PT LEFT ED]] + ED_DATA[[#This Row],[TIME PT LEFT ED]]</f>
        <v>41015.642361111109</v>
      </c>
      <c r="X957" s="5">
        <f t="shared" si="140"/>
        <v>2.3999999999650754</v>
      </c>
      <c r="Y957" s="5">
        <f t="shared" si="141"/>
        <v>2.2333333332790062</v>
      </c>
      <c r="Z957" s="7">
        <f t="shared" si="142"/>
        <v>1</v>
      </c>
      <c r="AA957" s="7">
        <f t="shared" si="143"/>
        <v>1</v>
      </c>
      <c r="AB957" s="7">
        <f t="shared" si="146"/>
        <v>0</v>
      </c>
      <c r="AC957" s="7">
        <f t="shared" si="147"/>
        <v>0</v>
      </c>
      <c r="AD957" s="7">
        <f t="shared" si="148"/>
        <v>0</v>
      </c>
      <c r="AE957" s="7">
        <f t="shared" si="144"/>
        <v>0</v>
      </c>
      <c r="AF957" s="7">
        <f t="shared" si="145"/>
        <v>0</v>
      </c>
      <c r="AG957" s="7" t="str">
        <f t="shared" si="149"/>
        <v>Adult</v>
      </c>
    </row>
    <row r="958" spans="1:33">
      <c r="A958">
        <v>4414</v>
      </c>
      <c r="B958" t="s">
        <v>22</v>
      </c>
      <c r="C958" t="s">
        <v>15</v>
      </c>
      <c r="D958" t="s">
        <v>16</v>
      </c>
      <c r="E958" s="1">
        <v>41015</v>
      </c>
      <c r="F958" s="3">
        <v>0.84305555555555556</v>
      </c>
      <c r="G958" s="1">
        <v>41015</v>
      </c>
      <c r="H958" s="3">
        <v>0.84375</v>
      </c>
      <c r="I958">
        <v>5</v>
      </c>
      <c r="J958">
        <v>1990</v>
      </c>
      <c r="K958" s="1">
        <v>41015</v>
      </c>
      <c r="L958" s="3">
        <v>0.92361111111111116</v>
      </c>
      <c r="M958" s="1">
        <v>41015</v>
      </c>
      <c r="N958" s="3">
        <v>0.92361111111111116</v>
      </c>
      <c r="O958">
        <v>21</v>
      </c>
      <c r="P958">
        <v>20</v>
      </c>
      <c r="Q958">
        <v>20</v>
      </c>
      <c r="R958">
        <v>22</v>
      </c>
      <c r="S958">
        <v>22</v>
      </c>
      <c r="T958" s="2">
        <f>ED_DATA[[#This Row],[REG DATE]] + ED_DATA[[#This Row],[REG TIME]]</f>
        <v>41015.843055555553</v>
      </c>
      <c r="U958" s="2">
        <f>ED_DATA[[#This Row],[TRIAGE DATE]] + ED_DATA[[#This Row],[TRIAGE TIME]]</f>
        <v>41015.84375</v>
      </c>
      <c r="V958" s="2">
        <f>ED_DATA[[#This Row],[DISP DATE]] + ED_DATA[[#This Row],[DISP TIME]]</f>
        <v>41015.923611111109</v>
      </c>
      <c r="W958" s="2">
        <f>ED_DATA[[#This Row],[DATE PT LEFT ED]] + ED_DATA[[#This Row],[TIME PT LEFT ED]]</f>
        <v>41015.923611111109</v>
      </c>
      <c r="X958" s="5">
        <f t="shared" si="140"/>
        <v>1.9333333333488554</v>
      </c>
      <c r="Y958" s="5">
        <f t="shared" si="141"/>
        <v>1.9333333333488554</v>
      </c>
      <c r="Z958" s="7">
        <f t="shared" si="142"/>
        <v>1</v>
      </c>
      <c r="AA958" s="7">
        <f t="shared" si="143"/>
        <v>1</v>
      </c>
      <c r="AB958" s="7">
        <f t="shared" si="146"/>
        <v>0</v>
      </c>
      <c r="AC958" s="7">
        <f t="shared" si="147"/>
        <v>0</v>
      </c>
      <c r="AD958" s="7">
        <f t="shared" si="148"/>
        <v>0</v>
      </c>
      <c r="AE958" s="7">
        <f t="shared" si="144"/>
        <v>0</v>
      </c>
      <c r="AF958" s="7">
        <f t="shared" si="145"/>
        <v>0</v>
      </c>
      <c r="AG958" s="7" t="str">
        <f t="shared" si="149"/>
        <v>Adult</v>
      </c>
    </row>
    <row r="959" spans="1:33">
      <c r="A959">
        <v>4414</v>
      </c>
      <c r="B959" t="s">
        <v>22</v>
      </c>
      <c r="C959" t="s">
        <v>15</v>
      </c>
      <c r="D959" t="s">
        <v>18</v>
      </c>
      <c r="E959" s="1">
        <v>41016</v>
      </c>
      <c r="F959" s="3">
        <v>0.10069444444444445</v>
      </c>
      <c r="G959" s="1">
        <v>41016</v>
      </c>
      <c r="H959" s="3">
        <v>9.6527777777777782E-2</v>
      </c>
      <c r="I959">
        <v>2</v>
      </c>
      <c r="J959">
        <v>1993</v>
      </c>
      <c r="K959" s="1">
        <v>41016</v>
      </c>
      <c r="L959" s="3">
        <v>0.16666666666666666</v>
      </c>
      <c r="M959" s="1">
        <v>41016</v>
      </c>
      <c r="N959" s="3">
        <v>0.20347222222222222</v>
      </c>
      <c r="O959">
        <v>21</v>
      </c>
      <c r="P959">
        <v>2</v>
      </c>
      <c r="Q959">
        <v>2</v>
      </c>
      <c r="R959">
        <v>4</v>
      </c>
      <c r="S959">
        <v>4</v>
      </c>
      <c r="T959" s="2">
        <f>ED_DATA[[#This Row],[REG DATE]] + ED_DATA[[#This Row],[REG TIME]]</f>
        <v>41016.100694444445</v>
      </c>
      <c r="U959" s="2">
        <f>ED_DATA[[#This Row],[TRIAGE DATE]] + ED_DATA[[#This Row],[TRIAGE TIME]]</f>
        <v>41016.09652777778</v>
      </c>
      <c r="V959" s="2">
        <f>ED_DATA[[#This Row],[DISP DATE]] + ED_DATA[[#This Row],[DISP TIME]]</f>
        <v>41016.166666666664</v>
      </c>
      <c r="W959" s="2">
        <f>ED_DATA[[#This Row],[DATE PT LEFT ED]] + ED_DATA[[#This Row],[TIME PT LEFT ED]]</f>
        <v>41016.203472222223</v>
      </c>
      <c r="X959" s="5">
        <f t="shared" si="140"/>
        <v>2.4666666666744277</v>
      </c>
      <c r="Y959" s="5">
        <f t="shared" si="141"/>
        <v>1.5833333332557231</v>
      </c>
      <c r="Z959" s="7">
        <f t="shared" si="142"/>
        <v>1</v>
      </c>
      <c r="AA959" s="7">
        <f t="shared" si="143"/>
        <v>1</v>
      </c>
      <c r="AB959" s="7">
        <f t="shared" si="146"/>
        <v>0</v>
      </c>
      <c r="AC959" s="7">
        <f t="shared" si="147"/>
        <v>0</v>
      </c>
      <c r="AD959" s="7">
        <f t="shared" si="148"/>
        <v>0</v>
      </c>
      <c r="AE959" s="7">
        <f t="shared" si="144"/>
        <v>0</v>
      </c>
      <c r="AF959" s="7">
        <f t="shared" si="145"/>
        <v>0</v>
      </c>
      <c r="AG959" s="7" t="str">
        <f t="shared" si="149"/>
        <v>Adult</v>
      </c>
    </row>
    <row r="960" spans="1:33">
      <c r="A960">
        <v>4414</v>
      </c>
      <c r="B960" t="s">
        <v>24</v>
      </c>
      <c r="C960" t="s">
        <v>15</v>
      </c>
      <c r="D960" t="s">
        <v>16</v>
      </c>
      <c r="E960" s="1">
        <v>41013</v>
      </c>
      <c r="F960" s="3">
        <v>0.32500000000000001</v>
      </c>
      <c r="G960" s="1">
        <v>41013</v>
      </c>
      <c r="H960" s="3">
        <v>0.31944444444444442</v>
      </c>
      <c r="I960">
        <v>2</v>
      </c>
      <c r="J960">
        <v>2010</v>
      </c>
      <c r="K960" s="1">
        <v>41013</v>
      </c>
      <c r="L960" s="3">
        <v>0.5756944444444444</v>
      </c>
      <c r="M960" s="1">
        <v>41013</v>
      </c>
      <c r="N960" s="3">
        <v>0.66666666666666663</v>
      </c>
      <c r="O960">
        <v>2</v>
      </c>
      <c r="P960">
        <v>7</v>
      </c>
      <c r="Q960">
        <v>7</v>
      </c>
      <c r="R960">
        <v>13</v>
      </c>
      <c r="S960">
        <v>16</v>
      </c>
      <c r="T960" s="2">
        <f>ED_DATA[[#This Row],[REG DATE]] + ED_DATA[[#This Row],[REG TIME]]</f>
        <v>41013.324999999997</v>
      </c>
      <c r="U960" s="2">
        <f>ED_DATA[[#This Row],[TRIAGE DATE]] + ED_DATA[[#This Row],[TRIAGE TIME]]</f>
        <v>41013.319444444445</v>
      </c>
      <c r="V960" s="2">
        <f>ED_DATA[[#This Row],[DISP DATE]] + ED_DATA[[#This Row],[DISP TIME]]</f>
        <v>41013.575694444444</v>
      </c>
      <c r="W960" s="2">
        <f>ED_DATA[[#This Row],[DATE PT LEFT ED]] + ED_DATA[[#This Row],[TIME PT LEFT ED]]</f>
        <v>41013.666666666664</v>
      </c>
      <c r="X960" s="5">
        <f t="shared" ref="X960:X1023" si="150">(W960-T960)*24</f>
        <v>8.2000000000116415</v>
      </c>
      <c r="Y960" s="5">
        <f t="shared" ref="Y960:Y1023" si="151">(V960-T960)*24</f>
        <v>6.0166666667209938</v>
      </c>
      <c r="Z960" s="7">
        <f t="shared" ref="Z960:Z1023" si="152">IF(Y960&lt;7,1,0)</f>
        <v>1</v>
      </c>
      <c r="AA960" s="7">
        <f t="shared" ref="AA960:AA1023" si="153">IF(Y960&lt;4,1,0)</f>
        <v>0</v>
      </c>
      <c r="AB960" s="7">
        <f t="shared" si="146"/>
        <v>0</v>
      </c>
      <c r="AC960" s="7">
        <f t="shared" si="147"/>
        <v>0</v>
      </c>
      <c r="AD960" s="7">
        <f t="shared" si="148"/>
        <v>0</v>
      </c>
      <c r="AE960" s="7">
        <f t="shared" ref="AE960:AE1023" si="154">IF(AND(AC960=1,Z960=1),1,0)</f>
        <v>0</v>
      </c>
      <c r="AF960" s="7">
        <f t="shared" ref="AF960:AF1023" si="155">IF(AND(AD960=1,AA960=1),1,0)</f>
        <v>0</v>
      </c>
      <c r="AG960" s="7" t="str">
        <f t="shared" si="149"/>
        <v>Pediatric</v>
      </c>
    </row>
    <row r="961" spans="1:33">
      <c r="A961">
        <v>4414</v>
      </c>
      <c r="B961" t="s">
        <v>22</v>
      </c>
      <c r="C961" t="s">
        <v>15</v>
      </c>
      <c r="D961" t="s">
        <v>16</v>
      </c>
      <c r="E961" s="1">
        <v>41012</v>
      </c>
      <c r="F961" s="3">
        <v>0.37916666666666665</v>
      </c>
      <c r="G961" s="1">
        <v>41012</v>
      </c>
      <c r="H961" s="3">
        <v>0.37847222222222221</v>
      </c>
      <c r="I961">
        <v>5</v>
      </c>
      <c r="J961">
        <v>1975</v>
      </c>
      <c r="K961" s="1">
        <v>41012</v>
      </c>
      <c r="L961" s="3">
        <v>0.5</v>
      </c>
      <c r="M961" s="1">
        <v>41012</v>
      </c>
      <c r="N961" s="3">
        <v>0.5</v>
      </c>
      <c r="O961">
        <v>38</v>
      </c>
      <c r="P961">
        <v>9</v>
      </c>
      <c r="Q961">
        <v>9</v>
      </c>
      <c r="R961">
        <v>12</v>
      </c>
      <c r="S961">
        <v>12</v>
      </c>
      <c r="T961" s="2">
        <f>ED_DATA[[#This Row],[REG DATE]] + ED_DATA[[#This Row],[REG TIME]]</f>
        <v>41012.379166666666</v>
      </c>
      <c r="U961" s="2">
        <f>ED_DATA[[#This Row],[TRIAGE DATE]] + ED_DATA[[#This Row],[TRIAGE TIME]]</f>
        <v>41012.378472222219</v>
      </c>
      <c r="V961" s="2">
        <f>ED_DATA[[#This Row],[DISP DATE]] + ED_DATA[[#This Row],[DISP TIME]]</f>
        <v>41012.5</v>
      </c>
      <c r="W961" s="2">
        <f>ED_DATA[[#This Row],[DATE PT LEFT ED]] + ED_DATA[[#This Row],[TIME PT LEFT ED]]</f>
        <v>41012.5</v>
      </c>
      <c r="X961" s="5">
        <f t="shared" si="150"/>
        <v>2.9000000000232831</v>
      </c>
      <c r="Y961" s="5">
        <f t="shared" si="151"/>
        <v>2.9000000000232831</v>
      </c>
      <c r="Z961" s="7">
        <f t="shared" si="152"/>
        <v>1</v>
      </c>
      <c r="AA961" s="7">
        <f t="shared" si="153"/>
        <v>1</v>
      </c>
      <c r="AB961" s="7">
        <f t="shared" si="146"/>
        <v>0</v>
      </c>
      <c r="AC961" s="7">
        <f t="shared" si="147"/>
        <v>0</v>
      </c>
      <c r="AD961" s="7">
        <f t="shared" si="148"/>
        <v>0</v>
      </c>
      <c r="AE961" s="7">
        <f t="shared" si="154"/>
        <v>0</v>
      </c>
      <c r="AF961" s="7">
        <f t="shared" si="155"/>
        <v>0</v>
      </c>
      <c r="AG961" s="7" t="str">
        <f t="shared" si="149"/>
        <v>Adult</v>
      </c>
    </row>
    <row r="962" spans="1:33">
      <c r="A962">
        <v>4414</v>
      </c>
      <c r="B962" t="s">
        <v>22</v>
      </c>
      <c r="C962" t="s">
        <v>15</v>
      </c>
      <c r="D962" t="s">
        <v>16</v>
      </c>
      <c r="E962" s="1">
        <v>41013</v>
      </c>
      <c r="F962" s="3">
        <v>0.6743055555555556</v>
      </c>
      <c r="G962" s="1">
        <v>41013</v>
      </c>
      <c r="H962" s="3">
        <v>0.62361111111111112</v>
      </c>
      <c r="I962">
        <v>5</v>
      </c>
      <c r="J962">
        <v>1982</v>
      </c>
      <c r="K962" s="1">
        <v>41013</v>
      </c>
      <c r="L962" s="3">
        <v>0.76388888888888884</v>
      </c>
      <c r="M962" s="1">
        <v>41013</v>
      </c>
      <c r="N962" s="3">
        <v>0.76388888888888884</v>
      </c>
      <c r="O962">
        <v>30</v>
      </c>
      <c r="P962">
        <v>16</v>
      </c>
      <c r="Q962">
        <v>14</v>
      </c>
      <c r="R962">
        <v>18</v>
      </c>
      <c r="S962">
        <v>18</v>
      </c>
      <c r="T962" s="2">
        <f>ED_DATA[[#This Row],[REG DATE]] + ED_DATA[[#This Row],[REG TIME]]</f>
        <v>41013.674305555556</v>
      </c>
      <c r="U962" s="2">
        <f>ED_DATA[[#This Row],[TRIAGE DATE]] + ED_DATA[[#This Row],[TRIAGE TIME]]</f>
        <v>41013.623611111114</v>
      </c>
      <c r="V962" s="2">
        <f>ED_DATA[[#This Row],[DISP DATE]] + ED_DATA[[#This Row],[DISP TIME]]</f>
        <v>41013.763888888891</v>
      </c>
      <c r="W962" s="2">
        <f>ED_DATA[[#This Row],[DATE PT LEFT ED]] + ED_DATA[[#This Row],[TIME PT LEFT ED]]</f>
        <v>41013.763888888891</v>
      </c>
      <c r="X962" s="5">
        <f t="shared" si="150"/>
        <v>2.1500000000232831</v>
      </c>
      <c r="Y962" s="5">
        <f t="shared" si="151"/>
        <v>2.1500000000232831</v>
      </c>
      <c r="Z962" s="7">
        <f t="shared" si="152"/>
        <v>1</v>
      </c>
      <c r="AA962" s="7">
        <f t="shared" si="153"/>
        <v>1</v>
      </c>
      <c r="AB962" s="7">
        <f t="shared" ref="AB962:AB1025" si="156">IF(C962="Nurse Practitioner",1,0)</f>
        <v>0</v>
      </c>
      <c r="AC962" s="7">
        <f t="shared" ref="AC962:AC1025" si="157">IF(AND(I962&lt;4,AB962=1),1,0)</f>
        <v>0</v>
      </c>
      <c r="AD962" s="7">
        <f t="shared" ref="AD962:AD1025" si="158">IF(AND(I962&gt;3,AB962=1),1,0)</f>
        <v>0</v>
      </c>
      <c r="AE962" s="7">
        <f t="shared" si="154"/>
        <v>0</v>
      </c>
      <c r="AF962" s="7">
        <f t="shared" si="155"/>
        <v>0</v>
      </c>
      <c r="AG962" s="7" t="str">
        <f t="shared" ref="AG962:AG1025" si="159">IF(O962&lt;=17, "Pediatric", IF(O962&lt;=64, "Adult", "Senior"))</f>
        <v>Adult</v>
      </c>
    </row>
    <row r="963" spans="1:33">
      <c r="A963">
        <v>4414</v>
      </c>
      <c r="B963" t="s">
        <v>22</v>
      </c>
      <c r="C963" t="s">
        <v>15</v>
      </c>
      <c r="D963" t="s">
        <v>16</v>
      </c>
      <c r="E963" s="1">
        <v>41014</v>
      </c>
      <c r="F963" s="3">
        <v>0.38263888888888886</v>
      </c>
      <c r="G963" s="1">
        <v>41014</v>
      </c>
      <c r="H963" s="3">
        <v>0.38194444444444442</v>
      </c>
      <c r="I963">
        <v>5</v>
      </c>
      <c r="J963">
        <v>1980</v>
      </c>
      <c r="K963" s="1">
        <v>41014</v>
      </c>
      <c r="L963" s="3">
        <v>0.54513888888888884</v>
      </c>
      <c r="M963" s="1">
        <v>41014</v>
      </c>
      <c r="N963" s="3">
        <v>0.54513888888888884</v>
      </c>
      <c r="O963">
        <v>34</v>
      </c>
      <c r="P963">
        <v>9</v>
      </c>
      <c r="Q963">
        <v>9</v>
      </c>
      <c r="R963">
        <v>13</v>
      </c>
      <c r="S963">
        <v>13</v>
      </c>
      <c r="T963" s="2">
        <f>ED_DATA[[#This Row],[REG DATE]] + ED_DATA[[#This Row],[REG TIME]]</f>
        <v>41014.382638888892</v>
      </c>
      <c r="U963" s="2">
        <f>ED_DATA[[#This Row],[TRIAGE DATE]] + ED_DATA[[#This Row],[TRIAGE TIME]]</f>
        <v>41014.381944444445</v>
      </c>
      <c r="V963" s="2">
        <f>ED_DATA[[#This Row],[DISP DATE]] + ED_DATA[[#This Row],[DISP TIME]]</f>
        <v>41014.545138888891</v>
      </c>
      <c r="W963" s="2">
        <f>ED_DATA[[#This Row],[DATE PT LEFT ED]] + ED_DATA[[#This Row],[TIME PT LEFT ED]]</f>
        <v>41014.545138888891</v>
      </c>
      <c r="X963" s="5">
        <f t="shared" si="150"/>
        <v>3.8999999999650754</v>
      </c>
      <c r="Y963" s="5">
        <f t="shared" si="151"/>
        <v>3.8999999999650754</v>
      </c>
      <c r="Z963" s="7">
        <f t="shared" si="152"/>
        <v>1</v>
      </c>
      <c r="AA963" s="7">
        <f t="shared" si="153"/>
        <v>1</v>
      </c>
      <c r="AB963" s="7">
        <f t="shared" si="156"/>
        <v>0</v>
      </c>
      <c r="AC963" s="7">
        <f t="shared" si="157"/>
        <v>0</v>
      </c>
      <c r="AD963" s="7">
        <f t="shared" si="158"/>
        <v>0</v>
      </c>
      <c r="AE963" s="7">
        <f t="shared" si="154"/>
        <v>0</v>
      </c>
      <c r="AF963" s="7">
        <f t="shared" si="155"/>
        <v>0</v>
      </c>
      <c r="AG963" s="7" t="str">
        <f t="shared" si="159"/>
        <v>Adult</v>
      </c>
    </row>
    <row r="964" spans="1:33">
      <c r="A964">
        <v>4414</v>
      </c>
      <c r="B964" t="s">
        <v>22</v>
      </c>
      <c r="C964" t="s">
        <v>15</v>
      </c>
      <c r="D964" t="s">
        <v>16</v>
      </c>
      <c r="E964" s="1">
        <v>41014</v>
      </c>
      <c r="F964" s="3">
        <v>0.46805555555555556</v>
      </c>
      <c r="G964" s="1">
        <v>41014</v>
      </c>
      <c r="H964" s="3">
        <v>0.46736111111111112</v>
      </c>
      <c r="I964">
        <v>5</v>
      </c>
      <c r="J964">
        <v>1971</v>
      </c>
      <c r="K964" s="1">
        <v>41014</v>
      </c>
      <c r="L964" s="3">
        <v>0.54861111111111116</v>
      </c>
      <c r="M964" s="1">
        <v>41014</v>
      </c>
      <c r="N964" s="3">
        <v>0.54861111111111116</v>
      </c>
      <c r="O964">
        <v>40</v>
      </c>
      <c r="P964">
        <v>11</v>
      </c>
      <c r="Q964">
        <v>11</v>
      </c>
      <c r="R964">
        <v>13</v>
      </c>
      <c r="S964">
        <v>13</v>
      </c>
      <c r="T964" s="2">
        <f>ED_DATA[[#This Row],[REG DATE]] + ED_DATA[[#This Row],[REG TIME]]</f>
        <v>41014.468055555553</v>
      </c>
      <c r="U964" s="2">
        <f>ED_DATA[[#This Row],[TRIAGE DATE]] + ED_DATA[[#This Row],[TRIAGE TIME]]</f>
        <v>41014.467361111114</v>
      </c>
      <c r="V964" s="2">
        <f>ED_DATA[[#This Row],[DISP DATE]] + ED_DATA[[#This Row],[DISP TIME]]</f>
        <v>41014.548611111109</v>
      </c>
      <c r="W964" s="2">
        <f>ED_DATA[[#This Row],[DATE PT LEFT ED]] + ED_DATA[[#This Row],[TIME PT LEFT ED]]</f>
        <v>41014.548611111109</v>
      </c>
      <c r="X964" s="5">
        <f t="shared" si="150"/>
        <v>1.9333333333488554</v>
      </c>
      <c r="Y964" s="5">
        <f t="shared" si="151"/>
        <v>1.9333333333488554</v>
      </c>
      <c r="Z964" s="7">
        <f t="shared" si="152"/>
        <v>1</v>
      </c>
      <c r="AA964" s="7">
        <f t="shared" si="153"/>
        <v>1</v>
      </c>
      <c r="AB964" s="7">
        <f t="shared" si="156"/>
        <v>0</v>
      </c>
      <c r="AC964" s="7">
        <f t="shared" si="157"/>
        <v>0</v>
      </c>
      <c r="AD964" s="7">
        <f t="shared" si="158"/>
        <v>0</v>
      </c>
      <c r="AE964" s="7">
        <f t="shared" si="154"/>
        <v>0</v>
      </c>
      <c r="AF964" s="7">
        <f t="shared" si="155"/>
        <v>0</v>
      </c>
      <c r="AG964" s="7" t="str">
        <f t="shared" si="159"/>
        <v>Adult</v>
      </c>
    </row>
    <row r="965" spans="1:33">
      <c r="A965">
        <v>4414</v>
      </c>
      <c r="B965" t="s">
        <v>22</v>
      </c>
      <c r="C965" t="s">
        <v>15</v>
      </c>
      <c r="D965" t="s">
        <v>16</v>
      </c>
      <c r="E965" s="1">
        <v>41014</v>
      </c>
      <c r="F965" s="3">
        <v>0.57847222222222228</v>
      </c>
      <c r="G965" s="1">
        <v>41014</v>
      </c>
      <c r="H965" s="3">
        <v>0.57777777777777772</v>
      </c>
      <c r="I965">
        <v>5</v>
      </c>
      <c r="J965">
        <v>1982</v>
      </c>
      <c r="K965" s="1">
        <v>41014</v>
      </c>
      <c r="L965" s="3">
        <v>0.75694444444444442</v>
      </c>
      <c r="M965" s="1">
        <v>41014</v>
      </c>
      <c r="N965" s="3">
        <v>0.76041666666666663</v>
      </c>
      <c r="O965">
        <v>29</v>
      </c>
      <c r="P965">
        <v>13</v>
      </c>
      <c r="Q965">
        <v>13</v>
      </c>
      <c r="R965">
        <v>18</v>
      </c>
      <c r="S965">
        <v>18</v>
      </c>
      <c r="T965" s="2">
        <f>ED_DATA[[#This Row],[REG DATE]] + ED_DATA[[#This Row],[REG TIME]]</f>
        <v>41014.578472222223</v>
      </c>
      <c r="U965" s="2">
        <f>ED_DATA[[#This Row],[TRIAGE DATE]] + ED_DATA[[#This Row],[TRIAGE TIME]]</f>
        <v>41014.577777777777</v>
      </c>
      <c r="V965" s="2">
        <f>ED_DATA[[#This Row],[DISP DATE]] + ED_DATA[[#This Row],[DISP TIME]]</f>
        <v>41014.756944444445</v>
      </c>
      <c r="W965" s="2">
        <f>ED_DATA[[#This Row],[DATE PT LEFT ED]] + ED_DATA[[#This Row],[TIME PT LEFT ED]]</f>
        <v>41014.760416666664</v>
      </c>
      <c r="X965" s="5">
        <f t="shared" si="150"/>
        <v>4.3666666665812954</v>
      </c>
      <c r="Y965" s="5">
        <f t="shared" si="151"/>
        <v>4.2833333333255723</v>
      </c>
      <c r="Z965" s="7">
        <f t="shared" si="152"/>
        <v>1</v>
      </c>
      <c r="AA965" s="7">
        <f t="shared" si="153"/>
        <v>0</v>
      </c>
      <c r="AB965" s="7">
        <f t="shared" si="156"/>
        <v>0</v>
      </c>
      <c r="AC965" s="7">
        <f t="shared" si="157"/>
        <v>0</v>
      </c>
      <c r="AD965" s="7">
        <f t="shared" si="158"/>
        <v>0</v>
      </c>
      <c r="AE965" s="7">
        <f t="shared" si="154"/>
        <v>0</v>
      </c>
      <c r="AF965" s="7">
        <f t="shared" si="155"/>
        <v>0</v>
      </c>
      <c r="AG965" s="7" t="str">
        <f t="shared" si="159"/>
        <v>Adult</v>
      </c>
    </row>
    <row r="966" spans="1:33">
      <c r="A966">
        <v>4414</v>
      </c>
      <c r="B966" t="s">
        <v>22</v>
      </c>
      <c r="C966" t="s">
        <v>15</v>
      </c>
      <c r="D966" t="s">
        <v>16</v>
      </c>
      <c r="E966" s="1">
        <v>41014</v>
      </c>
      <c r="F966" s="3">
        <v>0.60833333333333328</v>
      </c>
      <c r="G966" s="1">
        <v>41014</v>
      </c>
      <c r="H966" s="3">
        <v>0.60763888888888884</v>
      </c>
      <c r="I966">
        <v>5</v>
      </c>
      <c r="J966">
        <v>1982</v>
      </c>
      <c r="K966" s="1">
        <v>41014</v>
      </c>
      <c r="L966" s="3">
        <v>0.65625</v>
      </c>
      <c r="M966" s="1">
        <v>41014</v>
      </c>
      <c r="N966" s="3">
        <v>0.65625</v>
      </c>
      <c r="O966">
        <v>31</v>
      </c>
      <c r="P966">
        <v>14</v>
      </c>
      <c r="Q966">
        <v>14</v>
      </c>
      <c r="R966">
        <v>15</v>
      </c>
      <c r="S966">
        <v>15</v>
      </c>
      <c r="T966" s="2">
        <f>ED_DATA[[#This Row],[REG DATE]] + ED_DATA[[#This Row],[REG TIME]]</f>
        <v>41014.60833333333</v>
      </c>
      <c r="U966" s="2">
        <f>ED_DATA[[#This Row],[TRIAGE DATE]] + ED_DATA[[#This Row],[TRIAGE TIME]]</f>
        <v>41014.607638888891</v>
      </c>
      <c r="V966" s="2">
        <f>ED_DATA[[#This Row],[DISP DATE]] + ED_DATA[[#This Row],[DISP TIME]]</f>
        <v>41014.65625</v>
      </c>
      <c r="W966" s="2">
        <f>ED_DATA[[#This Row],[DATE PT LEFT ED]] + ED_DATA[[#This Row],[TIME PT LEFT ED]]</f>
        <v>41014.65625</v>
      </c>
      <c r="X966" s="5">
        <f t="shared" si="150"/>
        <v>1.1500000000814907</v>
      </c>
      <c r="Y966" s="5">
        <f t="shared" si="151"/>
        <v>1.1500000000814907</v>
      </c>
      <c r="Z966" s="7">
        <f t="shared" si="152"/>
        <v>1</v>
      </c>
      <c r="AA966" s="7">
        <f t="shared" si="153"/>
        <v>1</v>
      </c>
      <c r="AB966" s="7">
        <f t="shared" si="156"/>
        <v>0</v>
      </c>
      <c r="AC966" s="7">
        <f t="shared" si="157"/>
        <v>0</v>
      </c>
      <c r="AD966" s="7">
        <f t="shared" si="158"/>
        <v>0</v>
      </c>
      <c r="AE966" s="7">
        <f t="shared" si="154"/>
        <v>0</v>
      </c>
      <c r="AF966" s="7">
        <f t="shared" si="155"/>
        <v>0</v>
      </c>
      <c r="AG966" s="7" t="str">
        <f t="shared" si="159"/>
        <v>Adult</v>
      </c>
    </row>
    <row r="967" spans="1:33">
      <c r="A967">
        <v>4414</v>
      </c>
      <c r="B967" t="s">
        <v>22</v>
      </c>
      <c r="C967" t="s">
        <v>15</v>
      </c>
      <c r="D967" t="s">
        <v>16</v>
      </c>
      <c r="E967" s="1">
        <v>41014</v>
      </c>
      <c r="F967" s="3">
        <v>0.93263888888888891</v>
      </c>
      <c r="G967" s="1">
        <v>41014</v>
      </c>
      <c r="H967" s="3">
        <v>0.93194444444444446</v>
      </c>
      <c r="I967">
        <v>5</v>
      </c>
      <c r="J967">
        <v>1975</v>
      </c>
      <c r="K967" s="1">
        <v>41014</v>
      </c>
      <c r="L967" s="3">
        <v>0.96875</v>
      </c>
      <c r="M967" s="1">
        <v>41014</v>
      </c>
      <c r="N967" s="3">
        <v>0.96875</v>
      </c>
      <c r="O967">
        <v>37</v>
      </c>
      <c r="P967">
        <v>22</v>
      </c>
      <c r="Q967">
        <v>22</v>
      </c>
      <c r="R967">
        <v>23</v>
      </c>
      <c r="S967">
        <v>23</v>
      </c>
      <c r="T967" s="2">
        <f>ED_DATA[[#This Row],[REG DATE]] + ED_DATA[[#This Row],[REG TIME]]</f>
        <v>41014.932638888888</v>
      </c>
      <c r="U967" s="2">
        <f>ED_DATA[[#This Row],[TRIAGE DATE]] + ED_DATA[[#This Row],[TRIAGE TIME]]</f>
        <v>41014.931944444441</v>
      </c>
      <c r="V967" s="2">
        <f>ED_DATA[[#This Row],[DISP DATE]] + ED_DATA[[#This Row],[DISP TIME]]</f>
        <v>41014.96875</v>
      </c>
      <c r="W967" s="2">
        <f>ED_DATA[[#This Row],[DATE PT LEFT ED]] + ED_DATA[[#This Row],[TIME PT LEFT ED]]</f>
        <v>41014.96875</v>
      </c>
      <c r="X967" s="5">
        <f t="shared" si="150"/>
        <v>0.86666666669771075</v>
      </c>
      <c r="Y967" s="5">
        <f t="shared" si="151"/>
        <v>0.86666666669771075</v>
      </c>
      <c r="Z967" s="7">
        <f t="shared" si="152"/>
        <v>1</v>
      </c>
      <c r="AA967" s="7">
        <f t="shared" si="153"/>
        <v>1</v>
      </c>
      <c r="AB967" s="7">
        <f t="shared" si="156"/>
        <v>0</v>
      </c>
      <c r="AC967" s="7">
        <f t="shared" si="157"/>
        <v>0</v>
      </c>
      <c r="AD967" s="7">
        <f t="shared" si="158"/>
        <v>0</v>
      </c>
      <c r="AE967" s="7">
        <f t="shared" si="154"/>
        <v>0</v>
      </c>
      <c r="AF967" s="7">
        <f t="shared" si="155"/>
        <v>0</v>
      </c>
      <c r="AG967" s="7" t="str">
        <f t="shared" si="159"/>
        <v>Adult</v>
      </c>
    </row>
    <row r="968" spans="1:33">
      <c r="A968">
        <v>4414</v>
      </c>
      <c r="B968" t="s">
        <v>26</v>
      </c>
      <c r="C968" t="s">
        <v>27</v>
      </c>
      <c r="D968" t="s">
        <v>16</v>
      </c>
      <c r="E968" s="1">
        <v>41011</v>
      </c>
      <c r="F968" s="3">
        <v>0.47430555555555554</v>
      </c>
      <c r="G968" s="1">
        <v>41011</v>
      </c>
      <c r="H968" s="3">
        <v>0.46319444444444446</v>
      </c>
      <c r="I968">
        <v>5</v>
      </c>
      <c r="J968">
        <v>1985</v>
      </c>
      <c r="K968" s="1">
        <v>41011</v>
      </c>
      <c r="L968" s="3">
        <v>0.53888888888888886</v>
      </c>
      <c r="M968" s="1">
        <v>41011</v>
      </c>
      <c r="N968" s="3">
        <v>0.53888888888888886</v>
      </c>
      <c r="O968">
        <v>29</v>
      </c>
      <c r="P968">
        <v>11</v>
      </c>
      <c r="Q968">
        <v>11</v>
      </c>
      <c r="R968">
        <v>12</v>
      </c>
      <c r="S968">
        <v>12</v>
      </c>
      <c r="T968" s="2">
        <f>ED_DATA[[#This Row],[REG DATE]] + ED_DATA[[#This Row],[REG TIME]]</f>
        <v>41011.474305555559</v>
      </c>
      <c r="U968" s="2">
        <f>ED_DATA[[#This Row],[TRIAGE DATE]] + ED_DATA[[#This Row],[TRIAGE TIME]]</f>
        <v>41011.463194444441</v>
      </c>
      <c r="V968" s="2">
        <f>ED_DATA[[#This Row],[DISP DATE]] + ED_DATA[[#This Row],[DISP TIME]]</f>
        <v>41011.538888888892</v>
      </c>
      <c r="W968" s="2">
        <f>ED_DATA[[#This Row],[DATE PT LEFT ED]] + ED_DATA[[#This Row],[TIME PT LEFT ED]]</f>
        <v>41011.538888888892</v>
      </c>
      <c r="X968" s="5">
        <f t="shared" si="150"/>
        <v>1.5499999999883585</v>
      </c>
      <c r="Y968" s="5">
        <f t="shared" si="151"/>
        <v>1.5499999999883585</v>
      </c>
      <c r="Z968" s="7">
        <f t="shared" si="152"/>
        <v>1</v>
      </c>
      <c r="AA968" s="7">
        <f t="shared" si="153"/>
        <v>1</v>
      </c>
      <c r="AB968" s="7">
        <f t="shared" si="156"/>
        <v>1</v>
      </c>
      <c r="AC968" s="7">
        <f t="shared" si="157"/>
        <v>0</v>
      </c>
      <c r="AD968" s="7">
        <f t="shared" si="158"/>
        <v>1</v>
      </c>
      <c r="AE968" s="7">
        <f t="shared" si="154"/>
        <v>0</v>
      </c>
      <c r="AF968" s="7">
        <f t="shared" si="155"/>
        <v>1</v>
      </c>
      <c r="AG968" s="7" t="str">
        <f t="shared" si="159"/>
        <v>Adult</v>
      </c>
    </row>
    <row r="969" spans="1:33">
      <c r="A969">
        <v>4414</v>
      </c>
      <c r="B969" t="s">
        <v>22</v>
      </c>
      <c r="C969" t="s">
        <v>15</v>
      </c>
      <c r="D969" t="s">
        <v>16</v>
      </c>
      <c r="E969" s="1">
        <v>41011</v>
      </c>
      <c r="F969" s="3">
        <v>0.38819444444444445</v>
      </c>
      <c r="G969" s="1">
        <v>41011</v>
      </c>
      <c r="H969" s="3">
        <v>0.38750000000000001</v>
      </c>
      <c r="I969">
        <v>5</v>
      </c>
      <c r="J969">
        <v>1982</v>
      </c>
      <c r="K969" s="1">
        <v>41011</v>
      </c>
      <c r="L969" s="3">
        <v>0.45833333333333331</v>
      </c>
      <c r="M969" s="1">
        <v>41011</v>
      </c>
      <c r="N969" s="3">
        <v>0.45833333333333331</v>
      </c>
      <c r="O969">
        <v>33</v>
      </c>
      <c r="P969">
        <v>9</v>
      </c>
      <c r="Q969">
        <v>9</v>
      </c>
      <c r="R969">
        <v>11</v>
      </c>
      <c r="S969">
        <v>11</v>
      </c>
      <c r="T969" s="2">
        <f>ED_DATA[[#This Row],[REG DATE]] + ED_DATA[[#This Row],[REG TIME]]</f>
        <v>41011.388194444444</v>
      </c>
      <c r="U969" s="2">
        <f>ED_DATA[[#This Row],[TRIAGE DATE]] + ED_DATA[[#This Row],[TRIAGE TIME]]</f>
        <v>41011.387499999997</v>
      </c>
      <c r="V969" s="2">
        <f>ED_DATA[[#This Row],[DISP DATE]] + ED_DATA[[#This Row],[DISP TIME]]</f>
        <v>41011.458333333336</v>
      </c>
      <c r="W969" s="2">
        <f>ED_DATA[[#This Row],[DATE PT LEFT ED]] + ED_DATA[[#This Row],[TIME PT LEFT ED]]</f>
        <v>41011.458333333336</v>
      </c>
      <c r="X969" s="5">
        <f t="shared" si="150"/>
        <v>1.683333333407063</v>
      </c>
      <c r="Y969" s="5">
        <f t="shared" si="151"/>
        <v>1.683333333407063</v>
      </c>
      <c r="Z969" s="7">
        <f t="shared" si="152"/>
        <v>1</v>
      </c>
      <c r="AA969" s="7">
        <f t="shared" si="153"/>
        <v>1</v>
      </c>
      <c r="AB969" s="7">
        <f t="shared" si="156"/>
        <v>0</v>
      </c>
      <c r="AC969" s="7">
        <f t="shared" si="157"/>
        <v>0</v>
      </c>
      <c r="AD969" s="7">
        <f t="shared" si="158"/>
        <v>0</v>
      </c>
      <c r="AE969" s="7">
        <f t="shared" si="154"/>
        <v>0</v>
      </c>
      <c r="AF969" s="7">
        <f t="shared" si="155"/>
        <v>0</v>
      </c>
      <c r="AG969" s="7" t="str">
        <f t="shared" si="159"/>
        <v>Adult</v>
      </c>
    </row>
    <row r="970" spans="1:33">
      <c r="A970">
        <v>4414</v>
      </c>
      <c r="B970" t="s">
        <v>22</v>
      </c>
      <c r="C970" t="s">
        <v>15</v>
      </c>
      <c r="D970" t="s">
        <v>16</v>
      </c>
      <c r="E970" s="1">
        <v>41011</v>
      </c>
      <c r="F970" s="3">
        <v>0.56597222222222221</v>
      </c>
      <c r="G970" s="1">
        <v>41011</v>
      </c>
      <c r="H970" s="3">
        <v>0.53819444444444442</v>
      </c>
      <c r="I970">
        <v>5</v>
      </c>
      <c r="J970">
        <v>1985</v>
      </c>
      <c r="K970" s="1">
        <v>41011</v>
      </c>
      <c r="L970" s="3">
        <v>0.76736111111111116</v>
      </c>
      <c r="M970" s="1">
        <v>41011</v>
      </c>
      <c r="N970" s="3">
        <v>0.76736111111111116</v>
      </c>
      <c r="O970">
        <v>30</v>
      </c>
      <c r="P970">
        <v>13</v>
      </c>
      <c r="Q970">
        <v>12</v>
      </c>
      <c r="R970">
        <v>18</v>
      </c>
      <c r="S970">
        <v>18</v>
      </c>
      <c r="T970" s="2">
        <f>ED_DATA[[#This Row],[REG DATE]] + ED_DATA[[#This Row],[REG TIME]]</f>
        <v>41011.565972222219</v>
      </c>
      <c r="U970" s="2">
        <f>ED_DATA[[#This Row],[TRIAGE DATE]] + ED_DATA[[#This Row],[TRIAGE TIME]]</f>
        <v>41011.538194444445</v>
      </c>
      <c r="V970" s="2">
        <f>ED_DATA[[#This Row],[DISP DATE]] + ED_DATA[[#This Row],[DISP TIME]]</f>
        <v>41011.767361111109</v>
      </c>
      <c r="W970" s="2">
        <f>ED_DATA[[#This Row],[DATE PT LEFT ED]] + ED_DATA[[#This Row],[TIME PT LEFT ED]]</f>
        <v>41011.767361111109</v>
      </c>
      <c r="X970" s="5">
        <f t="shared" si="150"/>
        <v>4.8333333333721384</v>
      </c>
      <c r="Y970" s="5">
        <f t="shared" si="151"/>
        <v>4.8333333333721384</v>
      </c>
      <c r="Z970" s="7">
        <f t="shared" si="152"/>
        <v>1</v>
      </c>
      <c r="AA970" s="7">
        <f t="shared" si="153"/>
        <v>0</v>
      </c>
      <c r="AB970" s="7">
        <f t="shared" si="156"/>
        <v>0</v>
      </c>
      <c r="AC970" s="7">
        <f t="shared" si="157"/>
        <v>0</v>
      </c>
      <c r="AD970" s="7">
        <f t="shared" si="158"/>
        <v>0</v>
      </c>
      <c r="AE970" s="7">
        <f t="shared" si="154"/>
        <v>0</v>
      </c>
      <c r="AF970" s="7">
        <f t="shared" si="155"/>
        <v>0</v>
      </c>
      <c r="AG970" s="7" t="str">
        <f t="shared" si="159"/>
        <v>Adult</v>
      </c>
    </row>
    <row r="971" spans="1:33">
      <c r="A971">
        <v>4414</v>
      </c>
      <c r="B971" t="s">
        <v>22</v>
      </c>
      <c r="C971" t="s">
        <v>15</v>
      </c>
      <c r="D971" t="s">
        <v>16</v>
      </c>
      <c r="E971" s="1">
        <v>41010</v>
      </c>
      <c r="F971" s="3">
        <v>0.59166666666666667</v>
      </c>
      <c r="G971" s="1">
        <v>41010</v>
      </c>
      <c r="H971" s="3">
        <v>0.59097222222222223</v>
      </c>
      <c r="I971">
        <v>5</v>
      </c>
      <c r="J971">
        <v>1986</v>
      </c>
      <c r="K971" s="1">
        <v>41010</v>
      </c>
      <c r="L971" s="3">
        <v>0.63888888888888884</v>
      </c>
      <c r="M971" s="1">
        <v>41010</v>
      </c>
      <c r="N971" s="3">
        <v>0.63888888888888884</v>
      </c>
      <c r="O971">
        <v>25</v>
      </c>
      <c r="P971">
        <v>14</v>
      </c>
      <c r="Q971">
        <v>14</v>
      </c>
      <c r="R971">
        <v>15</v>
      </c>
      <c r="S971">
        <v>15</v>
      </c>
      <c r="T971" s="2">
        <f>ED_DATA[[#This Row],[REG DATE]] + ED_DATA[[#This Row],[REG TIME]]</f>
        <v>41010.591666666667</v>
      </c>
      <c r="U971" s="2">
        <f>ED_DATA[[#This Row],[TRIAGE DATE]] + ED_DATA[[#This Row],[TRIAGE TIME]]</f>
        <v>41010.59097222222</v>
      </c>
      <c r="V971" s="2">
        <f>ED_DATA[[#This Row],[DISP DATE]] + ED_DATA[[#This Row],[DISP TIME]]</f>
        <v>41010.638888888891</v>
      </c>
      <c r="W971" s="2">
        <f>ED_DATA[[#This Row],[DATE PT LEFT ED]] + ED_DATA[[#This Row],[TIME PT LEFT ED]]</f>
        <v>41010.638888888891</v>
      </c>
      <c r="X971" s="5">
        <f t="shared" si="150"/>
        <v>1.1333333333604969</v>
      </c>
      <c r="Y971" s="5">
        <f t="shared" si="151"/>
        <v>1.1333333333604969</v>
      </c>
      <c r="Z971" s="7">
        <f t="shared" si="152"/>
        <v>1</v>
      </c>
      <c r="AA971" s="7">
        <f t="shared" si="153"/>
        <v>1</v>
      </c>
      <c r="AB971" s="7">
        <f t="shared" si="156"/>
        <v>0</v>
      </c>
      <c r="AC971" s="7">
        <f t="shared" si="157"/>
        <v>0</v>
      </c>
      <c r="AD971" s="7">
        <f t="shared" si="158"/>
        <v>0</v>
      </c>
      <c r="AE971" s="7">
        <f t="shared" si="154"/>
        <v>0</v>
      </c>
      <c r="AF971" s="7">
        <f t="shared" si="155"/>
        <v>0</v>
      </c>
      <c r="AG971" s="7" t="str">
        <f t="shared" si="159"/>
        <v>Adult</v>
      </c>
    </row>
    <row r="972" spans="1:33">
      <c r="A972">
        <v>4414</v>
      </c>
      <c r="B972" t="s">
        <v>22</v>
      </c>
      <c r="C972" t="s">
        <v>15</v>
      </c>
      <c r="D972" t="s">
        <v>16</v>
      </c>
      <c r="E972" s="1">
        <v>41010</v>
      </c>
      <c r="F972" s="3">
        <v>0.76944444444444449</v>
      </c>
      <c r="G972" s="1">
        <v>41010</v>
      </c>
      <c r="H972" s="3">
        <v>0.76875000000000004</v>
      </c>
      <c r="I972">
        <v>5</v>
      </c>
      <c r="J972">
        <v>1991</v>
      </c>
      <c r="K972" s="1">
        <v>41010</v>
      </c>
      <c r="L972" s="3">
        <v>0.80555555555555558</v>
      </c>
      <c r="M972" s="1">
        <v>41010</v>
      </c>
      <c r="N972" s="3">
        <v>0.80555555555555558</v>
      </c>
      <c r="O972">
        <v>24</v>
      </c>
      <c r="P972">
        <v>18</v>
      </c>
      <c r="Q972">
        <v>18</v>
      </c>
      <c r="R972">
        <v>19</v>
      </c>
      <c r="S972">
        <v>19</v>
      </c>
      <c r="T972" s="2">
        <f>ED_DATA[[#This Row],[REG DATE]] + ED_DATA[[#This Row],[REG TIME]]</f>
        <v>41010.769444444442</v>
      </c>
      <c r="U972" s="2">
        <f>ED_DATA[[#This Row],[TRIAGE DATE]] + ED_DATA[[#This Row],[TRIAGE TIME]]</f>
        <v>41010.768750000003</v>
      </c>
      <c r="V972" s="2">
        <f>ED_DATA[[#This Row],[DISP DATE]] + ED_DATA[[#This Row],[DISP TIME]]</f>
        <v>41010.805555555555</v>
      </c>
      <c r="W972" s="2">
        <f>ED_DATA[[#This Row],[DATE PT LEFT ED]] + ED_DATA[[#This Row],[TIME PT LEFT ED]]</f>
        <v>41010.805555555555</v>
      </c>
      <c r="X972" s="5">
        <f t="shared" si="150"/>
        <v>0.86666666669771075</v>
      </c>
      <c r="Y972" s="5">
        <f t="shared" si="151"/>
        <v>0.86666666669771075</v>
      </c>
      <c r="Z972" s="7">
        <f t="shared" si="152"/>
        <v>1</v>
      </c>
      <c r="AA972" s="7">
        <f t="shared" si="153"/>
        <v>1</v>
      </c>
      <c r="AB972" s="7">
        <f t="shared" si="156"/>
        <v>0</v>
      </c>
      <c r="AC972" s="7">
        <f t="shared" si="157"/>
        <v>0</v>
      </c>
      <c r="AD972" s="7">
        <f t="shared" si="158"/>
        <v>0</v>
      </c>
      <c r="AE972" s="7">
        <f t="shared" si="154"/>
        <v>0</v>
      </c>
      <c r="AF972" s="7">
        <f t="shared" si="155"/>
        <v>0</v>
      </c>
      <c r="AG972" s="7" t="str">
        <f t="shared" si="159"/>
        <v>Adult</v>
      </c>
    </row>
    <row r="973" spans="1:33">
      <c r="A973">
        <v>4414</v>
      </c>
      <c r="B973" t="s">
        <v>22</v>
      </c>
      <c r="C973" t="s">
        <v>15</v>
      </c>
      <c r="D973" t="s">
        <v>16</v>
      </c>
      <c r="E973" s="1">
        <v>41013</v>
      </c>
      <c r="F973" s="3">
        <v>0.4152777777777778</v>
      </c>
      <c r="G973" s="1">
        <v>41013</v>
      </c>
      <c r="H973" s="3">
        <v>0.40972222222222221</v>
      </c>
      <c r="I973">
        <v>5</v>
      </c>
      <c r="J973">
        <v>1984</v>
      </c>
      <c r="K973" s="1">
        <v>41013</v>
      </c>
      <c r="L973" s="3">
        <v>0.57986111111111116</v>
      </c>
      <c r="M973" s="1">
        <v>41013</v>
      </c>
      <c r="N973" s="3">
        <v>0.57986111111111116</v>
      </c>
      <c r="O973">
        <v>31</v>
      </c>
      <c r="P973">
        <v>9</v>
      </c>
      <c r="Q973">
        <v>9</v>
      </c>
      <c r="R973">
        <v>13</v>
      </c>
      <c r="S973">
        <v>13</v>
      </c>
      <c r="T973" s="2">
        <f>ED_DATA[[#This Row],[REG DATE]] + ED_DATA[[#This Row],[REG TIME]]</f>
        <v>41013.415277777778</v>
      </c>
      <c r="U973" s="2">
        <f>ED_DATA[[#This Row],[TRIAGE DATE]] + ED_DATA[[#This Row],[TRIAGE TIME]]</f>
        <v>41013.409722222219</v>
      </c>
      <c r="V973" s="2">
        <f>ED_DATA[[#This Row],[DISP DATE]] + ED_DATA[[#This Row],[DISP TIME]]</f>
        <v>41013.579861111109</v>
      </c>
      <c r="W973" s="2">
        <f>ED_DATA[[#This Row],[DATE PT LEFT ED]] + ED_DATA[[#This Row],[TIME PT LEFT ED]]</f>
        <v>41013.579861111109</v>
      </c>
      <c r="X973" s="5">
        <f t="shared" si="150"/>
        <v>3.9499999999534339</v>
      </c>
      <c r="Y973" s="5">
        <f t="shared" si="151"/>
        <v>3.9499999999534339</v>
      </c>
      <c r="Z973" s="7">
        <f t="shared" si="152"/>
        <v>1</v>
      </c>
      <c r="AA973" s="7">
        <f t="shared" si="153"/>
        <v>1</v>
      </c>
      <c r="AB973" s="7">
        <f t="shared" si="156"/>
        <v>0</v>
      </c>
      <c r="AC973" s="7">
        <f t="shared" si="157"/>
        <v>0</v>
      </c>
      <c r="AD973" s="7">
        <f t="shared" si="158"/>
        <v>0</v>
      </c>
      <c r="AE973" s="7">
        <f t="shared" si="154"/>
        <v>0</v>
      </c>
      <c r="AF973" s="7">
        <f t="shared" si="155"/>
        <v>0</v>
      </c>
      <c r="AG973" s="7" t="str">
        <f t="shared" si="159"/>
        <v>Adult</v>
      </c>
    </row>
    <row r="974" spans="1:33">
      <c r="A974">
        <v>4414</v>
      </c>
      <c r="B974" t="s">
        <v>22</v>
      </c>
      <c r="C974" t="s">
        <v>15</v>
      </c>
      <c r="D974" t="s">
        <v>16</v>
      </c>
      <c r="E974" s="1">
        <v>41013</v>
      </c>
      <c r="F974" s="3">
        <v>0.42152777777777778</v>
      </c>
      <c r="G974" s="1">
        <v>41013</v>
      </c>
      <c r="H974" s="3">
        <v>0.42083333333333334</v>
      </c>
      <c r="I974">
        <v>5</v>
      </c>
      <c r="J974">
        <v>1976</v>
      </c>
      <c r="K974" s="1">
        <v>41013</v>
      </c>
      <c r="L974" s="3">
        <v>0.49305555555555558</v>
      </c>
      <c r="M974" s="1">
        <v>41013</v>
      </c>
      <c r="N974" s="3">
        <v>0.49305555555555558</v>
      </c>
      <c r="O974">
        <v>37</v>
      </c>
      <c r="P974">
        <v>10</v>
      </c>
      <c r="Q974">
        <v>10</v>
      </c>
      <c r="R974">
        <v>11</v>
      </c>
      <c r="S974">
        <v>11</v>
      </c>
      <c r="T974" s="2">
        <f>ED_DATA[[#This Row],[REG DATE]] + ED_DATA[[#This Row],[REG TIME]]</f>
        <v>41013.421527777777</v>
      </c>
      <c r="U974" s="2">
        <f>ED_DATA[[#This Row],[TRIAGE DATE]] + ED_DATA[[#This Row],[TRIAGE TIME]]</f>
        <v>41013.42083333333</v>
      </c>
      <c r="V974" s="2">
        <f>ED_DATA[[#This Row],[DISP DATE]] + ED_DATA[[#This Row],[DISP TIME]]</f>
        <v>41013.493055555555</v>
      </c>
      <c r="W974" s="2">
        <f>ED_DATA[[#This Row],[DATE PT LEFT ED]] + ED_DATA[[#This Row],[TIME PT LEFT ED]]</f>
        <v>41013.493055555555</v>
      </c>
      <c r="X974" s="5">
        <f t="shared" si="150"/>
        <v>1.7166666666744277</v>
      </c>
      <c r="Y974" s="5">
        <f t="shared" si="151"/>
        <v>1.7166666666744277</v>
      </c>
      <c r="Z974" s="7">
        <f t="shared" si="152"/>
        <v>1</v>
      </c>
      <c r="AA974" s="7">
        <f t="shared" si="153"/>
        <v>1</v>
      </c>
      <c r="AB974" s="7">
        <f t="shared" si="156"/>
        <v>0</v>
      </c>
      <c r="AC974" s="7">
        <f t="shared" si="157"/>
        <v>0</v>
      </c>
      <c r="AD974" s="7">
        <f t="shared" si="158"/>
        <v>0</v>
      </c>
      <c r="AE974" s="7">
        <f t="shared" si="154"/>
        <v>0</v>
      </c>
      <c r="AF974" s="7">
        <f t="shared" si="155"/>
        <v>0</v>
      </c>
      <c r="AG974" s="7" t="str">
        <f t="shared" si="159"/>
        <v>Adult</v>
      </c>
    </row>
    <row r="975" spans="1:33">
      <c r="A975">
        <v>4414</v>
      </c>
      <c r="B975" t="s">
        <v>22</v>
      </c>
      <c r="C975" t="s">
        <v>15</v>
      </c>
      <c r="D975" t="s">
        <v>16</v>
      </c>
      <c r="E975" s="1">
        <v>41013</v>
      </c>
      <c r="F975" s="3">
        <v>0.45</v>
      </c>
      <c r="G975" s="1">
        <v>41013</v>
      </c>
      <c r="H975" s="3">
        <v>0.44930555555555557</v>
      </c>
      <c r="I975">
        <v>5</v>
      </c>
      <c r="J975">
        <v>1982</v>
      </c>
      <c r="K975" s="1">
        <v>41013</v>
      </c>
      <c r="L975" s="3">
        <v>0.50347222222222221</v>
      </c>
      <c r="M975" s="1">
        <v>41013</v>
      </c>
      <c r="N975" s="3">
        <v>0.50347222222222221</v>
      </c>
      <c r="O975">
        <v>30</v>
      </c>
      <c r="P975">
        <v>10</v>
      </c>
      <c r="Q975">
        <v>10</v>
      </c>
      <c r="R975">
        <v>12</v>
      </c>
      <c r="S975">
        <v>12</v>
      </c>
      <c r="T975" s="2">
        <f>ED_DATA[[#This Row],[REG DATE]] + ED_DATA[[#This Row],[REG TIME]]</f>
        <v>41013.449999999997</v>
      </c>
      <c r="U975" s="2">
        <f>ED_DATA[[#This Row],[TRIAGE DATE]] + ED_DATA[[#This Row],[TRIAGE TIME]]</f>
        <v>41013.449305555558</v>
      </c>
      <c r="V975" s="2">
        <f>ED_DATA[[#This Row],[DISP DATE]] + ED_DATA[[#This Row],[DISP TIME]]</f>
        <v>41013.503472222219</v>
      </c>
      <c r="W975" s="2">
        <f>ED_DATA[[#This Row],[DATE PT LEFT ED]] + ED_DATA[[#This Row],[TIME PT LEFT ED]]</f>
        <v>41013.503472222219</v>
      </c>
      <c r="X975" s="5">
        <f t="shared" si="150"/>
        <v>1.2833333333255723</v>
      </c>
      <c r="Y975" s="5">
        <f t="shared" si="151"/>
        <v>1.2833333333255723</v>
      </c>
      <c r="Z975" s="7">
        <f t="shared" si="152"/>
        <v>1</v>
      </c>
      <c r="AA975" s="7">
        <f t="shared" si="153"/>
        <v>1</v>
      </c>
      <c r="AB975" s="7">
        <f t="shared" si="156"/>
        <v>0</v>
      </c>
      <c r="AC975" s="7">
        <f t="shared" si="157"/>
        <v>0</v>
      </c>
      <c r="AD975" s="7">
        <f t="shared" si="158"/>
        <v>0</v>
      </c>
      <c r="AE975" s="7">
        <f t="shared" si="154"/>
        <v>0</v>
      </c>
      <c r="AF975" s="7">
        <f t="shared" si="155"/>
        <v>0</v>
      </c>
      <c r="AG975" s="7" t="str">
        <f t="shared" si="159"/>
        <v>Adult</v>
      </c>
    </row>
    <row r="976" spans="1:33">
      <c r="A976">
        <v>4414</v>
      </c>
      <c r="B976" t="s">
        <v>22</v>
      </c>
      <c r="C976" t="s">
        <v>15</v>
      </c>
      <c r="D976" t="s">
        <v>16</v>
      </c>
      <c r="E976" s="1">
        <v>41013</v>
      </c>
      <c r="F976" s="3">
        <v>0.6645833333333333</v>
      </c>
      <c r="G976" s="1">
        <v>41013</v>
      </c>
      <c r="H976" s="3">
        <v>0.66388888888888886</v>
      </c>
      <c r="I976">
        <v>5</v>
      </c>
      <c r="J976">
        <v>1983</v>
      </c>
      <c r="K976" s="1">
        <v>41013</v>
      </c>
      <c r="L976" s="3">
        <v>0.74305555555555558</v>
      </c>
      <c r="M976" s="1">
        <v>41013</v>
      </c>
      <c r="N976" s="3">
        <v>0.74305555555555558</v>
      </c>
      <c r="O976">
        <v>30</v>
      </c>
      <c r="P976">
        <v>15</v>
      </c>
      <c r="Q976">
        <v>15</v>
      </c>
      <c r="R976">
        <v>17</v>
      </c>
      <c r="S976">
        <v>17</v>
      </c>
      <c r="T976" s="2">
        <f>ED_DATA[[#This Row],[REG DATE]] + ED_DATA[[#This Row],[REG TIME]]</f>
        <v>41013.664583333331</v>
      </c>
      <c r="U976" s="2">
        <f>ED_DATA[[#This Row],[TRIAGE DATE]] + ED_DATA[[#This Row],[TRIAGE TIME]]</f>
        <v>41013.663888888892</v>
      </c>
      <c r="V976" s="2">
        <f>ED_DATA[[#This Row],[DISP DATE]] + ED_DATA[[#This Row],[DISP TIME]]</f>
        <v>41013.743055555555</v>
      </c>
      <c r="W976" s="2">
        <f>ED_DATA[[#This Row],[DATE PT LEFT ED]] + ED_DATA[[#This Row],[TIME PT LEFT ED]]</f>
        <v>41013.743055555555</v>
      </c>
      <c r="X976" s="5">
        <f t="shared" si="150"/>
        <v>1.8833333333604969</v>
      </c>
      <c r="Y976" s="5">
        <f t="shared" si="151"/>
        <v>1.8833333333604969</v>
      </c>
      <c r="Z976" s="7">
        <f t="shared" si="152"/>
        <v>1</v>
      </c>
      <c r="AA976" s="7">
        <f t="shared" si="153"/>
        <v>1</v>
      </c>
      <c r="AB976" s="7">
        <f t="shared" si="156"/>
        <v>0</v>
      </c>
      <c r="AC976" s="7">
        <f t="shared" si="157"/>
        <v>0</v>
      </c>
      <c r="AD976" s="7">
        <f t="shared" si="158"/>
        <v>0</v>
      </c>
      <c r="AE976" s="7">
        <f t="shared" si="154"/>
        <v>0</v>
      </c>
      <c r="AF976" s="7">
        <f t="shared" si="155"/>
        <v>0</v>
      </c>
      <c r="AG976" s="7" t="str">
        <f t="shared" si="159"/>
        <v>Adult</v>
      </c>
    </row>
    <row r="977" spans="1:33">
      <c r="A977">
        <v>4414</v>
      </c>
      <c r="B977" t="s">
        <v>28</v>
      </c>
      <c r="C977" t="s">
        <v>15</v>
      </c>
      <c r="D977" t="s">
        <v>16</v>
      </c>
      <c r="E977" s="1">
        <v>41010</v>
      </c>
      <c r="F977" s="3">
        <v>0.86319444444444449</v>
      </c>
      <c r="G977" s="1">
        <v>41010</v>
      </c>
      <c r="H977" s="3">
        <v>0.85763888888888884</v>
      </c>
      <c r="I977">
        <v>2</v>
      </c>
      <c r="J977">
        <v>2000</v>
      </c>
      <c r="K977" s="1">
        <v>41011</v>
      </c>
      <c r="L977" s="3">
        <v>0.14583333333333334</v>
      </c>
      <c r="M977" s="1">
        <v>41011</v>
      </c>
      <c r="N977" s="3">
        <v>0.14583333333333334</v>
      </c>
      <c r="O977">
        <v>13</v>
      </c>
      <c r="P977">
        <v>20</v>
      </c>
      <c r="Q977">
        <v>20</v>
      </c>
      <c r="R977">
        <v>3</v>
      </c>
      <c r="S977">
        <v>3</v>
      </c>
      <c r="T977" s="2">
        <f>ED_DATA[[#This Row],[REG DATE]] + ED_DATA[[#This Row],[REG TIME]]</f>
        <v>41010.863194444442</v>
      </c>
      <c r="U977" s="2">
        <f>ED_DATA[[#This Row],[TRIAGE DATE]] + ED_DATA[[#This Row],[TRIAGE TIME]]</f>
        <v>41010.857638888891</v>
      </c>
      <c r="V977" s="2">
        <f>ED_DATA[[#This Row],[DISP DATE]] + ED_DATA[[#This Row],[DISP TIME]]</f>
        <v>41011.145833333336</v>
      </c>
      <c r="W977" s="2">
        <f>ED_DATA[[#This Row],[DATE PT LEFT ED]] + ED_DATA[[#This Row],[TIME PT LEFT ED]]</f>
        <v>41011.145833333336</v>
      </c>
      <c r="X977" s="5">
        <f t="shared" si="150"/>
        <v>6.7833333334419876</v>
      </c>
      <c r="Y977" s="5">
        <f t="shared" si="151"/>
        <v>6.7833333334419876</v>
      </c>
      <c r="Z977" s="7">
        <f t="shared" si="152"/>
        <v>1</v>
      </c>
      <c r="AA977" s="7">
        <f t="shared" si="153"/>
        <v>0</v>
      </c>
      <c r="AB977" s="7">
        <f t="shared" si="156"/>
        <v>0</v>
      </c>
      <c r="AC977" s="7">
        <f t="shared" si="157"/>
        <v>0</v>
      </c>
      <c r="AD977" s="7">
        <f t="shared" si="158"/>
        <v>0</v>
      </c>
      <c r="AE977" s="7">
        <f t="shared" si="154"/>
        <v>0</v>
      </c>
      <c r="AF977" s="7">
        <f t="shared" si="155"/>
        <v>0</v>
      </c>
      <c r="AG977" s="7" t="str">
        <f t="shared" si="159"/>
        <v>Pediatric</v>
      </c>
    </row>
    <row r="978" spans="1:33">
      <c r="A978">
        <v>4414</v>
      </c>
      <c r="B978" t="s">
        <v>28</v>
      </c>
      <c r="C978" t="s">
        <v>15</v>
      </c>
      <c r="D978" t="s">
        <v>16</v>
      </c>
      <c r="E978" s="1">
        <v>41012</v>
      </c>
      <c r="F978" s="3">
        <v>0.24513888888888888</v>
      </c>
      <c r="G978" s="1">
        <v>41012</v>
      </c>
      <c r="H978" s="3">
        <v>0.23541666666666666</v>
      </c>
      <c r="I978">
        <v>2</v>
      </c>
      <c r="J978">
        <v>2005</v>
      </c>
      <c r="K978" s="1">
        <v>41012</v>
      </c>
      <c r="L978" s="3">
        <v>0.30555555555555558</v>
      </c>
      <c r="M978" s="1">
        <v>41012</v>
      </c>
      <c r="N978" s="3">
        <v>0.30555555555555558</v>
      </c>
      <c r="O978">
        <v>7</v>
      </c>
      <c r="P978">
        <v>5</v>
      </c>
      <c r="Q978">
        <v>5</v>
      </c>
      <c r="R978">
        <v>7</v>
      </c>
      <c r="S978">
        <v>7</v>
      </c>
      <c r="T978" s="2">
        <f>ED_DATA[[#This Row],[REG DATE]] + ED_DATA[[#This Row],[REG TIME]]</f>
        <v>41012.245138888888</v>
      </c>
      <c r="U978" s="2">
        <f>ED_DATA[[#This Row],[TRIAGE DATE]] + ED_DATA[[#This Row],[TRIAGE TIME]]</f>
        <v>41012.23541666667</v>
      </c>
      <c r="V978" s="2">
        <f>ED_DATA[[#This Row],[DISP DATE]] + ED_DATA[[#This Row],[DISP TIME]]</f>
        <v>41012.305555555555</v>
      </c>
      <c r="W978" s="2">
        <f>ED_DATA[[#This Row],[DATE PT LEFT ED]] + ED_DATA[[#This Row],[TIME PT LEFT ED]]</f>
        <v>41012.305555555555</v>
      </c>
      <c r="X978" s="5">
        <f t="shared" si="150"/>
        <v>1.4500000000116415</v>
      </c>
      <c r="Y978" s="5">
        <f t="shared" si="151"/>
        <v>1.4500000000116415</v>
      </c>
      <c r="Z978" s="7">
        <f t="shared" si="152"/>
        <v>1</v>
      </c>
      <c r="AA978" s="7">
        <f t="shared" si="153"/>
        <v>1</v>
      </c>
      <c r="AB978" s="7">
        <f t="shared" si="156"/>
        <v>0</v>
      </c>
      <c r="AC978" s="7">
        <f t="shared" si="157"/>
        <v>0</v>
      </c>
      <c r="AD978" s="7">
        <f t="shared" si="158"/>
        <v>0</v>
      </c>
      <c r="AE978" s="7">
        <f t="shared" si="154"/>
        <v>0</v>
      </c>
      <c r="AF978" s="7">
        <f t="shared" si="155"/>
        <v>0</v>
      </c>
      <c r="AG978" s="7" t="str">
        <f t="shared" si="159"/>
        <v>Pediatric</v>
      </c>
    </row>
    <row r="979" spans="1:33">
      <c r="A979">
        <v>4414</v>
      </c>
      <c r="B979" t="s">
        <v>28</v>
      </c>
      <c r="C979" t="s">
        <v>15</v>
      </c>
      <c r="D979" t="s">
        <v>16</v>
      </c>
      <c r="E979" s="1">
        <v>41012</v>
      </c>
      <c r="F979" s="3">
        <v>0.88611111111111107</v>
      </c>
      <c r="G979" s="1">
        <v>41012</v>
      </c>
      <c r="H979" s="3">
        <v>0.87986111111111109</v>
      </c>
      <c r="I979">
        <v>2</v>
      </c>
      <c r="J979">
        <v>1940</v>
      </c>
      <c r="K979" s="1">
        <v>41013</v>
      </c>
      <c r="L979" s="3">
        <v>1.0416666666666666E-2</v>
      </c>
      <c r="M979" s="1">
        <v>41013</v>
      </c>
      <c r="N979" s="3">
        <v>1.0416666666666666E-2</v>
      </c>
      <c r="O979">
        <v>72</v>
      </c>
      <c r="P979">
        <v>21</v>
      </c>
      <c r="Q979">
        <v>21</v>
      </c>
      <c r="R979">
        <v>0</v>
      </c>
      <c r="S979">
        <v>0</v>
      </c>
      <c r="T979" s="2">
        <f>ED_DATA[[#This Row],[REG DATE]] + ED_DATA[[#This Row],[REG TIME]]</f>
        <v>41012.886111111111</v>
      </c>
      <c r="U979" s="2">
        <f>ED_DATA[[#This Row],[TRIAGE DATE]] + ED_DATA[[#This Row],[TRIAGE TIME]]</f>
        <v>41012.879861111112</v>
      </c>
      <c r="V979" s="2">
        <f>ED_DATA[[#This Row],[DISP DATE]] + ED_DATA[[#This Row],[DISP TIME]]</f>
        <v>41013.010416666664</v>
      </c>
      <c r="W979" s="2">
        <f>ED_DATA[[#This Row],[DATE PT LEFT ED]] + ED_DATA[[#This Row],[TIME PT LEFT ED]]</f>
        <v>41013.010416666664</v>
      </c>
      <c r="X979" s="5">
        <f t="shared" si="150"/>
        <v>2.9833333332790062</v>
      </c>
      <c r="Y979" s="5">
        <f t="shared" si="151"/>
        <v>2.9833333332790062</v>
      </c>
      <c r="Z979" s="7">
        <f t="shared" si="152"/>
        <v>1</v>
      </c>
      <c r="AA979" s="7">
        <f t="shared" si="153"/>
        <v>1</v>
      </c>
      <c r="AB979" s="7">
        <f t="shared" si="156"/>
        <v>0</v>
      </c>
      <c r="AC979" s="7">
        <f t="shared" si="157"/>
        <v>0</v>
      </c>
      <c r="AD979" s="7">
        <f t="shared" si="158"/>
        <v>0</v>
      </c>
      <c r="AE979" s="7">
        <f t="shared" si="154"/>
        <v>0</v>
      </c>
      <c r="AF979" s="7">
        <f t="shared" si="155"/>
        <v>0</v>
      </c>
      <c r="AG979" s="7" t="str">
        <f t="shared" si="159"/>
        <v>Senior</v>
      </c>
    </row>
    <row r="980" spans="1:33">
      <c r="A980">
        <v>4414</v>
      </c>
      <c r="B980" t="s">
        <v>28</v>
      </c>
      <c r="C980" t="s">
        <v>15</v>
      </c>
      <c r="D980" t="s">
        <v>16</v>
      </c>
      <c r="E980" s="1">
        <v>41016</v>
      </c>
      <c r="F980" s="3">
        <v>0.70625000000000004</v>
      </c>
      <c r="G980" s="1">
        <v>41016</v>
      </c>
      <c r="H980" s="3">
        <v>0.69791666666666663</v>
      </c>
      <c r="I980">
        <v>2</v>
      </c>
      <c r="J980">
        <v>2011</v>
      </c>
      <c r="K980" s="1">
        <v>41016</v>
      </c>
      <c r="L980" s="3">
        <v>0.82708333333333328</v>
      </c>
      <c r="M980" s="1">
        <v>41016</v>
      </c>
      <c r="N980" s="3">
        <v>0.82708333333333328</v>
      </c>
      <c r="O980">
        <v>5</v>
      </c>
      <c r="P980">
        <v>16</v>
      </c>
      <c r="Q980">
        <v>16</v>
      </c>
      <c r="R980">
        <v>19</v>
      </c>
      <c r="S980">
        <v>19</v>
      </c>
      <c r="T980" s="2">
        <f>ED_DATA[[#This Row],[REG DATE]] + ED_DATA[[#This Row],[REG TIME]]</f>
        <v>41016.706250000003</v>
      </c>
      <c r="U980" s="2">
        <f>ED_DATA[[#This Row],[TRIAGE DATE]] + ED_DATA[[#This Row],[TRIAGE TIME]]</f>
        <v>41016.697916666664</v>
      </c>
      <c r="V980" s="2">
        <f>ED_DATA[[#This Row],[DISP DATE]] + ED_DATA[[#This Row],[DISP TIME]]</f>
        <v>41016.82708333333</v>
      </c>
      <c r="W980" s="2">
        <f>ED_DATA[[#This Row],[DATE PT LEFT ED]] + ED_DATA[[#This Row],[TIME PT LEFT ED]]</f>
        <v>41016.82708333333</v>
      </c>
      <c r="X980" s="5">
        <f t="shared" si="150"/>
        <v>2.8999999998486601</v>
      </c>
      <c r="Y980" s="5">
        <f t="shared" si="151"/>
        <v>2.8999999998486601</v>
      </c>
      <c r="Z980" s="7">
        <f t="shared" si="152"/>
        <v>1</v>
      </c>
      <c r="AA980" s="7">
        <f t="shared" si="153"/>
        <v>1</v>
      </c>
      <c r="AB980" s="7">
        <f t="shared" si="156"/>
        <v>0</v>
      </c>
      <c r="AC980" s="7">
        <f t="shared" si="157"/>
        <v>0</v>
      </c>
      <c r="AD980" s="7">
        <f t="shared" si="158"/>
        <v>0</v>
      </c>
      <c r="AE980" s="7">
        <f t="shared" si="154"/>
        <v>0</v>
      </c>
      <c r="AF980" s="7">
        <f t="shared" si="155"/>
        <v>0</v>
      </c>
      <c r="AG980" s="7" t="str">
        <f t="shared" si="159"/>
        <v>Pediatric</v>
      </c>
    </row>
    <row r="981" spans="1:33">
      <c r="A981">
        <v>4414</v>
      </c>
      <c r="B981" t="s">
        <v>22</v>
      </c>
      <c r="C981" t="s">
        <v>15</v>
      </c>
      <c r="D981" t="s">
        <v>16</v>
      </c>
      <c r="E981" s="1">
        <v>41012</v>
      </c>
      <c r="F981" s="3">
        <v>0.16458333333333333</v>
      </c>
      <c r="G981" s="1">
        <v>41012</v>
      </c>
      <c r="H981" s="3">
        <v>0.16388888888888889</v>
      </c>
      <c r="I981">
        <v>5</v>
      </c>
      <c r="J981">
        <v>1987</v>
      </c>
      <c r="K981" s="1">
        <v>41012</v>
      </c>
      <c r="L981" s="3">
        <v>0.22222222222222221</v>
      </c>
      <c r="M981" s="1">
        <v>41012</v>
      </c>
      <c r="N981" s="3">
        <v>0.22222222222222221</v>
      </c>
      <c r="O981">
        <v>25</v>
      </c>
      <c r="P981">
        <v>3</v>
      </c>
      <c r="Q981">
        <v>3</v>
      </c>
      <c r="R981">
        <v>5</v>
      </c>
      <c r="S981">
        <v>5</v>
      </c>
      <c r="T981" s="2">
        <f>ED_DATA[[#This Row],[REG DATE]] + ED_DATA[[#This Row],[REG TIME]]</f>
        <v>41012.164583333331</v>
      </c>
      <c r="U981" s="2">
        <f>ED_DATA[[#This Row],[TRIAGE DATE]] + ED_DATA[[#This Row],[TRIAGE TIME]]</f>
        <v>41012.163888888892</v>
      </c>
      <c r="V981" s="2">
        <f>ED_DATA[[#This Row],[DISP DATE]] + ED_DATA[[#This Row],[DISP TIME]]</f>
        <v>41012.222222222219</v>
      </c>
      <c r="W981" s="2">
        <f>ED_DATA[[#This Row],[DATE PT LEFT ED]] + ED_DATA[[#This Row],[TIME PT LEFT ED]]</f>
        <v>41012.222222222219</v>
      </c>
      <c r="X981" s="5">
        <f t="shared" si="150"/>
        <v>1.3833333333022892</v>
      </c>
      <c r="Y981" s="5">
        <f t="shared" si="151"/>
        <v>1.3833333333022892</v>
      </c>
      <c r="Z981" s="7">
        <f t="shared" si="152"/>
        <v>1</v>
      </c>
      <c r="AA981" s="7">
        <f t="shared" si="153"/>
        <v>1</v>
      </c>
      <c r="AB981" s="7">
        <f t="shared" si="156"/>
        <v>0</v>
      </c>
      <c r="AC981" s="7">
        <f t="shared" si="157"/>
        <v>0</v>
      </c>
      <c r="AD981" s="7">
        <f t="shared" si="158"/>
        <v>0</v>
      </c>
      <c r="AE981" s="7">
        <f t="shared" si="154"/>
        <v>0</v>
      </c>
      <c r="AF981" s="7">
        <f t="shared" si="155"/>
        <v>0</v>
      </c>
      <c r="AG981" s="7" t="str">
        <f t="shared" si="159"/>
        <v>Adult</v>
      </c>
    </row>
    <row r="982" spans="1:33">
      <c r="A982">
        <v>4414</v>
      </c>
      <c r="B982" t="s">
        <v>22</v>
      </c>
      <c r="C982" t="s">
        <v>15</v>
      </c>
      <c r="D982" t="s">
        <v>16</v>
      </c>
      <c r="E982" s="1">
        <v>41016</v>
      </c>
      <c r="F982" s="3">
        <v>0.44513888888888886</v>
      </c>
      <c r="G982" s="1">
        <v>41016</v>
      </c>
      <c r="H982" s="3">
        <v>0.44444444444444442</v>
      </c>
      <c r="I982">
        <v>5</v>
      </c>
      <c r="J982">
        <v>1975</v>
      </c>
      <c r="K982" s="1">
        <v>41016</v>
      </c>
      <c r="L982" s="3">
        <v>0.51666666666666672</v>
      </c>
      <c r="M982" s="1">
        <v>41016</v>
      </c>
      <c r="N982" s="3">
        <v>0.51666666666666672</v>
      </c>
      <c r="O982">
        <v>39</v>
      </c>
      <c r="P982">
        <v>10</v>
      </c>
      <c r="Q982">
        <v>10</v>
      </c>
      <c r="R982">
        <v>12</v>
      </c>
      <c r="S982">
        <v>12</v>
      </c>
      <c r="T982" s="2">
        <f>ED_DATA[[#This Row],[REG DATE]] + ED_DATA[[#This Row],[REG TIME]]</f>
        <v>41016.445138888892</v>
      </c>
      <c r="U982" s="2">
        <f>ED_DATA[[#This Row],[TRIAGE DATE]] + ED_DATA[[#This Row],[TRIAGE TIME]]</f>
        <v>41016.444444444445</v>
      </c>
      <c r="V982" s="2">
        <f>ED_DATA[[#This Row],[DISP DATE]] + ED_DATA[[#This Row],[DISP TIME]]</f>
        <v>41016.51666666667</v>
      </c>
      <c r="W982" s="2">
        <f>ED_DATA[[#This Row],[DATE PT LEFT ED]] + ED_DATA[[#This Row],[TIME PT LEFT ED]]</f>
        <v>41016.51666666667</v>
      </c>
      <c r="X982" s="5">
        <f t="shared" si="150"/>
        <v>1.7166666666744277</v>
      </c>
      <c r="Y982" s="5">
        <f t="shared" si="151"/>
        <v>1.7166666666744277</v>
      </c>
      <c r="Z982" s="7">
        <f t="shared" si="152"/>
        <v>1</v>
      </c>
      <c r="AA982" s="7">
        <f t="shared" si="153"/>
        <v>1</v>
      </c>
      <c r="AB982" s="7">
        <f t="shared" si="156"/>
        <v>0</v>
      </c>
      <c r="AC982" s="7">
        <f t="shared" si="157"/>
        <v>0</v>
      </c>
      <c r="AD982" s="7">
        <f t="shared" si="158"/>
        <v>0</v>
      </c>
      <c r="AE982" s="7">
        <f t="shared" si="154"/>
        <v>0</v>
      </c>
      <c r="AF982" s="7">
        <f t="shared" si="155"/>
        <v>0</v>
      </c>
      <c r="AG982" s="7" t="str">
        <f t="shared" si="159"/>
        <v>Adult</v>
      </c>
    </row>
    <row r="983" spans="1:33">
      <c r="A983">
        <v>4414</v>
      </c>
      <c r="B983" t="s">
        <v>22</v>
      </c>
      <c r="C983" t="s">
        <v>15</v>
      </c>
      <c r="D983" t="s">
        <v>16</v>
      </c>
      <c r="E983" s="1">
        <v>41016</v>
      </c>
      <c r="F983" s="3">
        <v>0.58819444444444446</v>
      </c>
      <c r="G983" s="1">
        <v>41016</v>
      </c>
      <c r="H983" s="3">
        <v>0.57916666666666672</v>
      </c>
      <c r="I983">
        <v>5</v>
      </c>
      <c r="J983">
        <v>1979</v>
      </c>
      <c r="K983" s="1">
        <v>41016</v>
      </c>
      <c r="L983" s="3">
        <v>0.60416666666666663</v>
      </c>
      <c r="M983" s="1">
        <v>41016</v>
      </c>
      <c r="N983" s="3">
        <v>0.60416666666666663</v>
      </c>
      <c r="O983">
        <v>34</v>
      </c>
      <c r="P983">
        <v>14</v>
      </c>
      <c r="Q983">
        <v>13</v>
      </c>
      <c r="R983">
        <v>14</v>
      </c>
      <c r="S983">
        <v>14</v>
      </c>
      <c r="T983" s="2">
        <f>ED_DATA[[#This Row],[REG DATE]] + ED_DATA[[#This Row],[REG TIME]]</f>
        <v>41016.588194444441</v>
      </c>
      <c r="U983" s="2">
        <f>ED_DATA[[#This Row],[TRIAGE DATE]] + ED_DATA[[#This Row],[TRIAGE TIME]]</f>
        <v>41016.57916666667</v>
      </c>
      <c r="V983" s="2">
        <f>ED_DATA[[#This Row],[DISP DATE]] + ED_DATA[[#This Row],[DISP TIME]]</f>
        <v>41016.604166666664</v>
      </c>
      <c r="W983" s="2">
        <f>ED_DATA[[#This Row],[DATE PT LEFT ED]] + ED_DATA[[#This Row],[TIME PT LEFT ED]]</f>
        <v>41016.604166666664</v>
      </c>
      <c r="X983" s="5">
        <f t="shared" si="150"/>
        <v>0.38333333336049691</v>
      </c>
      <c r="Y983" s="5">
        <f t="shared" si="151"/>
        <v>0.38333333336049691</v>
      </c>
      <c r="Z983" s="7">
        <f t="shared" si="152"/>
        <v>1</v>
      </c>
      <c r="AA983" s="7">
        <f t="shared" si="153"/>
        <v>1</v>
      </c>
      <c r="AB983" s="7">
        <f t="shared" si="156"/>
        <v>0</v>
      </c>
      <c r="AC983" s="7">
        <f t="shared" si="157"/>
        <v>0</v>
      </c>
      <c r="AD983" s="7">
        <f t="shared" si="158"/>
        <v>0</v>
      </c>
      <c r="AE983" s="7">
        <f t="shared" si="154"/>
        <v>0</v>
      </c>
      <c r="AF983" s="7">
        <f t="shared" si="155"/>
        <v>0</v>
      </c>
      <c r="AG983" s="7" t="str">
        <f t="shared" si="159"/>
        <v>Adult</v>
      </c>
    </row>
    <row r="984" spans="1:33">
      <c r="A984">
        <v>4414</v>
      </c>
      <c r="B984" t="s">
        <v>22</v>
      </c>
      <c r="C984" t="s">
        <v>15</v>
      </c>
      <c r="D984" t="s">
        <v>16</v>
      </c>
      <c r="E984" s="1">
        <v>41016</v>
      </c>
      <c r="F984" s="3">
        <v>0.72361111111111109</v>
      </c>
      <c r="G984" s="1">
        <v>41016</v>
      </c>
      <c r="H984" s="3">
        <v>0.72291666666666665</v>
      </c>
      <c r="I984">
        <v>5</v>
      </c>
      <c r="J984">
        <v>1983</v>
      </c>
      <c r="K984" s="1">
        <v>41016</v>
      </c>
      <c r="L984" s="3">
        <v>0.76249999999999996</v>
      </c>
      <c r="M984" s="1">
        <v>41016</v>
      </c>
      <c r="N984" s="3">
        <v>0.76249999999999996</v>
      </c>
      <c r="O984">
        <v>31</v>
      </c>
      <c r="P984">
        <v>17</v>
      </c>
      <c r="Q984">
        <v>17</v>
      </c>
      <c r="R984">
        <v>18</v>
      </c>
      <c r="S984">
        <v>18</v>
      </c>
      <c r="T984" s="2">
        <f>ED_DATA[[#This Row],[REG DATE]] + ED_DATA[[#This Row],[REG TIME]]</f>
        <v>41016.723611111112</v>
      </c>
      <c r="U984" s="2">
        <f>ED_DATA[[#This Row],[TRIAGE DATE]] + ED_DATA[[#This Row],[TRIAGE TIME]]</f>
        <v>41016.722916666666</v>
      </c>
      <c r="V984" s="2">
        <f>ED_DATA[[#This Row],[DISP DATE]] + ED_DATA[[#This Row],[DISP TIME]]</f>
        <v>41016.762499999997</v>
      </c>
      <c r="W984" s="2">
        <f>ED_DATA[[#This Row],[DATE PT LEFT ED]] + ED_DATA[[#This Row],[TIME PT LEFT ED]]</f>
        <v>41016.762499999997</v>
      </c>
      <c r="X984" s="5">
        <f t="shared" si="150"/>
        <v>0.93333333323244005</v>
      </c>
      <c r="Y984" s="5">
        <f t="shared" si="151"/>
        <v>0.93333333323244005</v>
      </c>
      <c r="Z984" s="7">
        <f t="shared" si="152"/>
        <v>1</v>
      </c>
      <c r="AA984" s="7">
        <f t="shared" si="153"/>
        <v>1</v>
      </c>
      <c r="AB984" s="7">
        <f t="shared" si="156"/>
        <v>0</v>
      </c>
      <c r="AC984" s="7">
        <f t="shared" si="157"/>
        <v>0</v>
      </c>
      <c r="AD984" s="7">
        <f t="shared" si="158"/>
        <v>0</v>
      </c>
      <c r="AE984" s="7">
        <f t="shared" si="154"/>
        <v>0</v>
      </c>
      <c r="AF984" s="7">
        <f t="shared" si="155"/>
        <v>0</v>
      </c>
      <c r="AG984" s="7" t="str">
        <f t="shared" si="159"/>
        <v>Adult</v>
      </c>
    </row>
    <row r="985" spans="1:33">
      <c r="A985">
        <v>4414</v>
      </c>
      <c r="B985" t="s">
        <v>26</v>
      </c>
      <c r="C985" t="s">
        <v>27</v>
      </c>
      <c r="D985" t="s">
        <v>16</v>
      </c>
      <c r="E985" s="1">
        <v>41011</v>
      </c>
      <c r="F985" s="3">
        <v>0.53194444444444444</v>
      </c>
      <c r="G985" s="1">
        <v>41011</v>
      </c>
      <c r="H985" s="3">
        <v>0.52638888888888891</v>
      </c>
      <c r="I985">
        <v>2</v>
      </c>
      <c r="J985">
        <v>1941</v>
      </c>
      <c r="K985" s="1">
        <v>41011</v>
      </c>
      <c r="L985" s="3">
        <v>0.61111111111111116</v>
      </c>
      <c r="M985" s="1">
        <v>41011</v>
      </c>
      <c r="N985" s="3">
        <v>0.61111111111111116</v>
      </c>
      <c r="O985">
        <v>74</v>
      </c>
      <c r="P985">
        <v>12</v>
      </c>
      <c r="Q985">
        <v>12</v>
      </c>
      <c r="R985">
        <v>14</v>
      </c>
      <c r="S985">
        <v>14</v>
      </c>
      <c r="T985" s="2">
        <f>ED_DATA[[#This Row],[REG DATE]] + ED_DATA[[#This Row],[REG TIME]]</f>
        <v>41011.531944444447</v>
      </c>
      <c r="U985" s="2">
        <f>ED_DATA[[#This Row],[TRIAGE DATE]] + ED_DATA[[#This Row],[TRIAGE TIME]]</f>
        <v>41011.526388888888</v>
      </c>
      <c r="V985" s="2">
        <f>ED_DATA[[#This Row],[DISP DATE]] + ED_DATA[[#This Row],[DISP TIME]]</f>
        <v>41011.611111111109</v>
      </c>
      <c r="W985" s="2">
        <f>ED_DATA[[#This Row],[DATE PT LEFT ED]] + ED_DATA[[#This Row],[TIME PT LEFT ED]]</f>
        <v>41011.611111111109</v>
      </c>
      <c r="X985" s="5">
        <f t="shared" si="150"/>
        <v>1.8999999999068677</v>
      </c>
      <c r="Y985" s="5">
        <f t="shared" si="151"/>
        <v>1.8999999999068677</v>
      </c>
      <c r="Z985" s="7">
        <f t="shared" si="152"/>
        <v>1</v>
      </c>
      <c r="AA985" s="7">
        <f t="shared" si="153"/>
        <v>1</v>
      </c>
      <c r="AB985" s="7">
        <f t="shared" si="156"/>
        <v>1</v>
      </c>
      <c r="AC985" s="7">
        <f t="shared" si="157"/>
        <v>1</v>
      </c>
      <c r="AD985" s="7">
        <f t="shared" si="158"/>
        <v>0</v>
      </c>
      <c r="AE985" s="7">
        <f t="shared" si="154"/>
        <v>1</v>
      </c>
      <c r="AF985" s="7">
        <f t="shared" si="155"/>
        <v>0</v>
      </c>
      <c r="AG985" s="7" t="str">
        <f t="shared" si="159"/>
        <v>Senior</v>
      </c>
    </row>
    <row r="986" spans="1:33">
      <c r="A986">
        <v>4414</v>
      </c>
      <c r="B986" t="s">
        <v>26</v>
      </c>
      <c r="C986" t="s">
        <v>27</v>
      </c>
      <c r="D986" t="s">
        <v>16</v>
      </c>
      <c r="E986" s="1">
        <v>41011</v>
      </c>
      <c r="F986" s="3">
        <v>0.53749999999999998</v>
      </c>
      <c r="G986" s="1">
        <v>41011</v>
      </c>
      <c r="H986" s="3">
        <v>0.52777777777777779</v>
      </c>
      <c r="I986">
        <v>2</v>
      </c>
      <c r="J986">
        <v>2007</v>
      </c>
      <c r="K986" s="1">
        <v>41011</v>
      </c>
      <c r="L986" s="3">
        <v>0.67013888888888884</v>
      </c>
      <c r="M986" s="1">
        <v>41011</v>
      </c>
      <c r="N986" s="3">
        <v>0.67013888888888884</v>
      </c>
      <c r="O986">
        <v>9</v>
      </c>
      <c r="P986">
        <v>12</v>
      </c>
      <c r="Q986">
        <v>12</v>
      </c>
      <c r="R986">
        <v>16</v>
      </c>
      <c r="S986">
        <v>16</v>
      </c>
      <c r="T986" s="2">
        <f>ED_DATA[[#This Row],[REG DATE]] + ED_DATA[[#This Row],[REG TIME]]</f>
        <v>41011.537499999999</v>
      </c>
      <c r="U986" s="2">
        <f>ED_DATA[[#This Row],[TRIAGE DATE]] + ED_DATA[[#This Row],[TRIAGE TIME]]</f>
        <v>41011.527777777781</v>
      </c>
      <c r="V986" s="2">
        <f>ED_DATA[[#This Row],[DISP DATE]] + ED_DATA[[#This Row],[DISP TIME]]</f>
        <v>41011.670138888891</v>
      </c>
      <c r="W986" s="2">
        <f>ED_DATA[[#This Row],[DATE PT LEFT ED]] + ED_DATA[[#This Row],[TIME PT LEFT ED]]</f>
        <v>41011.670138888891</v>
      </c>
      <c r="X986" s="5">
        <f t="shared" si="150"/>
        <v>3.183333333407063</v>
      </c>
      <c r="Y986" s="5">
        <f t="shared" si="151"/>
        <v>3.183333333407063</v>
      </c>
      <c r="Z986" s="7">
        <f t="shared" si="152"/>
        <v>1</v>
      </c>
      <c r="AA986" s="7">
        <f t="shared" si="153"/>
        <v>1</v>
      </c>
      <c r="AB986" s="7">
        <f t="shared" si="156"/>
        <v>1</v>
      </c>
      <c r="AC986" s="7">
        <f t="shared" si="157"/>
        <v>1</v>
      </c>
      <c r="AD986" s="7">
        <f t="shared" si="158"/>
        <v>0</v>
      </c>
      <c r="AE986" s="7">
        <f t="shared" si="154"/>
        <v>1</v>
      </c>
      <c r="AF986" s="7">
        <f t="shared" si="155"/>
        <v>0</v>
      </c>
      <c r="AG986" s="7" t="str">
        <f t="shared" si="159"/>
        <v>Pediatric</v>
      </c>
    </row>
    <row r="987" spans="1:33">
      <c r="A987">
        <v>4414</v>
      </c>
      <c r="B987" t="s">
        <v>26</v>
      </c>
      <c r="C987" t="s">
        <v>27</v>
      </c>
      <c r="D987" t="s">
        <v>16</v>
      </c>
      <c r="E987" s="1">
        <v>41011</v>
      </c>
      <c r="F987" s="3">
        <v>0.5444444444444444</v>
      </c>
      <c r="G987" s="1">
        <v>41011</v>
      </c>
      <c r="H987" s="3">
        <v>0.54027777777777775</v>
      </c>
      <c r="I987">
        <v>2</v>
      </c>
      <c r="J987">
        <v>1999</v>
      </c>
      <c r="K987" s="1">
        <v>41011</v>
      </c>
      <c r="L987" s="3">
        <v>0.86805555555555558</v>
      </c>
      <c r="M987" s="1">
        <v>41011</v>
      </c>
      <c r="N987" s="3">
        <v>0.86805555555555558</v>
      </c>
      <c r="O987">
        <v>12</v>
      </c>
      <c r="P987">
        <v>13</v>
      </c>
      <c r="Q987">
        <v>12</v>
      </c>
      <c r="R987">
        <v>20</v>
      </c>
      <c r="S987">
        <v>20</v>
      </c>
      <c r="T987" s="2">
        <f>ED_DATA[[#This Row],[REG DATE]] + ED_DATA[[#This Row],[REG TIME]]</f>
        <v>41011.544444444444</v>
      </c>
      <c r="U987" s="2">
        <f>ED_DATA[[#This Row],[TRIAGE DATE]] + ED_DATA[[#This Row],[TRIAGE TIME]]</f>
        <v>41011.540277777778</v>
      </c>
      <c r="V987" s="2">
        <f>ED_DATA[[#This Row],[DISP DATE]] + ED_DATA[[#This Row],[DISP TIME]]</f>
        <v>41011.868055555555</v>
      </c>
      <c r="W987" s="2">
        <f>ED_DATA[[#This Row],[DATE PT LEFT ED]] + ED_DATA[[#This Row],[TIME PT LEFT ED]]</f>
        <v>41011.868055555555</v>
      </c>
      <c r="X987" s="5">
        <f t="shared" si="150"/>
        <v>7.7666666666627862</v>
      </c>
      <c r="Y987" s="5">
        <f t="shared" si="151"/>
        <v>7.7666666666627862</v>
      </c>
      <c r="Z987" s="7">
        <f t="shared" si="152"/>
        <v>0</v>
      </c>
      <c r="AA987" s="7">
        <f t="shared" si="153"/>
        <v>0</v>
      </c>
      <c r="AB987" s="7">
        <f t="shared" si="156"/>
        <v>1</v>
      </c>
      <c r="AC987" s="7">
        <f t="shared" si="157"/>
        <v>1</v>
      </c>
      <c r="AD987" s="7">
        <f t="shared" si="158"/>
        <v>0</v>
      </c>
      <c r="AE987" s="7">
        <f t="shared" si="154"/>
        <v>0</v>
      </c>
      <c r="AF987" s="7">
        <f t="shared" si="155"/>
        <v>0</v>
      </c>
      <c r="AG987" s="7" t="str">
        <f t="shared" si="159"/>
        <v>Pediatric</v>
      </c>
    </row>
    <row r="988" spans="1:33">
      <c r="A988">
        <v>4414</v>
      </c>
      <c r="B988" t="s">
        <v>26</v>
      </c>
      <c r="C988" t="s">
        <v>27</v>
      </c>
      <c r="D988" t="s">
        <v>18</v>
      </c>
      <c r="E988" s="1">
        <v>41012</v>
      </c>
      <c r="F988" s="3">
        <v>0.56388888888888888</v>
      </c>
      <c r="G988" s="1">
        <v>41012</v>
      </c>
      <c r="H988" s="3">
        <v>0.5625</v>
      </c>
      <c r="I988">
        <v>2</v>
      </c>
      <c r="J988">
        <v>2000</v>
      </c>
      <c r="K988" s="1">
        <v>41012</v>
      </c>
      <c r="L988" s="3">
        <v>0.68402777777777779</v>
      </c>
      <c r="M988" s="1">
        <v>41012</v>
      </c>
      <c r="N988" s="3">
        <v>0.68402777777777779</v>
      </c>
      <c r="O988">
        <v>14</v>
      </c>
      <c r="P988">
        <v>13</v>
      </c>
      <c r="Q988">
        <v>13</v>
      </c>
      <c r="R988">
        <v>16</v>
      </c>
      <c r="S988">
        <v>16</v>
      </c>
      <c r="T988" s="2">
        <f>ED_DATA[[#This Row],[REG DATE]] + ED_DATA[[#This Row],[REG TIME]]</f>
        <v>41012.563888888886</v>
      </c>
      <c r="U988" s="2">
        <f>ED_DATA[[#This Row],[TRIAGE DATE]] + ED_DATA[[#This Row],[TRIAGE TIME]]</f>
        <v>41012.5625</v>
      </c>
      <c r="V988" s="2">
        <f>ED_DATA[[#This Row],[DISP DATE]] + ED_DATA[[#This Row],[DISP TIME]]</f>
        <v>41012.684027777781</v>
      </c>
      <c r="W988" s="2">
        <f>ED_DATA[[#This Row],[DATE PT LEFT ED]] + ED_DATA[[#This Row],[TIME PT LEFT ED]]</f>
        <v>41012.684027777781</v>
      </c>
      <c r="X988" s="5">
        <f t="shared" si="150"/>
        <v>2.8833333334769122</v>
      </c>
      <c r="Y988" s="5">
        <f t="shared" si="151"/>
        <v>2.8833333334769122</v>
      </c>
      <c r="Z988" s="7">
        <f t="shared" si="152"/>
        <v>1</v>
      </c>
      <c r="AA988" s="7">
        <f t="shared" si="153"/>
        <v>1</v>
      </c>
      <c r="AB988" s="7">
        <f t="shared" si="156"/>
        <v>1</v>
      </c>
      <c r="AC988" s="7">
        <f t="shared" si="157"/>
        <v>1</v>
      </c>
      <c r="AD988" s="7">
        <f t="shared" si="158"/>
        <v>0</v>
      </c>
      <c r="AE988" s="7">
        <f t="shared" si="154"/>
        <v>1</v>
      </c>
      <c r="AF988" s="7">
        <f t="shared" si="155"/>
        <v>0</v>
      </c>
      <c r="AG988" s="7" t="str">
        <f t="shared" si="159"/>
        <v>Pediatric</v>
      </c>
    </row>
    <row r="989" spans="1:33">
      <c r="A989">
        <v>4414</v>
      </c>
      <c r="B989" t="s">
        <v>22</v>
      </c>
      <c r="C989" t="s">
        <v>15</v>
      </c>
      <c r="D989" t="s">
        <v>16</v>
      </c>
      <c r="E989" s="1">
        <v>41015</v>
      </c>
      <c r="F989" s="3">
        <v>0.41458333333333336</v>
      </c>
      <c r="G989" s="1">
        <v>41015</v>
      </c>
      <c r="H989" s="3">
        <v>0.41388888888888886</v>
      </c>
      <c r="I989">
        <v>2</v>
      </c>
      <c r="J989">
        <v>1983</v>
      </c>
      <c r="K989" s="1">
        <v>41015</v>
      </c>
      <c r="L989" s="3">
        <v>0.47916666666666669</v>
      </c>
      <c r="M989" s="1">
        <v>41015</v>
      </c>
      <c r="N989" s="3">
        <v>0.47916666666666669</v>
      </c>
      <c r="O989">
        <v>30</v>
      </c>
      <c r="P989">
        <v>9</v>
      </c>
      <c r="Q989">
        <v>9</v>
      </c>
      <c r="R989">
        <v>11</v>
      </c>
      <c r="S989">
        <v>11</v>
      </c>
      <c r="T989" s="2">
        <f>ED_DATA[[#This Row],[REG DATE]] + ED_DATA[[#This Row],[REG TIME]]</f>
        <v>41015.414583333331</v>
      </c>
      <c r="U989" s="2">
        <f>ED_DATA[[#This Row],[TRIAGE DATE]] + ED_DATA[[#This Row],[TRIAGE TIME]]</f>
        <v>41015.413888888892</v>
      </c>
      <c r="V989" s="2">
        <f>ED_DATA[[#This Row],[DISP DATE]] + ED_DATA[[#This Row],[DISP TIME]]</f>
        <v>41015.479166666664</v>
      </c>
      <c r="W989" s="2">
        <f>ED_DATA[[#This Row],[DATE PT LEFT ED]] + ED_DATA[[#This Row],[TIME PT LEFT ED]]</f>
        <v>41015.479166666664</v>
      </c>
      <c r="X989" s="5">
        <f t="shared" si="150"/>
        <v>1.5499999999883585</v>
      </c>
      <c r="Y989" s="5">
        <f t="shared" si="151"/>
        <v>1.5499999999883585</v>
      </c>
      <c r="Z989" s="7">
        <f t="shared" si="152"/>
        <v>1</v>
      </c>
      <c r="AA989" s="7">
        <f t="shared" si="153"/>
        <v>1</v>
      </c>
      <c r="AB989" s="7">
        <f t="shared" si="156"/>
        <v>0</v>
      </c>
      <c r="AC989" s="7">
        <f t="shared" si="157"/>
        <v>0</v>
      </c>
      <c r="AD989" s="7">
        <f t="shared" si="158"/>
        <v>0</v>
      </c>
      <c r="AE989" s="7">
        <f t="shared" si="154"/>
        <v>0</v>
      </c>
      <c r="AF989" s="7">
        <f t="shared" si="155"/>
        <v>0</v>
      </c>
      <c r="AG989" s="7" t="str">
        <f t="shared" si="159"/>
        <v>Adult</v>
      </c>
    </row>
    <row r="990" spans="1:33">
      <c r="A990">
        <v>4414</v>
      </c>
      <c r="B990" t="s">
        <v>22</v>
      </c>
      <c r="C990" t="s">
        <v>15</v>
      </c>
      <c r="D990" t="s">
        <v>16</v>
      </c>
      <c r="E990" s="1">
        <v>41015</v>
      </c>
      <c r="F990" s="3">
        <v>0.41944444444444445</v>
      </c>
      <c r="G990" s="1">
        <v>41015</v>
      </c>
      <c r="H990" s="3">
        <v>0.41875000000000001</v>
      </c>
      <c r="I990">
        <v>5</v>
      </c>
      <c r="J990">
        <v>1993</v>
      </c>
      <c r="K990" s="1">
        <v>41015</v>
      </c>
      <c r="L990" s="3">
        <v>0.47916666666666669</v>
      </c>
      <c r="M990" s="1">
        <v>41015</v>
      </c>
      <c r="N990" s="3">
        <v>0.47916666666666669</v>
      </c>
      <c r="O990">
        <v>20</v>
      </c>
      <c r="P990">
        <v>10</v>
      </c>
      <c r="Q990">
        <v>10</v>
      </c>
      <c r="R990">
        <v>11</v>
      </c>
      <c r="S990">
        <v>11</v>
      </c>
      <c r="T990" s="2">
        <f>ED_DATA[[#This Row],[REG DATE]] + ED_DATA[[#This Row],[REG TIME]]</f>
        <v>41015.419444444444</v>
      </c>
      <c r="U990" s="2">
        <f>ED_DATA[[#This Row],[TRIAGE DATE]] + ED_DATA[[#This Row],[TRIAGE TIME]]</f>
        <v>41015.418749999997</v>
      </c>
      <c r="V990" s="2">
        <f>ED_DATA[[#This Row],[DISP DATE]] + ED_DATA[[#This Row],[DISP TIME]]</f>
        <v>41015.479166666664</v>
      </c>
      <c r="W990" s="2">
        <f>ED_DATA[[#This Row],[DATE PT LEFT ED]] + ED_DATA[[#This Row],[TIME PT LEFT ED]]</f>
        <v>41015.479166666664</v>
      </c>
      <c r="X990" s="5">
        <f t="shared" si="150"/>
        <v>1.4333333332906477</v>
      </c>
      <c r="Y990" s="5">
        <f t="shared" si="151"/>
        <v>1.4333333332906477</v>
      </c>
      <c r="Z990" s="7">
        <f t="shared" si="152"/>
        <v>1</v>
      </c>
      <c r="AA990" s="7">
        <f t="shared" si="153"/>
        <v>1</v>
      </c>
      <c r="AB990" s="7">
        <f t="shared" si="156"/>
        <v>0</v>
      </c>
      <c r="AC990" s="7">
        <f t="shared" si="157"/>
        <v>0</v>
      </c>
      <c r="AD990" s="7">
        <f t="shared" si="158"/>
        <v>0</v>
      </c>
      <c r="AE990" s="7">
        <f t="shared" si="154"/>
        <v>0</v>
      </c>
      <c r="AF990" s="7">
        <f t="shared" si="155"/>
        <v>0</v>
      </c>
      <c r="AG990" s="7" t="str">
        <f t="shared" si="159"/>
        <v>Adult</v>
      </c>
    </row>
    <row r="991" spans="1:33">
      <c r="A991">
        <v>4414</v>
      </c>
      <c r="B991" t="s">
        <v>22</v>
      </c>
      <c r="C991" t="s">
        <v>15</v>
      </c>
      <c r="D991" t="s">
        <v>16</v>
      </c>
      <c r="E991" s="1">
        <v>41015</v>
      </c>
      <c r="F991" s="3">
        <v>0.43680555555555556</v>
      </c>
      <c r="G991" s="1">
        <v>41015</v>
      </c>
      <c r="H991" s="3">
        <v>0.43611111111111112</v>
      </c>
      <c r="I991">
        <v>5</v>
      </c>
      <c r="J991">
        <v>1975</v>
      </c>
      <c r="K991" s="1">
        <v>41015</v>
      </c>
      <c r="L991" s="3">
        <v>0.44444444444444442</v>
      </c>
      <c r="M991" s="1">
        <v>41015</v>
      </c>
      <c r="N991" s="3">
        <v>0.44444444444444442</v>
      </c>
      <c r="O991">
        <v>41</v>
      </c>
      <c r="P991">
        <v>10</v>
      </c>
      <c r="Q991">
        <v>10</v>
      </c>
      <c r="R991">
        <v>10</v>
      </c>
      <c r="S991">
        <v>10</v>
      </c>
      <c r="T991" s="2">
        <f>ED_DATA[[#This Row],[REG DATE]] + ED_DATA[[#This Row],[REG TIME]]</f>
        <v>41015.436805555553</v>
      </c>
      <c r="U991" s="2">
        <f>ED_DATA[[#This Row],[TRIAGE DATE]] + ED_DATA[[#This Row],[TRIAGE TIME]]</f>
        <v>41015.436111111114</v>
      </c>
      <c r="V991" s="2">
        <f>ED_DATA[[#This Row],[DISP DATE]] + ED_DATA[[#This Row],[DISP TIME]]</f>
        <v>41015.444444444445</v>
      </c>
      <c r="W991" s="2">
        <f>ED_DATA[[#This Row],[DATE PT LEFT ED]] + ED_DATA[[#This Row],[TIME PT LEFT ED]]</f>
        <v>41015.444444444445</v>
      </c>
      <c r="X991" s="5">
        <f t="shared" si="150"/>
        <v>0.18333333340706304</v>
      </c>
      <c r="Y991" s="5">
        <f t="shared" si="151"/>
        <v>0.18333333340706304</v>
      </c>
      <c r="Z991" s="7">
        <f t="shared" si="152"/>
        <v>1</v>
      </c>
      <c r="AA991" s="7">
        <f t="shared" si="153"/>
        <v>1</v>
      </c>
      <c r="AB991" s="7">
        <f t="shared" si="156"/>
        <v>0</v>
      </c>
      <c r="AC991" s="7">
        <f t="shared" si="157"/>
        <v>0</v>
      </c>
      <c r="AD991" s="7">
        <f t="shared" si="158"/>
        <v>0</v>
      </c>
      <c r="AE991" s="7">
        <f t="shared" si="154"/>
        <v>0</v>
      </c>
      <c r="AF991" s="7">
        <f t="shared" si="155"/>
        <v>0</v>
      </c>
      <c r="AG991" s="7" t="str">
        <f t="shared" si="159"/>
        <v>Adult</v>
      </c>
    </row>
    <row r="992" spans="1:33">
      <c r="A992">
        <v>4414</v>
      </c>
      <c r="B992" t="s">
        <v>22</v>
      </c>
      <c r="C992" t="s">
        <v>15</v>
      </c>
      <c r="D992" t="s">
        <v>16</v>
      </c>
      <c r="E992" s="1">
        <v>41015</v>
      </c>
      <c r="F992" s="3">
        <v>0.43819444444444444</v>
      </c>
      <c r="G992" s="1">
        <v>41015</v>
      </c>
      <c r="H992" s="3">
        <v>0.4375</v>
      </c>
      <c r="I992">
        <v>5</v>
      </c>
      <c r="J992">
        <v>1979</v>
      </c>
      <c r="K992" s="1">
        <v>41015</v>
      </c>
      <c r="L992" s="3">
        <v>0.51041666666666663</v>
      </c>
      <c r="M992" s="1">
        <v>41015</v>
      </c>
      <c r="N992" s="3">
        <v>0.51041666666666663</v>
      </c>
      <c r="O992">
        <v>32</v>
      </c>
      <c r="P992">
        <v>10</v>
      </c>
      <c r="Q992">
        <v>10</v>
      </c>
      <c r="R992">
        <v>12</v>
      </c>
      <c r="S992">
        <v>12</v>
      </c>
      <c r="T992" s="2">
        <f>ED_DATA[[#This Row],[REG DATE]] + ED_DATA[[#This Row],[REG TIME]]</f>
        <v>41015.438194444447</v>
      </c>
      <c r="U992" s="2">
        <f>ED_DATA[[#This Row],[TRIAGE DATE]] + ED_DATA[[#This Row],[TRIAGE TIME]]</f>
        <v>41015.4375</v>
      </c>
      <c r="V992" s="2">
        <f>ED_DATA[[#This Row],[DISP DATE]] + ED_DATA[[#This Row],[DISP TIME]]</f>
        <v>41015.510416666664</v>
      </c>
      <c r="W992" s="2">
        <f>ED_DATA[[#This Row],[DATE PT LEFT ED]] + ED_DATA[[#This Row],[TIME PT LEFT ED]]</f>
        <v>41015.510416666664</v>
      </c>
      <c r="X992" s="5">
        <f t="shared" si="150"/>
        <v>1.7333333332207985</v>
      </c>
      <c r="Y992" s="5">
        <f t="shared" si="151"/>
        <v>1.7333333332207985</v>
      </c>
      <c r="Z992" s="7">
        <f t="shared" si="152"/>
        <v>1</v>
      </c>
      <c r="AA992" s="7">
        <f t="shared" si="153"/>
        <v>1</v>
      </c>
      <c r="AB992" s="7">
        <f t="shared" si="156"/>
        <v>0</v>
      </c>
      <c r="AC992" s="7">
        <f t="shared" si="157"/>
        <v>0</v>
      </c>
      <c r="AD992" s="7">
        <f t="shared" si="158"/>
        <v>0</v>
      </c>
      <c r="AE992" s="7">
        <f t="shared" si="154"/>
        <v>0</v>
      </c>
      <c r="AF992" s="7">
        <f t="shared" si="155"/>
        <v>0</v>
      </c>
      <c r="AG992" s="7" t="str">
        <f t="shared" si="159"/>
        <v>Adult</v>
      </c>
    </row>
    <row r="993" spans="1:33">
      <c r="A993">
        <v>4414</v>
      </c>
      <c r="B993" t="s">
        <v>17</v>
      </c>
      <c r="C993" t="s">
        <v>15</v>
      </c>
      <c r="D993" t="s">
        <v>18</v>
      </c>
      <c r="E993" s="1">
        <v>41015</v>
      </c>
      <c r="F993" s="3">
        <v>0.92222222222222228</v>
      </c>
      <c r="G993" s="1">
        <v>41015</v>
      </c>
      <c r="H993" s="3">
        <v>0.91180555555555554</v>
      </c>
      <c r="I993">
        <v>2</v>
      </c>
      <c r="J993">
        <v>1939</v>
      </c>
      <c r="K993" s="1">
        <v>41016</v>
      </c>
      <c r="L993" s="3">
        <v>0.4375</v>
      </c>
      <c r="M993" s="1">
        <v>41016</v>
      </c>
      <c r="N993" s="3">
        <v>0.98958333333333337</v>
      </c>
      <c r="O993">
        <v>74</v>
      </c>
      <c r="P993">
        <v>22</v>
      </c>
      <c r="Q993">
        <v>21</v>
      </c>
      <c r="R993">
        <v>10</v>
      </c>
      <c r="S993">
        <v>23</v>
      </c>
      <c r="T993" s="2">
        <f>ED_DATA[[#This Row],[REG DATE]] + ED_DATA[[#This Row],[REG TIME]]</f>
        <v>41015.922222222223</v>
      </c>
      <c r="U993" s="2">
        <f>ED_DATA[[#This Row],[TRIAGE DATE]] + ED_DATA[[#This Row],[TRIAGE TIME]]</f>
        <v>41015.911805555559</v>
      </c>
      <c r="V993" s="2">
        <f>ED_DATA[[#This Row],[DISP DATE]] + ED_DATA[[#This Row],[DISP TIME]]</f>
        <v>41016.4375</v>
      </c>
      <c r="W993" s="2">
        <f>ED_DATA[[#This Row],[DATE PT LEFT ED]] + ED_DATA[[#This Row],[TIME PT LEFT ED]]</f>
        <v>41016.989583333336</v>
      </c>
      <c r="X993" s="5">
        <f t="shared" si="150"/>
        <v>25.616666666697711</v>
      </c>
      <c r="Y993" s="5">
        <f t="shared" si="151"/>
        <v>12.366666666639503</v>
      </c>
      <c r="Z993" s="7">
        <f t="shared" si="152"/>
        <v>0</v>
      </c>
      <c r="AA993" s="7">
        <f t="shared" si="153"/>
        <v>0</v>
      </c>
      <c r="AB993" s="7">
        <f t="shared" si="156"/>
        <v>0</v>
      </c>
      <c r="AC993" s="7">
        <f t="shared" si="157"/>
        <v>0</v>
      </c>
      <c r="AD993" s="7">
        <f t="shared" si="158"/>
        <v>0</v>
      </c>
      <c r="AE993" s="7">
        <f t="shared" si="154"/>
        <v>0</v>
      </c>
      <c r="AF993" s="7">
        <f t="shared" si="155"/>
        <v>0</v>
      </c>
      <c r="AG993" s="7" t="str">
        <f t="shared" si="159"/>
        <v>Senior</v>
      </c>
    </row>
    <row r="994" spans="1:33">
      <c r="A994">
        <v>4414</v>
      </c>
      <c r="B994" t="s">
        <v>17</v>
      </c>
      <c r="C994" t="s">
        <v>15</v>
      </c>
      <c r="D994" t="s">
        <v>16</v>
      </c>
      <c r="E994" s="1">
        <v>41015</v>
      </c>
      <c r="F994" s="3">
        <v>0.93125000000000002</v>
      </c>
      <c r="G994" s="1">
        <v>41015</v>
      </c>
      <c r="H994" s="3">
        <v>0.92569444444444449</v>
      </c>
      <c r="I994">
        <v>2</v>
      </c>
      <c r="J994">
        <v>2000</v>
      </c>
      <c r="K994" s="1">
        <v>41016</v>
      </c>
      <c r="L994" s="3">
        <v>7.6388888888888895E-2</v>
      </c>
      <c r="M994" s="1">
        <v>41016</v>
      </c>
      <c r="N994" s="3">
        <v>7.9861111111111105E-2</v>
      </c>
      <c r="O994">
        <v>14</v>
      </c>
      <c r="P994">
        <v>22</v>
      </c>
      <c r="Q994">
        <v>22</v>
      </c>
      <c r="R994">
        <v>1</v>
      </c>
      <c r="S994">
        <v>1</v>
      </c>
      <c r="T994" s="2">
        <f>ED_DATA[[#This Row],[REG DATE]] + ED_DATA[[#This Row],[REG TIME]]</f>
        <v>41015.931250000001</v>
      </c>
      <c r="U994" s="2">
        <f>ED_DATA[[#This Row],[TRIAGE DATE]] + ED_DATA[[#This Row],[TRIAGE TIME]]</f>
        <v>41015.925694444442</v>
      </c>
      <c r="V994" s="2">
        <f>ED_DATA[[#This Row],[DISP DATE]] + ED_DATA[[#This Row],[DISP TIME]]</f>
        <v>41016.076388888891</v>
      </c>
      <c r="W994" s="2">
        <f>ED_DATA[[#This Row],[DATE PT LEFT ED]] + ED_DATA[[#This Row],[TIME PT LEFT ED]]</f>
        <v>41016.079861111109</v>
      </c>
      <c r="X994" s="5">
        <f t="shared" si="150"/>
        <v>3.566666666592937</v>
      </c>
      <c r="Y994" s="5">
        <f t="shared" si="151"/>
        <v>3.4833333333372138</v>
      </c>
      <c r="Z994" s="7">
        <f t="shared" si="152"/>
        <v>1</v>
      </c>
      <c r="AA994" s="7">
        <f t="shared" si="153"/>
        <v>1</v>
      </c>
      <c r="AB994" s="7">
        <f t="shared" si="156"/>
        <v>0</v>
      </c>
      <c r="AC994" s="7">
        <f t="shared" si="157"/>
        <v>0</v>
      </c>
      <c r="AD994" s="7">
        <f t="shared" si="158"/>
        <v>0</v>
      </c>
      <c r="AE994" s="7">
        <f t="shared" si="154"/>
        <v>0</v>
      </c>
      <c r="AF994" s="7">
        <f t="shared" si="155"/>
        <v>0</v>
      </c>
      <c r="AG994" s="7" t="str">
        <f t="shared" si="159"/>
        <v>Pediatric</v>
      </c>
    </row>
    <row r="995" spans="1:33">
      <c r="A995">
        <v>4414</v>
      </c>
      <c r="B995" t="s">
        <v>17</v>
      </c>
      <c r="C995" t="s">
        <v>15</v>
      </c>
      <c r="D995" t="s">
        <v>18</v>
      </c>
      <c r="E995" s="1">
        <v>41015</v>
      </c>
      <c r="F995" s="3">
        <v>0.95833333333333337</v>
      </c>
      <c r="G995" s="1">
        <v>41015</v>
      </c>
      <c r="H995" s="3">
        <v>0.94652777777777775</v>
      </c>
      <c r="I995">
        <v>2</v>
      </c>
      <c r="J995">
        <v>1935</v>
      </c>
      <c r="K995" s="1">
        <v>41016</v>
      </c>
      <c r="L995" s="3">
        <v>0.25416666666666665</v>
      </c>
      <c r="M995" s="1">
        <v>41016</v>
      </c>
      <c r="N995" s="3">
        <v>0.35486111111111113</v>
      </c>
      <c r="O995">
        <v>77</v>
      </c>
      <c r="P995">
        <v>23</v>
      </c>
      <c r="Q995">
        <v>22</v>
      </c>
      <c r="R995">
        <v>6</v>
      </c>
      <c r="S995">
        <v>8</v>
      </c>
      <c r="T995" s="2">
        <f>ED_DATA[[#This Row],[REG DATE]] + ED_DATA[[#This Row],[REG TIME]]</f>
        <v>41015.958333333336</v>
      </c>
      <c r="U995" s="2">
        <f>ED_DATA[[#This Row],[TRIAGE DATE]] + ED_DATA[[#This Row],[TRIAGE TIME]]</f>
        <v>41015.946527777778</v>
      </c>
      <c r="V995" s="2">
        <f>ED_DATA[[#This Row],[DISP DATE]] + ED_DATA[[#This Row],[DISP TIME]]</f>
        <v>41016.254166666666</v>
      </c>
      <c r="W995" s="2">
        <f>ED_DATA[[#This Row],[DATE PT LEFT ED]] + ED_DATA[[#This Row],[TIME PT LEFT ED]]</f>
        <v>41016.354861111111</v>
      </c>
      <c r="X995" s="5">
        <f t="shared" si="150"/>
        <v>9.5166666666045785</v>
      </c>
      <c r="Y995" s="5">
        <f t="shared" si="151"/>
        <v>7.0999999999185093</v>
      </c>
      <c r="Z995" s="7">
        <f t="shared" si="152"/>
        <v>0</v>
      </c>
      <c r="AA995" s="7">
        <f t="shared" si="153"/>
        <v>0</v>
      </c>
      <c r="AB995" s="7">
        <f t="shared" si="156"/>
        <v>0</v>
      </c>
      <c r="AC995" s="7">
        <f t="shared" si="157"/>
        <v>0</v>
      </c>
      <c r="AD995" s="7">
        <f t="shared" si="158"/>
        <v>0</v>
      </c>
      <c r="AE995" s="7">
        <f t="shared" si="154"/>
        <v>0</v>
      </c>
      <c r="AF995" s="7">
        <f t="shared" si="155"/>
        <v>0</v>
      </c>
      <c r="AG995" s="7" t="str">
        <f t="shared" si="159"/>
        <v>Senior</v>
      </c>
    </row>
    <row r="996" spans="1:33">
      <c r="A996">
        <v>4414</v>
      </c>
      <c r="B996" t="s">
        <v>17</v>
      </c>
      <c r="C996" t="s">
        <v>15</v>
      </c>
      <c r="D996" t="s">
        <v>18</v>
      </c>
      <c r="E996" s="1">
        <v>41015</v>
      </c>
      <c r="F996" s="3">
        <v>0.97013888888888888</v>
      </c>
      <c r="G996" s="1">
        <v>41015</v>
      </c>
      <c r="H996" s="3">
        <v>0.96250000000000002</v>
      </c>
      <c r="I996">
        <v>2</v>
      </c>
      <c r="J996">
        <v>1947</v>
      </c>
      <c r="K996" s="1">
        <v>41016</v>
      </c>
      <c r="L996" s="3">
        <v>0.1875</v>
      </c>
      <c r="M996" s="1">
        <v>41016</v>
      </c>
      <c r="N996" s="3">
        <v>0.1875</v>
      </c>
      <c r="O996">
        <v>67</v>
      </c>
      <c r="P996">
        <v>23</v>
      </c>
      <c r="Q996">
        <v>23</v>
      </c>
      <c r="R996">
        <v>4</v>
      </c>
      <c r="S996">
        <v>4</v>
      </c>
      <c r="T996" s="2">
        <f>ED_DATA[[#This Row],[REG DATE]] + ED_DATA[[#This Row],[REG TIME]]</f>
        <v>41015.970138888886</v>
      </c>
      <c r="U996" s="2">
        <f>ED_DATA[[#This Row],[TRIAGE DATE]] + ED_DATA[[#This Row],[TRIAGE TIME]]</f>
        <v>41015.962500000001</v>
      </c>
      <c r="V996" s="2">
        <f>ED_DATA[[#This Row],[DISP DATE]] + ED_DATA[[#This Row],[DISP TIME]]</f>
        <v>41016.1875</v>
      </c>
      <c r="W996" s="2">
        <f>ED_DATA[[#This Row],[DATE PT LEFT ED]] + ED_DATA[[#This Row],[TIME PT LEFT ED]]</f>
        <v>41016.1875</v>
      </c>
      <c r="X996" s="5">
        <f t="shared" si="150"/>
        <v>5.2166666667326353</v>
      </c>
      <c r="Y996" s="5">
        <f t="shared" si="151"/>
        <v>5.2166666667326353</v>
      </c>
      <c r="Z996" s="7">
        <f t="shared" si="152"/>
        <v>1</v>
      </c>
      <c r="AA996" s="7">
        <f t="shared" si="153"/>
        <v>0</v>
      </c>
      <c r="AB996" s="7">
        <f t="shared" si="156"/>
        <v>0</v>
      </c>
      <c r="AC996" s="7">
        <f t="shared" si="157"/>
        <v>0</v>
      </c>
      <c r="AD996" s="7">
        <f t="shared" si="158"/>
        <v>0</v>
      </c>
      <c r="AE996" s="7">
        <f t="shared" si="154"/>
        <v>0</v>
      </c>
      <c r="AF996" s="7">
        <f t="shared" si="155"/>
        <v>0</v>
      </c>
      <c r="AG996" s="7" t="str">
        <f t="shared" si="159"/>
        <v>Senior</v>
      </c>
    </row>
    <row r="997" spans="1:33">
      <c r="A997">
        <v>4414</v>
      </c>
      <c r="B997" t="s">
        <v>17</v>
      </c>
      <c r="C997" t="s">
        <v>15</v>
      </c>
      <c r="D997" t="s">
        <v>16</v>
      </c>
      <c r="E997" s="1">
        <v>41016</v>
      </c>
      <c r="F997" s="3">
        <v>6.2500000000000003E-3</v>
      </c>
      <c r="G997" s="1">
        <v>41015</v>
      </c>
      <c r="H997" s="3">
        <v>0.99861111111111112</v>
      </c>
      <c r="I997">
        <v>2</v>
      </c>
      <c r="J997">
        <v>1949</v>
      </c>
      <c r="K997" s="1">
        <v>41016</v>
      </c>
      <c r="L997" s="3">
        <v>0.34583333333333333</v>
      </c>
      <c r="M997" s="1">
        <v>41016</v>
      </c>
      <c r="N997" s="3">
        <v>0.34583333333333333</v>
      </c>
      <c r="O997">
        <v>62</v>
      </c>
      <c r="P997">
        <v>0</v>
      </c>
      <c r="Q997">
        <v>23</v>
      </c>
      <c r="R997">
        <v>8</v>
      </c>
      <c r="S997">
        <v>8</v>
      </c>
      <c r="T997" s="2">
        <f>ED_DATA[[#This Row],[REG DATE]] + ED_DATA[[#This Row],[REG TIME]]</f>
        <v>41016.006249999999</v>
      </c>
      <c r="U997" s="2">
        <f>ED_DATA[[#This Row],[TRIAGE DATE]] + ED_DATA[[#This Row],[TRIAGE TIME]]</f>
        <v>41015.998611111114</v>
      </c>
      <c r="V997" s="2">
        <f>ED_DATA[[#This Row],[DISP DATE]] + ED_DATA[[#This Row],[DISP TIME]]</f>
        <v>41016.345833333333</v>
      </c>
      <c r="W997" s="2">
        <f>ED_DATA[[#This Row],[DATE PT LEFT ED]] + ED_DATA[[#This Row],[TIME PT LEFT ED]]</f>
        <v>41016.345833333333</v>
      </c>
      <c r="X997" s="5">
        <f t="shared" si="150"/>
        <v>8.1500000000232831</v>
      </c>
      <c r="Y997" s="5">
        <f t="shared" si="151"/>
        <v>8.1500000000232831</v>
      </c>
      <c r="Z997" s="7">
        <f t="shared" si="152"/>
        <v>0</v>
      </c>
      <c r="AA997" s="7">
        <f t="shared" si="153"/>
        <v>0</v>
      </c>
      <c r="AB997" s="7">
        <f t="shared" si="156"/>
        <v>0</v>
      </c>
      <c r="AC997" s="7">
        <f t="shared" si="157"/>
        <v>0</v>
      </c>
      <c r="AD997" s="7">
        <f t="shared" si="158"/>
        <v>0</v>
      </c>
      <c r="AE997" s="7">
        <f t="shared" si="154"/>
        <v>0</v>
      </c>
      <c r="AF997" s="7">
        <f t="shared" si="155"/>
        <v>0</v>
      </c>
      <c r="AG997" s="7" t="str">
        <f t="shared" si="159"/>
        <v>Adult</v>
      </c>
    </row>
    <row r="998" spans="1:33">
      <c r="A998">
        <v>4414</v>
      </c>
      <c r="B998" t="s">
        <v>17</v>
      </c>
      <c r="C998" t="s">
        <v>15</v>
      </c>
      <c r="D998" t="s">
        <v>18</v>
      </c>
      <c r="E998" s="1">
        <v>41016</v>
      </c>
      <c r="F998" s="3">
        <v>1.1805555555555555E-2</v>
      </c>
      <c r="G998" s="1">
        <v>41016</v>
      </c>
      <c r="H998" s="3">
        <v>7.6388888888888886E-3</v>
      </c>
      <c r="I998">
        <v>2</v>
      </c>
      <c r="J998">
        <v>1951</v>
      </c>
      <c r="K998" s="1">
        <v>41016</v>
      </c>
      <c r="L998" s="3">
        <v>0.25972222222222224</v>
      </c>
      <c r="M998" s="1">
        <v>41016</v>
      </c>
      <c r="N998" s="3">
        <v>0.31944444444444442</v>
      </c>
      <c r="O998">
        <v>62</v>
      </c>
      <c r="P998">
        <v>0</v>
      </c>
      <c r="Q998">
        <v>0</v>
      </c>
      <c r="R998">
        <v>6</v>
      </c>
      <c r="S998">
        <v>7</v>
      </c>
      <c r="T998" s="2">
        <f>ED_DATA[[#This Row],[REG DATE]] + ED_DATA[[#This Row],[REG TIME]]</f>
        <v>41016.011805555558</v>
      </c>
      <c r="U998" s="2">
        <f>ED_DATA[[#This Row],[TRIAGE DATE]] + ED_DATA[[#This Row],[TRIAGE TIME]]</f>
        <v>41016.007638888892</v>
      </c>
      <c r="V998" s="2">
        <f>ED_DATA[[#This Row],[DISP DATE]] + ED_DATA[[#This Row],[DISP TIME]]</f>
        <v>41016.259722222225</v>
      </c>
      <c r="W998" s="2">
        <f>ED_DATA[[#This Row],[DATE PT LEFT ED]] + ED_DATA[[#This Row],[TIME PT LEFT ED]]</f>
        <v>41016.319444444445</v>
      </c>
      <c r="X998" s="5">
        <f t="shared" si="150"/>
        <v>7.3833333333022892</v>
      </c>
      <c r="Y998" s="5">
        <f t="shared" si="151"/>
        <v>5.9500000000116415</v>
      </c>
      <c r="Z998" s="7">
        <f t="shared" si="152"/>
        <v>1</v>
      </c>
      <c r="AA998" s="7">
        <f t="shared" si="153"/>
        <v>0</v>
      </c>
      <c r="AB998" s="7">
        <f t="shared" si="156"/>
        <v>0</v>
      </c>
      <c r="AC998" s="7">
        <f t="shared" si="157"/>
        <v>0</v>
      </c>
      <c r="AD998" s="7">
        <f t="shared" si="158"/>
        <v>0</v>
      </c>
      <c r="AE998" s="7">
        <f t="shared" si="154"/>
        <v>0</v>
      </c>
      <c r="AF998" s="7">
        <f t="shared" si="155"/>
        <v>0</v>
      </c>
      <c r="AG998" s="7" t="str">
        <f t="shared" si="159"/>
        <v>Adult</v>
      </c>
    </row>
    <row r="999" spans="1:33">
      <c r="A999">
        <v>4414</v>
      </c>
      <c r="B999" t="s">
        <v>17</v>
      </c>
      <c r="C999" t="s">
        <v>15</v>
      </c>
      <c r="D999" t="s">
        <v>16</v>
      </c>
      <c r="E999" s="1">
        <v>41016</v>
      </c>
      <c r="F999" s="3">
        <v>3.6805555555555557E-2</v>
      </c>
      <c r="G999" s="1">
        <v>41016</v>
      </c>
      <c r="H999" s="3">
        <v>2.8472222222222222E-2</v>
      </c>
      <c r="I999">
        <v>2</v>
      </c>
      <c r="J999">
        <v>1982</v>
      </c>
      <c r="K999" s="1">
        <v>41016</v>
      </c>
      <c r="L999" s="3">
        <v>0.54861111111111116</v>
      </c>
      <c r="M999" s="1">
        <v>41016</v>
      </c>
      <c r="N999" s="3">
        <v>0.54861111111111116</v>
      </c>
      <c r="O999">
        <v>31</v>
      </c>
      <c r="P999">
        <v>0</v>
      </c>
      <c r="Q999">
        <v>0</v>
      </c>
      <c r="R999">
        <v>13</v>
      </c>
      <c r="S999">
        <v>13</v>
      </c>
      <c r="T999" s="2">
        <f>ED_DATA[[#This Row],[REG DATE]] + ED_DATA[[#This Row],[REG TIME]]</f>
        <v>41016.036805555559</v>
      </c>
      <c r="U999" s="2">
        <f>ED_DATA[[#This Row],[TRIAGE DATE]] + ED_DATA[[#This Row],[TRIAGE TIME]]</f>
        <v>41016.02847222222</v>
      </c>
      <c r="V999" s="2">
        <f>ED_DATA[[#This Row],[DISP DATE]] + ED_DATA[[#This Row],[DISP TIME]]</f>
        <v>41016.548611111109</v>
      </c>
      <c r="W999" s="2">
        <f>ED_DATA[[#This Row],[DATE PT LEFT ED]] + ED_DATA[[#This Row],[TIME PT LEFT ED]]</f>
        <v>41016.548611111109</v>
      </c>
      <c r="X999" s="5">
        <f t="shared" si="150"/>
        <v>12.283333333209157</v>
      </c>
      <c r="Y999" s="5">
        <f t="shared" si="151"/>
        <v>12.283333333209157</v>
      </c>
      <c r="Z999" s="7">
        <f t="shared" si="152"/>
        <v>0</v>
      </c>
      <c r="AA999" s="7">
        <f t="shared" si="153"/>
        <v>0</v>
      </c>
      <c r="AB999" s="7">
        <f t="shared" si="156"/>
        <v>0</v>
      </c>
      <c r="AC999" s="7">
        <f t="shared" si="157"/>
        <v>0</v>
      </c>
      <c r="AD999" s="7">
        <f t="shared" si="158"/>
        <v>0</v>
      </c>
      <c r="AE999" s="7">
        <f t="shared" si="154"/>
        <v>0</v>
      </c>
      <c r="AF999" s="7">
        <f t="shared" si="155"/>
        <v>0</v>
      </c>
      <c r="AG999" s="7" t="str">
        <f t="shared" si="159"/>
        <v>Adult</v>
      </c>
    </row>
    <row r="1000" spans="1:33">
      <c r="A1000">
        <v>4414</v>
      </c>
      <c r="B1000" t="s">
        <v>17</v>
      </c>
      <c r="C1000" t="s">
        <v>15</v>
      </c>
      <c r="D1000" t="s">
        <v>16</v>
      </c>
      <c r="E1000" s="1">
        <v>41016</v>
      </c>
      <c r="F1000" s="3">
        <v>5.1388888888888887E-2</v>
      </c>
      <c r="G1000" s="1">
        <v>41016</v>
      </c>
      <c r="H1000" s="3">
        <v>4.3055555555555555E-2</v>
      </c>
      <c r="I1000">
        <v>2</v>
      </c>
      <c r="J1000">
        <v>1993</v>
      </c>
      <c r="K1000" s="1">
        <v>41016</v>
      </c>
      <c r="L1000" s="3">
        <v>0.18402777777777779</v>
      </c>
      <c r="M1000" s="1">
        <v>41016</v>
      </c>
      <c r="N1000" s="3">
        <v>0.18402777777777779</v>
      </c>
      <c r="O1000">
        <v>19</v>
      </c>
      <c r="P1000">
        <v>1</v>
      </c>
      <c r="Q1000">
        <v>1</v>
      </c>
      <c r="R1000">
        <v>4</v>
      </c>
      <c r="S1000">
        <v>4</v>
      </c>
      <c r="T1000" s="2">
        <f>ED_DATA[[#This Row],[REG DATE]] + ED_DATA[[#This Row],[REG TIME]]</f>
        <v>41016.051388888889</v>
      </c>
      <c r="U1000" s="2">
        <f>ED_DATA[[#This Row],[TRIAGE DATE]] + ED_DATA[[#This Row],[TRIAGE TIME]]</f>
        <v>41016.043055555558</v>
      </c>
      <c r="V1000" s="2">
        <f>ED_DATA[[#This Row],[DISP DATE]] + ED_DATA[[#This Row],[DISP TIME]]</f>
        <v>41016.184027777781</v>
      </c>
      <c r="W1000" s="2">
        <f>ED_DATA[[#This Row],[DATE PT LEFT ED]] + ED_DATA[[#This Row],[TIME PT LEFT ED]]</f>
        <v>41016.184027777781</v>
      </c>
      <c r="X1000" s="5">
        <f t="shared" si="150"/>
        <v>3.183333333407063</v>
      </c>
      <c r="Y1000" s="5">
        <f t="shared" si="151"/>
        <v>3.183333333407063</v>
      </c>
      <c r="Z1000" s="7">
        <f t="shared" si="152"/>
        <v>1</v>
      </c>
      <c r="AA1000" s="7">
        <f t="shared" si="153"/>
        <v>1</v>
      </c>
      <c r="AB1000" s="7">
        <f t="shared" si="156"/>
        <v>0</v>
      </c>
      <c r="AC1000" s="7">
        <f t="shared" si="157"/>
        <v>0</v>
      </c>
      <c r="AD1000" s="7">
        <f t="shared" si="158"/>
        <v>0</v>
      </c>
      <c r="AE1000" s="7">
        <f t="shared" si="154"/>
        <v>0</v>
      </c>
      <c r="AF1000" s="7">
        <f t="shared" si="155"/>
        <v>0</v>
      </c>
      <c r="AG1000" s="7" t="str">
        <f t="shared" si="159"/>
        <v>Adult</v>
      </c>
    </row>
    <row r="1001" spans="1:33">
      <c r="A1001">
        <v>4414</v>
      </c>
      <c r="B1001" t="s">
        <v>17</v>
      </c>
      <c r="C1001" t="s">
        <v>15</v>
      </c>
      <c r="D1001" t="s">
        <v>16</v>
      </c>
      <c r="E1001" s="1">
        <v>41016</v>
      </c>
      <c r="F1001" s="3">
        <v>0.11736111111111111</v>
      </c>
      <c r="G1001" s="1">
        <v>41016</v>
      </c>
      <c r="H1001" s="3">
        <v>0.1076388888888889</v>
      </c>
      <c r="I1001">
        <v>2</v>
      </c>
      <c r="J1001">
        <v>2011</v>
      </c>
      <c r="K1001" s="1">
        <v>41016</v>
      </c>
      <c r="L1001" s="3">
        <v>0.2986111111111111</v>
      </c>
      <c r="M1001" s="1">
        <v>41016</v>
      </c>
      <c r="N1001" s="3">
        <v>0.2986111111111111</v>
      </c>
      <c r="O1001">
        <v>2</v>
      </c>
      <c r="P1001">
        <v>2</v>
      </c>
      <c r="Q1001">
        <v>2</v>
      </c>
      <c r="R1001">
        <v>7</v>
      </c>
      <c r="S1001">
        <v>7</v>
      </c>
      <c r="T1001" s="2">
        <f>ED_DATA[[#This Row],[REG DATE]] + ED_DATA[[#This Row],[REG TIME]]</f>
        <v>41016.117361111108</v>
      </c>
      <c r="U1001" s="2">
        <f>ED_DATA[[#This Row],[TRIAGE DATE]] + ED_DATA[[#This Row],[TRIAGE TIME]]</f>
        <v>41016.107638888891</v>
      </c>
      <c r="V1001" s="2">
        <f>ED_DATA[[#This Row],[DISP DATE]] + ED_DATA[[#This Row],[DISP TIME]]</f>
        <v>41016.298611111109</v>
      </c>
      <c r="W1001" s="2">
        <f>ED_DATA[[#This Row],[DATE PT LEFT ED]] + ED_DATA[[#This Row],[TIME PT LEFT ED]]</f>
        <v>41016.298611111109</v>
      </c>
      <c r="X1001" s="5">
        <f t="shared" si="150"/>
        <v>4.3500000000349246</v>
      </c>
      <c r="Y1001" s="5">
        <f t="shared" si="151"/>
        <v>4.3500000000349246</v>
      </c>
      <c r="Z1001" s="7">
        <f t="shared" si="152"/>
        <v>1</v>
      </c>
      <c r="AA1001" s="7">
        <f t="shared" si="153"/>
        <v>0</v>
      </c>
      <c r="AB1001" s="7">
        <f t="shared" si="156"/>
        <v>0</v>
      </c>
      <c r="AC1001" s="7">
        <f t="shared" si="157"/>
        <v>0</v>
      </c>
      <c r="AD1001" s="7">
        <f t="shared" si="158"/>
        <v>0</v>
      </c>
      <c r="AE1001" s="7">
        <f t="shared" si="154"/>
        <v>0</v>
      </c>
      <c r="AF1001" s="7">
        <f t="shared" si="155"/>
        <v>0</v>
      </c>
      <c r="AG1001" s="7" t="str">
        <f t="shared" si="159"/>
        <v>Pediatric</v>
      </c>
    </row>
    <row r="1002" spans="1:33">
      <c r="A1002">
        <v>4414</v>
      </c>
      <c r="B1002" t="s">
        <v>17</v>
      </c>
      <c r="C1002" t="s">
        <v>15</v>
      </c>
      <c r="D1002" t="s">
        <v>18</v>
      </c>
      <c r="E1002" s="1">
        <v>41016</v>
      </c>
      <c r="F1002" s="3">
        <v>0.12638888888888888</v>
      </c>
      <c r="G1002" s="1">
        <v>41016</v>
      </c>
      <c r="H1002" s="3">
        <v>0.11805555555555555</v>
      </c>
      <c r="I1002">
        <v>2</v>
      </c>
      <c r="J1002">
        <v>1993</v>
      </c>
      <c r="K1002" s="1">
        <v>41016</v>
      </c>
      <c r="L1002" s="3">
        <v>0.25555555555555554</v>
      </c>
      <c r="M1002" s="1">
        <v>41016</v>
      </c>
      <c r="N1002" s="3">
        <v>0.25555555555555554</v>
      </c>
      <c r="O1002">
        <v>18</v>
      </c>
      <c r="P1002">
        <v>3</v>
      </c>
      <c r="Q1002">
        <v>2</v>
      </c>
      <c r="R1002">
        <v>6</v>
      </c>
      <c r="S1002">
        <v>6</v>
      </c>
      <c r="T1002" s="2">
        <f>ED_DATA[[#This Row],[REG DATE]] + ED_DATA[[#This Row],[REG TIME]]</f>
        <v>41016.126388888886</v>
      </c>
      <c r="U1002" s="2">
        <f>ED_DATA[[#This Row],[TRIAGE DATE]] + ED_DATA[[#This Row],[TRIAGE TIME]]</f>
        <v>41016.118055555555</v>
      </c>
      <c r="V1002" s="2">
        <f>ED_DATA[[#This Row],[DISP DATE]] + ED_DATA[[#This Row],[DISP TIME]]</f>
        <v>41016.255555555559</v>
      </c>
      <c r="W1002" s="2">
        <f>ED_DATA[[#This Row],[DATE PT LEFT ED]] + ED_DATA[[#This Row],[TIME PT LEFT ED]]</f>
        <v>41016.255555555559</v>
      </c>
      <c r="X1002" s="5">
        <f t="shared" si="150"/>
        <v>3.1000000001513399</v>
      </c>
      <c r="Y1002" s="5">
        <f t="shared" si="151"/>
        <v>3.1000000001513399</v>
      </c>
      <c r="Z1002" s="7">
        <f t="shared" si="152"/>
        <v>1</v>
      </c>
      <c r="AA1002" s="7">
        <f t="shared" si="153"/>
        <v>1</v>
      </c>
      <c r="AB1002" s="7">
        <f t="shared" si="156"/>
        <v>0</v>
      </c>
      <c r="AC1002" s="7">
        <f t="shared" si="157"/>
        <v>0</v>
      </c>
      <c r="AD1002" s="7">
        <f t="shared" si="158"/>
        <v>0</v>
      </c>
      <c r="AE1002" s="7">
        <f t="shared" si="154"/>
        <v>0</v>
      </c>
      <c r="AF1002" s="7">
        <f t="shared" si="155"/>
        <v>0</v>
      </c>
      <c r="AG1002" s="7" t="str">
        <f t="shared" si="159"/>
        <v>Adult</v>
      </c>
    </row>
    <row r="1003" spans="1:33">
      <c r="A1003">
        <v>4414</v>
      </c>
      <c r="B1003" t="s">
        <v>17</v>
      </c>
      <c r="C1003" t="s">
        <v>15</v>
      </c>
      <c r="D1003" t="s">
        <v>16</v>
      </c>
      <c r="E1003" s="1">
        <v>41016</v>
      </c>
      <c r="F1003" s="3">
        <v>0.17152777777777778</v>
      </c>
      <c r="G1003" s="1">
        <v>41016</v>
      </c>
      <c r="H1003" s="3">
        <v>0.16527777777777777</v>
      </c>
      <c r="I1003">
        <v>2</v>
      </c>
      <c r="J1003">
        <v>1996</v>
      </c>
      <c r="K1003" s="1">
        <v>41016</v>
      </c>
      <c r="L1003" s="3">
        <v>0.4152777777777778</v>
      </c>
      <c r="M1003" s="1">
        <v>41016</v>
      </c>
      <c r="N1003" s="3">
        <v>0.44513888888888886</v>
      </c>
      <c r="O1003">
        <v>15</v>
      </c>
      <c r="P1003">
        <v>4</v>
      </c>
      <c r="Q1003">
        <v>3</v>
      </c>
      <c r="R1003">
        <v>9</v>
      </c>
      <c r="S1003">
        <v>10</v>
      </c>
      <c r="T1003" s="2">
        <f>ED_DATA[[#This Row],[REG DATE]] + ED_DATA[[#This Row],[REG TIME]]</f>
        <v>41016.171527777777</v>
      </c>
      <c r="U1003" s="2">
        <f>ED_DATA[[#This Row],[TRIAGE DATE]] + ED_DATA[[#This Row],[TRIAGE TIME]]</f>
        <v>41016.165277777778</v>
      </c>
      <c r="V1003" s="2">
        <f>ED_DATA[[#This Row],[DISP DATE]] + ED_DATA[[#This Row],[DISP TIME]]</f>
        <v>41016.415277777778</v>
      </c>
      <c r="W1003" s="2">
        <f>ED_DATA[[#This Row],[DATE PT LEFT ED]] + ED_DATA[[#This Row],[TIME PT LEFT ED]]</f>
        <v>41016.445138888892</v>
      </c>
      <c r="X1003" s="5">
        <f t="shared" si="150"/>
        <v>6.5666666667675599</v>
      </c>
      <c r="Y1003" s="5">
        <f t="shared" si="151"/>
        <v>5.8500000000349246</v>
      </c>
      <c r="Z1003" s="7">
        <f t="shared" si="152"/>
        <v>1</v>
      </c>
      <c r="AA1003" s="7">
        <f t="shared" si="153"/>
        <v>0</v>
      </c>
      <c r="AB1003" s="7">
        <f t="shared" si="156"/>
        <v>0</v>
      </c>
      <c r="AC1003" s="7">
        <f t="shared" si="157"/>
        <v>0</v>
      </c>
      <c r="AD1003" s="7">
        <f t="shared" si="158"/>
        <v>0</v>
      </c>
      <c r="AE1003" s="7">
        <f t="shared" si="154"/>
        <v>0</v>
      </c>
      <c r="AF1003" s="7">
        <f t="shared" si="155"/>
        <v>0</v>
      </c>
      <c r="AG1003" s="7" t="str">
        <f t="shared" si="159"/>
        <v>Pediatric</v>
      </c>
    </row>
    <row r="1004" spans="1:33">
      <c r="A1004">
        <v>4414</v>
      </c>
      <c r="B1004" t="s">
        <v>22</v>
      </c>
      <c r="C1004" t="s">
        <v>15</v>
      </c>
      <c r="D1004" t="s">
        <v>16</v>
      </c>
      <c r="E1004" s="1">
        <v>41012</v>
      </c>
      <c r="F1004" s="3">
        <v>0.85</v>
      </c>
      <c r="G1004" s="1">
        <v>41012</v>
      </c>
      <c r="H1004" s="3">
        <v>0.84930555555555554</v>
      </c>
      <c r="I1004">
        <v>5</v>
      </c>
      <c r="J1004">
        <v>1980</v>
      </c>
      <c r="K1004" s="1">
        <v>41012</v>
      </c>
      <c r="L1004" s="3">
        <v>0.98958333333333337</v>
      </c>
      <c r="M1004" s="1">
        <v>41013</v>
      </c>
      <c r="N1004" s="3">
        <v>6.0416666666666667E-2</v>
      </c>
      <c r="O1004">
        <v>33</v>
      </c>
      <c r="P1004">
        <v>20</v>
      </c>
      <c r="Q1004">
        <v>20</v>
      </c>
      <c r="R1004">
        <v>23</v>
      </c>
      <c r="S1004">
        <v>1</v>
      </c>
      <c r="T1004" s="2">
        <f>ED_DATA[[#This Row],[REG DATE]] + ED_DATA[[#This Row],[REG TIME]]</f>
        <v>41012.85</v>
      </c>
      <c r="U1004" s="2">
        <f>ED_DATA[[#This Row],[TRIAGE DATE]] + ED_DATA[[#This Row],[TRIAGE TIME]]</f>
        <v>41012.849305555559</v>
      </c>
      <c r="V1004" s="2">
        <f>ED_DATA[[#This Row],[DISP DATE]] + ED_DATA[[#This Row],[DISP TIME]]</f>
        <v>41012.989583333336</v>
      </c>
      <c r="W1004" s="2">
        <f>ED_DATA[[#This Row],[DATE PT LEFT ED]] + ED_DATA[[#This Row],[TIME PT LEFT ED]]</f>
        <v>41013.060416666667</v>
      </c>
      <c r="X1004" s="5">
        <f t="shared" si="150"/>
        <v>5.0500000000465661</v>
      </c>
      <c r="Y1004" s="5">
        <f t="shared" si="151"/>
        <v>3.3500000000931323</v>
      </c>
      <c r="Z1004" s="7">
        <f t="shared" si="152"/>
        <v>1</v>
      </c>
      <c r="AA1004" s="7">
        <f t="shared" si="153"/>
        <v>1</v>
      </c>
      <c r="AB1004" s="7">
        <f t="shared" si="156"/>
        <v>0</v>
      </c>
      <c r="AC1004" s="7">
        <f t="shared" si="157"/>
        <v>0</v>
      </c>
      <c r="AD1004" s="7">
        <f t="shared" si="158"/>
        <v>0</v>
      </c>
      <c r="AE1004" s="7">
        <f t="shared" si="154"/>
        <v>0</v>
      </c>
      <c r="AF1004" s="7">
        <f t="shared" si="155"/>
        <v>0</v>
      </c>
      <c r="AG1004" s="7" t="str">
        <f t="shared" si="159"/>
        <v>Adult</v>
      </c>
    </row>
    <row r="1005" spans="1:33">
      <c r="A1005">
        <v>4414</v>
      </c>
      <c r="B1005" t="s">
        <v>17</v>
      </c>
      <c r="C1005" t="s">
        <v>15</v>
      </c>
      <c r="D1005" t="s">
        <v>16</v>
      </c>
      <c r="E1005" s="1">
        <v>41016</v>
      </c>
      <c r="F1005" s="3">
        <v>0.67569444444444449</v>
      </c>
      <c r="G1005" s="1">
        <v>41016</v>
      </c>
      <c r="H1005" s="3">
        <v>0.67013888888888884</v>
      </c>
      <c r="I1005">
        <v>4</v>
      </c>
      <c r="J1005">
        <v>2007</v>
      </c>
      <c r="K1005" s="1">
        <v>41016</v>
      </c>
      <c r="L1005" s="3">
        <v>0.87152777777777779</v>
      </c>
      <c r="M1005" s="1">
        <v>41016</v>
      </c>
      <c r="N1005" s="3">
        <v>0.87152777777777779</v>
      </c>
      <c r="O1005">
        <v>4</v>
      </c>
      <c r="P1005">
        <v>16</v>
      </c>
      <c r="Q1005">
        <v>16</v>
      </c>
      <c r="R1005">
        <v>20</v>
      </c>
      <c r="S1005">
        <v>20</v>
      </c>
      <c r="T1005" s="2">
        <f>ED_DATA[[#This Row],[REG DATE]] + ED_DATA[[#This Row],[REG TIME]]</f>
        <v>41016.675694444442</v>
      </c>
      <c r="U1005" s="2">
        <f>ED_DATA[[#This Row],[TRIAGE DATE]] + ED_DATA[[#This Row],[TRIAGE TIME]]</f>
        <v>41016.670138888891</v>
      </c>
      <c r="V1005" s="2">
        <f>ED_DATA[[#This Row],[DISP DATE]] + ED_DATA[[#This Row],[DISP TIME]]</f>
        <v>41016.871527777781</v>
      </c>
      <c r="W1005" s="2">
        <f>ED_DATA[[#This Row],[DATE PT LEFT ED]] + ED_DATA[[#This Row],[TIME PT LEFT ED]]</f>
        <v>41016.871527777781</v>
      </c>
      <c r="X1005" s="5">
        <f t="shared" si="150"/>
        <v>4.7000000001280569</v>
      </c>
      <c r="Y1005" s="5">
        <f t="shared" si="151"/>
        <v>4.7000000001280569</v>
      </c>
      <c r="Z1005" s="7">
        <f t="shared" si="152"/>
        <v>1</v>
      </c>
      <c r="AA1005" s="7">
        <f t="shared" si="153"/>
        <v>0</v>
      </c>
      <c r="AB1005" s="7">
        <f t="shared" si="156"/>
        <v>0</v>
      </c>
      <c r="AC1005" s="7">
        <f t="shared" si="157"/>
        <v>0</v>
      </c>
      <c r="AD1005" s="7">
        <f t="shared" si="158"/>
        <v>0</v>
      </c>
      <c r="AE1005" s="7">
        <f t="shared" si="154"/>
        <v>0</v>
      </c>
      <c r="AF1005" s="7">
        <f t="shared" si="155"/>
        <v>0</v>
      </c>
      <c r="AG1005" s="7" t="str">
        <f t="shared" si="159"/>
        <v>Pediatric</v>
      </c>
    </row>
    <row r="1006" spans="1:33">
      <c r="A1006">
        <v>4414</v>
      </c>
      <c r="B1006" t="s">
        <v>25</v>
      </c>
      <c r="C1006" t="s">
        <v>15</v>
      </c>
      <c r="D1006" t="s">
        <v>16</v>
      </c>
      <c r="E1006" s="1">
        <v>41016</v>
      </c>
      <c r="F1006" s="3">
        <v>0.69513888888888886</v>
      </c>
      <c r="G1006" s="1">
        <v>41016</v>
      </c>
      <c r="H1006" s="3">
        <v>0.69236111111111109</v>
      </c>
      <c r="I1006">
        <v>4</v>
      </c>
      <c r="J1006">
        <v>1947</v>
      </c>
      <c r="K1006" s="1">
        <v>41016</v>
      </c>
      <c r="L1006" s="3">
        <v>0.82291666666666663</v>
      </c>
      <c r="M1006" s="1">
        <v>41016</v>
      </c>
      <c r="N1006" s="3">
        <v>0.85486111111111107</v>
      </c>
      <c r="O1006">
        <v>68</v>
      </c>
      <c r="P1006">
        <v>16</v>
      </c>
      <c r="Q1006">
        <v>16</v>
      </c>
      <c r="R1006">
        <v>19</v>
      </c>
      <c r="S1006">
        <v>20</v>
      </c>
      <c r="T1006" s="2">
        <f>ED_DATA[[#This Row],[REG DATE]] + ED_DATA[[#This Row],[REG TIME]]</f>
        <v>41016.695138888892</v>
      </c>
      <c r="U1006" s="2">
        <f>ED_DATA[[#This Row],[TRIAGE DATE]] + ED_DATA[[#This Row],[TRIAGE TIME]]</f>
        <v>41016.692361111112</v>
      </c>
      <c r="V1006" s="2">
        <f>ED_DATA[[#This Row],[DISP DATE]] + ED_DATA[[#This Row],[DISP TIME]]</f>
        <v>41016.822916666664</v>
      </c>
      <c r="W1006" s="2">
        <f>ED_DATA[[#This Row],[DATE PT LEFT ED]] + ED_DATA[[#This Row],[TIME PT LEFT ED]]</f>
        <v>41016.854861111111</v>
      </c>
      <c r="X1006" s="5">
        <f t="shared" si="150"/>
        <v>3.8333333332557231</v>
      </c>
      <c r="Y1006" s="5">
        <f t="shared" si="151"/>
        <v>3.0666666665347293</v>
      </c>
      <c r="Z1006" s="7">
        <f t="shared" si="152"/>
        <v>1</v>
      </c>
      <c r="AA1006" s="7">
        <f t="shared" si="153"/>
        <v>1</v>
      </c>
      <c r="AB1006" s="7">
        <f t="shared" si="156"/>
        <v>0</v>
      </c>
      <c r="AC1006" s="7">
        <f t="shared" si="157"/>
        <v>0</v>
      </c>
      <c r="AD1006" s="7">
        <f t="shared" si="158"/>
        <v>0</v>
      </c>
      <c r="AE1006" s="7">
        <f t="shared" si="154"/>
        <v>0</v>
      </c>
      <c r="AF1006" s="7">
        <f t="shared" si="155"/>
        <v>0</v>
      </c>
      <c r="AG1006" s="7" t="str">
        <f t="shared" si="159"/>
        <v>Senior</v>
      </c>
    </row>
    <row r="1007" spans="1:33">
      <c r="A1007">
        <v>4414</v>
      </c>
      <c r="B1007" t="s">
        <v>26</v>
      </c>
      <c r="C1007" t="s">
        <v>27</v>
      </c>
      <c r="D1007" t="s">
        <v>16</v>
      </c>
      <c r="E1007" s="1">
        <v>41014</v>
      </c>
      <c r="F1007" s="3">
        <v>0.52500000000000002</v>
      </c>
      <c r="G1007" s="1">
        <v>41014</v>
      </c>
      <c r="H1007" s="3">
        <v>0.5180555555555556</v>
      </c>
      <c r="I1007">
        <v>4</v>
      </c>
      <c r="J1007">
        <v>1938</v>
      </c>
      <c r="K1007" s="1">
        <v>41014</v>
      </c>
      <c r="L1007" s="3">
        <v>0.58333333333333337</v>
      </c>
      <c r="M1007" s="1">
        <v>41014</v>
      </c>
      <c r="N1007" s="3">
        <v>0.58958333333333335</v>
      </c>
      <c r="O1007">
        <v>74</v>
      </c>
      <c r="P1007">
        <v>12</v>
      </c>
      <c r="Q1007">
        <v>12</v>
      </c>
      <c r="R1007">
        <v>14</v>
      </c>
      <c r="S1007">
        <v>14</v>
      </c>
      <c r="T1007" s="2">
        <f>ED_DATA[[#This Row],[REG DATE]] + ED_DATA[[#This Row],[REG TIME]]</f>
        <v>41014.525000000001</v>
      </c>
      <c r="U1007" s="2">
        <f>ED_DATA[[#This Row],[TRIAGE DATE]] + ED_DATA[[#This Row],[TRIAGE TIME]]</f>
        <v>41014.518055555556</v>
      </c>
      <c r="V1007" s="2">
        <f>ED_DATA[[#This Row],[DISP DATE]] + ED_DATA[[#This Row],[DISP TIME]]</f>
        <v>41014.583333333336</v>
      </c>
      <c r="W1007" s="2">
        <f>ED_DATA[[#This Row],[DATE PT LEFT ED]] + ED_DATA[[#This Row],[TIME PT LEFT ED]]</f>
        <v>41014.589583333334</v>
      </c>
      <c r="X1007" s="5">
        <f t="shared" si="150"/>
        <v>1.5499999999883585</v>
      </c>
      <c r="Y1007" s="5">
        <f t="shared" si="151"/>
        <v>1.4000000000232831</v>
      </c>
      <c r="Z1007" s="7">
        <f t="shared" si="152"/>
        <v>1</v>
      </c>
      <c r="AA1007" s="7">
        <f t="shared" si="153"/>
        <v>1</v>
      </c>
      <c r="AB1007" s="7">
        <f t="shared" si="156"/>
        <v>1</v>
      </c>
      <c r="AC1007" s="7">
        <f t="shared" si="157"/>
        <v>0</v>
      </c>
      <c r="AD1007" s="7">
        <f t="shared" si="158"/>
        <v>1</v>
      </c>
      <c r="AE1007" s="7">
        <f t="shared" si="154"/>
        <v>0</v>
      </c>
      <c r="AF1007" s="7">
        <f t="shared" si="155"/>
        <v>1</v>
      </c>
      <c r="AG1007" s="7" t="str">
        <f t="shared" si="159"/>
        <v>Senior</v>
      </c>
    </row>
    <row r="1008" spans="1:33">
      <c r="A1008">
        <v>4414</v>
      </c>
      <c r="B1008" t="s">
        <v>26</v>
      </c>
      <c r="C1008" t="s">
        <v>27</v>
      </c>
      <c r="D1008" t="s">
        <v>16</v>
      </c>
      <c r="E1008" s="1">
        <v>41014</v>
      </c>
      <c r="F1008" s="3">
        <v>0.84791666666666665</v>
      </c>
      <c r="G1008" s="1">
        <v>41014</v>
      </c>
      <c r="H1008" s="3">
        <v>0.84236111111111112</v>
      </c>
      <c r="I1008">
        <v>4</v>
      </c>
      <c r="J1008">
        <v>2007</v>
      </c>
      <c r="K1008" s="1">
        <v>41014</v>
      </c>
      <c r="L1008" s="3">
        <v>0.90625</v>
      </c>
      <c r="M1008" s="1">
        <v>41014</v>
      </c>
      <c r="N1008" s="3">
        <v>0.90625</v>
      </c>
      <c r="O1008">
        <v>8</v>
      </c>
      <c r="P1008">
        <v>20</v>
      </c>
      <c r="Q1008">
        <v>20</v>
      </c>
      <c r="R1008">
        <v>21</v>
      </c>
      <c r="S1008">
        <v>21</v>
      </c>
      <c r="T1008" s="2">
        <f>ED_DATA[[#This Row],[REG DATE]] + ED_DATA[[#This Row],[REG TIME]]</f>
        <v>41014.847916666666</v>
      </c>
      <c r="U1008" s="2">
        <f>ED_DATA[[#This Row],[TRIAGE DATE]] + ED_DATA[[#This Row],[TRIAGE TIME]]</f>
        <v>41014.842361111114</v>
      </c>
      <c r="V1008" s="2">
        <f>ED_DATA[[#This Row],[DISP DATE]] + ED_DATA[[#This Row],[DISP TIME]]</f>
        <v>41014.90625</v>
      </c>
      <c r="W1008" s="2">
        <f>ED_DATA[[#This Row],[DATE PT LEFT ED]] + ED_DATA[[#This Row],[TIME PT LEFT ED]]</f>
        <v>41014.90625</v>
      </c>
      <c r="X1008" s="5">
        <f t="shared" si="150"/>
        <v>1.4000000000232831</v>
      </c>
      <c r="Y1008" s="5">
        <f t="shared" si="151"/>
        <v>1.4000000000232831</v>
      </c>
      <c r="Z1008" s="7">
        <f t="shared" si="152"/>
        <v>1</v>
      </c>
      <c r="AA1008" s="7">
        <f t="shared" si="153"/>
        <v>1</v>
      </c>
      <c r="AB1008" s="7">
        <f t="shared" si="156"/>
        <v>1</v>
      </c>
      <c r="AC1008" s="7">
        <f t="shared" si="157"/>
        <v>0</v>
      </c>
      <c r="AD1008" s="7">
        <f t="shared" si="158"/>
        <v>1</v>
      </c>
      <c r="AE1008" s="7">
        <f t="shared" si="154"/>
        <v>0</v>
      </c>
      <c r="AF1008" s="7">
        <f t="shared" si="155"/>
        <v>1</v>
      </c>
      <c r="AG1008" s="7" t="str">
        <f t="shared" si="159"/>
        <v>Pediatric</v>
      </c>
    </row>
    <row r="1009" spans="1:33">
      <c r="A1009">
        <v>4414</v>
      </c>
      <c r="B1009" t="s">
        <v>26</v>
      </c>
      <c r="C1009" t="s">
        <v>27</v>
      </c>
      <c r="D1009" t="s">
        <v>18</v>
      </c>
      <c r="E1009" s="1">
        <v>41015</v>
      </c>
      <c r="F1009" s="3">
        <v>0.80069444444444449</v>
      </c>
      <c r="G1009" s="1">
        <v>41015</v>
      </c>
      <c r="H1009" s="3">
        <v>0.79236111111111107</v>
      </c>
      <c r="I1009">
        <v>4</v>
      </c>
      <c r="J1009">
        <v>2007</v>
      </c>
      <c r="K1009" s="1">
        <v>41015</v>
      </c>
      <c r="L1009" s="3">
        <v>0.84375</v>
      </c>
      <c r="M1009" s="1">
        <v>41015</v>
      </c>
      <c r="N1009" s="3">
        <v>0.84375</v>
      </c>
      <c r="O1009">
        <v>5</v>
      </c>
      <c r="P1009">
        <v>19</v>
      </c>
      <c r="Q1009">
        <v>19</v>
      </c>
      <c r="R1009">
        <v>20</v>
      </c>
      <c r="S1009">
        <v>20</v>
      </c>
      <c r="T1009" s="2">
        <f>ED_DATA[[#This Row],[REG DATE]] + ED_DATA[[#This Row],[REG TIME]]</f>
        <v>41015.800694444442</v>
      </c>
      <c r="U1009" s="2">
        <f>ED_DATA[[#This Row],[TRIAGE DATE]] + ED_DATA[[#This Row],[TRIAGE TIME]]</f>
        <v>41015.792361111111</v>
      </c>
      <c r="V1009" s="2">
        <f>ED_DATA[[#This Row],[DISP DATE]] + ED_DATA[[#This Row],[DISP TIME]]</f>
        <v>41015.84375</v>
      </c>
      <c r="W1009" s="2">
        <f>ED_DATA[[#This Row],[DATE PT LEFT ED]] + ED_DATA[[#This Row],[TIME PT LEFT ED]]</f>
        <v>41015.84375</v>
      </c>
      <c r="X1009" s="5">
        <f t="shared" si="150"/>
        <v>1.03333333338378</v>
      </c>
      <c r="Y1009" s="5">
        <f t="shared" si="151"/>
        <v>1.03333333338378</v>
      </c>
      <c r="Z1009" s="7">
        <f t="shared" si="152"/>
        <v>1</v>
      </c>
      <c r="AA1009" s="7">
        <f t="shared" si="153"/>
        <v>1</v>
      </c>
      <c r="AB1009" s="7">
        <f t="shared" si="156"/>
        <v>1</v>
      </c>
      <c r="AC1009" s="7">
        <f t="shared" si="157"/>
        <v>0</v>
      </c>
      <c r="AD1009" s="7">
        <f t="shared" si="158"/>
        <v>1</v>
      </c>
      <c r="AE1009" s="7">
        <f t="shared" si="154"/>
        <v>0</v>
      </c>
      <c r="AF1009" s="7">
        <f t="shared" si="155"/>
        <v>1</v>
      </c>
      <c r="AG1009" s="7" t="str">
        <f t="shared" si="159"/>
        <v>Pediatric</v>
      </c>
    </row>
    <row r="1010" spans="1:33">
      <c r="A1010">
        <v>4414</v>
      </c>
      <c r="B1010" t="s">
        <v>28</v>
      </c>
      <c r="C1010" t="s">
        <v>15</v>
      </c>
      <c r="D1010" t="s">
        <v>16</v>
      </c>
      <c r="E1010" s="1">
        <v>41010</v>
      </c>
      <c r="F1010" s="3">
        <v>0.30138888888888887</v>
      </c>
      <c r="G1010" s="1">
        <v>41010</v>
      </c>
      <c r="H1010" s="3">
        <v>0.2986111111111111</v>
      </c>
      <c r="I1010">
        <v>4</v>
      </c>
      <c r="J1010">
        <v>1945</v>
      </c>
      <c r="K1010" s="1">
        <v>41010</v>
      </c>
      <c r="L1010" s="3">
        <v>0.41249999999999998</v>
      </c>
      <c r="M1010" s="1">
        <v>41010</v>
      </c>
      <c r="N1010" s="3">
        <v>0.41249999999999998</v>
      </c>
      <c r="O1010">
        <v>68</v>
      </c>
      <c r="P1010">
        <v>7</v>
      </c>
      <c r="Q1010">
        <v>7</v>
      </c>
      <c r="R1010">
        <v>9</v>
      </c>
      <c r="S1010">
        <v>9</v>
      </c>
      <c r="T1010" s="2">
        <f>ED_DATA[[#This Row],[REG DATE]] + ED_DATA[[#This Row],[REG TIME]]</f>
        <v>41010.301388888889</v>
      </c>
      <c r="U1010" s="2">
        <f>ED_DATA[[#This Row],[TRIAGE DATE]] + ED_DATA[[#This Row],[TRIAGE TIME]]</f>
        <v>41010.298611111109</v>
      </c>
      <c r="V1010" s="2">
        <f>ED_DATA[[#This Row],[DISP DATE]] + ED_DATA[[#This Row],[DISP TIME]]</f>
        <v>41010.412499999999</v>
      </c>
      <c r="W1010" s="2">
        <f>ED_DATA[[#This Row],[DATE PT LEFT ED]] + ED_DATA[[#This Row],[TIME PT LEFT ED]]</f>
        <v>41010.412499999999</v>
      </c>
      <c r="X1010" s="5">
        <f t="shared" si="150"/>
        <v>2.6666666666278616</v>
      </c>
      <c r="Y1010" s="5">
        <f t="shared" si="151"/>
        <v>2.6666666666278616</v>
      </c>
      <c r="Z1010" s="7">
        <f t="shared" si="152"/>
        <v>1</v>
      </c>
      <c r="AA1010" s="7">
        <f t="shared" si="153"/>
        <v>1</v>
      </c>
      <c r="AB1010" s="7">
        <f t="shared" si="156"/>
        <v>0</v>
      </c>
      <c r="AC1010" s="7">
        <f t="shared" si="157"/>
        <v>0</v>
      </c>
      <c r="AD1010" s="7">
        <f t="shared" si="158"/>
        <v>0</v>
      </c>
      <c r="AE1010" s="7">
        <f t="shared" si="154"/>
        <v>0</v>
      </c>
      <c r="AF1010" s="7">
        <f t="shared" si="155"/>
        <v>0</v>
      </c>
      <c r="AG1010" s="7" t="str">
        <f t="shared" si="159"/>
        <v>Senior</v>
      </c>
    </row>
    <row r="1011" spans="1:33">
      <c r="A1011">
        <v>4414</v>
      </c>
      <c r="B1011" t="s">
        <v>28</v>
      </c>
      <c r="C1011" t="s">
        <v>15</v>
      </c>
      <c r="D1011" t="s">
        <v>16</v>
      </c>
      <c r="E1011" s="1">
        <v>41010</v>
      </c>
      <c r="F1011" s="3">
        <v>0.66597222222222219</v>
      </c>
      <c r="G1011" s="1">
        <v>41010</v>
      </c>
      <c r="H1011" s="3">
        <v>0.66180555555555554</v>
      </c>
      <c r="I1011">
        <v>4</v>
      </c>
      <c r="J1011">
        <v>2007</v>
      </c>
      <c r="K1011" s="1">
        <v>41010</v>
      </c>
      <c r="L1011" s="3">
        <v>0.68055555555555558</v>
      </c>
      <c r="M1011" s="1">
        <v>41010</v>
      </c>
      <c r="N1011" s="3">
        <v>0.68055555555555558</v>
      </c>
      <c r="O1011">
        <v>7</v>
      </c>
      <c r="P1011">
        <v>15</v>
      </c>
      <c r="Q1011">
        <v>15</v>
      </c>
      <c r="R1011">
        <v>16</v>
      </c>
      <c r="S1011">
        <v>16</v>
      </c>
      <c r="T1011" s="2">
        <f>ED_DATA[[#This Row],[REG DATE]] + ED_DATA[[#This Row],[REG TIME]]</f>
        <v>41010.665972222225</v>
      </c>
      <c r="U1011" s="2">
        <f>ED_DATA[[#This Row],[TRIAGE DATE]] + ED_DATA[[#This Row],[TRIAGE TIME]]</f>
        <v>41010.661805555559</v>
      </c>
      <c r="V1011" s="2">
        <f>ED_DATA[[#This Row],[DISP DATE]] + ED_DATA[[#This Row],[DISP TIME]]</f>
        <v>41010.680555555555</v>
      </c>
      <c r="W1011" s="2">
        <f>ED_DATA[[#This Row],[DATE PT LEFT ED]] + ED_DATA[[#This Row],[TIME PT LEFT ED]]</f>
        <v>41010.680555555555</v>
      </c>
      <c r="X1011" s="5">
        <f t="shared" si="150"/>
        <v>0.34999999991850927</v>
      </c>
      <c r="Y1011" s="5">
        <f t="shared" si="151"/>
        <v>0.34999999991850927</v>
      </c>
      <c r="Z1011" s="7">
        <f t="shared" si="152"/>
        <v>1</v>
      </c>
      <c r="AA1011" s="7">
        <f t="shared" si="153"/>
        <v>1</v>
      </c>
      <c r="AB1011" s="7">
        <f t="shared" si="156"/>
        <v>0</v>
      </c>
      <c r="AC1011" s="7">
        <f t="shared" si="157"/>
        <v>0</v>
      </c>
      <c r="AD1011" s="7">
        <f t="shared" si="158"/>
        <v>0</v>
      </c>
      <c r="AE1011" s="7">
        <f t="shared" si="154"/>
        <v>0</v>
      </c>
      <c r="AF1011" s="7">
        <f t="shared" si="155"/>
        <v>0</v>
      </c>
      <c r="AG1011" s="7" t="str">
        <f t="shared" si="159"/>
        <v>Pediatric</v>
      </c>
    </row>
    <row r="1012" spans="1:33">
      <c r="A1012">
        <v>4414</v>
      </c>
      <c r="B1012" t="s">
        <v>28</v>
      </c>
      <c r="C1012" t="s">
        <v>15</v>
      </c>
      <c r="D1012" t="s">
        <v>16</v>
      </c>
      <c r="E1012" s="1">
        <v>41010</v>
      </c>
      <c r="F1012" s="3">
        <v>0.7006944444444444</v>
      </c>
      <c r="G1012" s="1">
        <v>41010</v>
      </c>
      <c r="H1012" s="3">
        <v>0.69652777777777775</v>
      </c>
      <c r="I1012">
        <v>4</v>
      </c>
      <c r="J1012">
        <v>2008</v>
      </c>
      <c r="K1012" s="1">
        <v>41010</v>
      </c>
      <c r="L1012" s="3">
        <v>0.76736111111111116</v>
      </c>
      <c r="M1012" s="1">
        <v>41010</v>
      </c>
      <c r="N1012" s="3">
        <v>0.76736111111111116</v>
      </c>
      <c r="O1012">
        <v>3</v>
      </c>
      <c r="P1012">
        <v>16</v>
      </c>
      <c r="Q1012">
        <v>16</v>
      </c>
      <c r="R1012">
        <v>18</v>
      </c>
      <c r="S1012">
        <v>18</v>
      </c>
      <c r="T1012" s="2">
        <f>ED_DATA[[#This Row],[REG DATE]] + ED_DATA[[#This Row],[REG TIME]]</f>
        <v>41010.700694444444</v>
      </c>
      <c r="U1012" s="2">
        <f>ED_DATA[[#This Row],[TRIAGE DATE]] + ED_DATA[[#This Row],[TRIAGE TIME]]</f>
        <v>41010.696527777778</v>
      </c>
      <c r="V1012" s="2">
        <f>ED_DATA[[#This Row],[DISP DATE]] + ED_DATA[[#This Row],[DISP TIME]]</f>
        <v>41010.767361111109</v>
      </c>
      <c r="W1012" s="2">
        <f>ED_DATA[[#This Row],[DATE PT LEFT ED]] + ED_DATA[[#This Row],[TIME PT LEFT ED]]</f>
        <v>41010.767361111109</v>
      </c>
      <c r="X1012" s="5">
        <f t="shared" si="150"/>
        <v>1.5999999999767169</v>
      </c>
      <c r="Y1012" s="5">
        <f t="shared" si="151"/>
        <v>1.5999999999767169</v>
      </c>
      <c r="Z1012" s="7">
        <f t="shared" si="152"/>
        <v>1</v>
      </c>
      <c r="AA1012" s="7">
        <f t="shared" si="153"/>
        <v>1</v>
      </c>
      <c r="AB1012" s="7">
        <f t="shared" si="156"/>
        <v>0</v>
      </c>
      <c r="AC1012" s="7">
        <f t="shared" si="157"/>
        <v>0</v>
      </c>
      <c r="AD1012" s="7">
        <f t="shared" si="158"/>
        <v>0</v>
      </c>
      <c r="AE1012" s="7">
        <f t="shared" si="154"/>
        <v>0</v>
      </c>
      <c r="AF1012" s="7">
        <f t="shared" si="155"/>
        <v>0</v>
      </c>
      <c r="AG1012" s="7" t="str">
        <f t="shared" si="159"/>
        <v>Pediatric</v>
      </c>
    </row>
    <row r="1013" spans="1:33">
      <c r="A1013">
        <v>4414</v>
      </c>
      <c r="B1013" t="s">
        <v>28</v>
      </c>
      <c r="C1013" t="s">
        <v>15</v>
      </c>
      <c r="D1013" t="s">
        <v>18</v>
      </c>
      <c r="E1013" s="1">
        <v>41012</v>
      </c>
      <c r="F1013" s="3">
        <v>0.87916666666666665</v>
      </c>
      <c r="G1013" s="1">
        <v>41012</v>
      </c>
      <c r="H1013" s="3">
        <v>0.875</v>
      </c>
      <c r="I1013">
        <v>4</v>
      </c>
      <c r="J1013">
        <v>2011</v>
      </c>
      <c r="K1013" s="1">
        <v>41012</v>
      </c>
      <c r="L1013" s="3">
        <v>0.92083333333333328</v>
      </c>
      <c r="M1013" s="1">
        <v>41012</v>
      </c>
      <c r="N1013" s="3">
        <v>0.92083333333333328</v>
      </c>
      <c r="O1013">
        <v>1</v>
      </c>
      <c r="P1013">
        <v>21</v>
      </c>
      <c r="Q1013">
        <v>21</v>
      </c>
      <c r="R1013">
        <v>22</v>
      </c>
      <c r="S1013">
        <v>22</v>
      </c>
      <c r="T1013" s="2">
        <f>ED_DATA[[#This Row],[REG DATE]] + ED_DATA[[#This Row],[REG TIME]]</f>
        <v>41012.879166666666</v>
      </c>
      <c r="U1013" s="2">
        <f>ED_DATA[[#This Row],[TRIAGE DATE]] + ED_DATA[[#This Row],[TRIAGE TIME]]</f>
        <v>41012.875</v>
      </c>
      <c r="V1013" s="2">
        <f>ED_DATA[[#This Row],[DISP DATE]] + ED_DATA[[#This Row],[DISP TIME]]</f>
        <v>41012.92083333333</v>
      </c>
      <c r="W1013" s="2">
        <f>ED_DATA[[#This Row],[DATE PT LEFT ED]] + ED_DATA[[#This Row],[TIME PT LEFT ED]]</f>
        <v>41012.92083333333</v>
      </c>
      <c r="X1013" s="5">
        <f t="shared" si="150"/>
        <v>0.99999999994179234</v>
      </c>
      <c r="Y1013" s="5">
        <f t="shared" si="151"/>
        <v>0.99999999994179234</v>
      </c>
      <c r="Z1013" s="7">
        <f t="shared" si="152"/>
        <v>1</v>
      </c>
      <c r="AA1013" s="7">
        <f t="shared" si="153"/>
        <v>1</v>
      </c>
      <c r="AB1013" s="7">
        <f t="shared" si="156"/>
        <v>0</v>
      </c>
      <c r="AC1013" s="7">
        <f t="shared" si="157"/>
        <v>0</v>
      </c>
      <c r="AD1013" s="7">
        <f t="shared" si="158"/>
        <v>0</v>
      </c>
      <c r="AE1013" s="7">
        <f t="shared" si="154"/>
        <v>0</v>
      </c>
      <c r="AF1013" s="7">
        <f t="shared" si="155"/>
        <v>0</v>
      </c>
      <c r="AG1013" s="7" t="str">
        <f t="shared" si="159"/>
        <v>Pediatric</v>
      </c>
    </row>
    <row r="1014" spans="1:33">
      <c r="A1014">
        <v>4414</v>
      </c>
      <c r="B1014" t="s">
        <v>28</v>
      </c>
      <c r="C1014" t="s">
        <v>15</v>
      </c>
      <c r="D1014" t="s">
        <v>16</v>
      </c>
      <c r="E1014" s="1">
        <v>41012</v>
      </c>
      <c r="F1014" s="3">
        <v>0.88888888888888884</v>
      </c>
      <c r="G1014" s="1">
        <v>41012</v>
      </c>
      <c r="H1014" s="3">
        <v>0.88541666666666663</v>
      </c>
      <c r="I1014">
        <v>4</v>
      </c>
      <c r="J1014">
        <v>1999</v>
      </c>
      <c r="K1014" s="1">
        <v>41012</v>
      </c>
      <c r="L1014" s="3">
        <v>0.9375</v>
      </c>
      <c r="M1014" s="1">
        <v>41012</v>
      </c>
      <c r="N1014" s="3">
        <v>0.9375</v>
      </c>
      <c r="O1014">
        <v>13</v>
      </c>
      <c r="P1014">
        <v>21</v>
      </c>
      <c r="Q1014">
        <v>21</v>
      </c>
      <c r="R1014">
        <v>22</v>
      </c>
      <c r="S1014">
        <v>22</v>
      </c>
      <c r="T1014" s="2">
        <f>ED_DATA[[#This Row],[REG DATE]] + ED_DATA[[#This Row],[REG TIME]]</f>
        <v>41012.888888888891</v>
      </c>
      <c r="U1014" s="2">
        <f>ED_DATA[[#This Row],[TRIAGE DATE]] + ED_DATA[[#This Row],[TRIAGE TIME]]</f>
        <v>41012.885416666664</v>
      </c>
      <c r="V1014" s="2">
        <f>ED_DATA[[#This Row],[DISP DATE]] + ED_DATA[[#This Row],[DISP TIME]]</f>
        <v>41012.9375</v>
      </c>
      <c r="W1014" s="2">
        <f>ED_DATA[[#This Row],[DATE PT LEFT ED]] + ED_DATA[[#This Row],[TIME PT LEFT ED]]</f>
        <v>41012.9375</v>
      </c>
      <c r="X1014" s="5">
        <f t="shared" si="150"/>
        <v>1.1666666666278616</v>
      </c>
      <c r="Y1014" s="5">
        <f t="shared" si="151"/>
        <v>1.1666666666278616</v>
      </c>
      <c r="Z1014" s="7">
        <f t="shared" si="152"/>
        <v>1</v>
      </c>
      <c r="AA1014" s="7">
        <f t="shared" si="153"/>
        <v>1</v>
      </c>
      <c r="AB1014" s="7">
        <f t="shared" si="156"/>
        <v>0</v>
      </c>
      <c r="AC1014" s="7">
        <f t="shared" si="157"/>
        <v>0</v>
      </c>
      <c r="AD1014" s="7">
        <f t="shared" si="158"/>
        <v>0</v>
      </c>
      <c r="AE1014" s="7">
        <f t="shared" si="154"/>
        <v>0</v>
      </c>
      <c r="AF1014" s="7">
        <f t="shared" si="155"/>
        <v>0</v>
      </c>
      <c r="AG1014" s="7" t="str">
        <f t="shared" si="159"/>
        <v>Pediatric</v>
      </c>
    </row>
    <row r="1015" spans="1:33">
      <c r="A1015">
        <v>4414</v>
      </c>
      <c r="B1015" t="s">
        <v>28</v>
      </c>
      <c r="C1015" t="s">
        <v>15</v>
      </c>
      <c r="D1015" t="s">
        <v>16</v>
      </c>
      <c r="E1015" s="1">
        <v>41012</v>
      </c>
      <c r="F1015" s="3">
        <v>0.89166666666666672</v>
      </c>
      <c r="G1015" s="1">
        <v>41012</v>
      </c>
      <c r="H1015" s="3">
        <v>0.88749999999999996</v>
      </c>
      <c r="I1015">
        <v>4</v>
      </c>
      <c r="J1015">
        <v>2008</v>
      </c>
      <c r="K1015" s="1">
        <v>41012</v>
      </c>
      <c r="L1015" s="3">
        <v>0.90138888888888891</v>
      </c>
      <c r="M1015" s="1">
        <v>41012</v>
      </c>
      <c r="N1015" s="3">
        <v>0.90138888888888891</v>
      </c>
      <c r="O1015">
        <v>7</v>
      </c>
      <c r="P1015">
        <v>21</v>
      </c>
      <c r="Q1015">
        <v>21</v>
      </c>
      <c r="R1015">
        <v>21</v>
      </c>
      <c r="S1015">
        <v>21</v>
      </c>
      <c r="T1015" s="2">
        <f>ED_DATA[[#This Row],[REG DATE]] + ED_DATA[[#This Row],[REG TIME]]</f>
        <v>41012.89166666667</v>
      </c>
      <c r="U1015" s="2">
        <f>ED_DATA[[#This Row],[TRIAGE DATE]] + ED_DATA[[#This Row],[TRIAGE TIME]]</f>
        <v>41012.887499999997</v>
      </c>
      <c r="V1015" s="2">
        <f>ED_DATA[[#This Row],[DISP DATE]] + ED_DATA[[#This Row],[DISP TIME]]</f>
        <v>41012.901388888888</v>
      </c>
      <c r="W1015" s="2">
        <f>ED_DATA[[#This Row],[DATE PT LEFT ED]] + ED_DATA[[#This Row],[TIME PT LEFT ED]]</f>
        <v>41012.901388888888</v>
      </c>
      <c r="X1015" s="5">
        <f t="shared" si="150"/>
        <v>0.23333333322079852</v>
      </c>
      <c r="Y1015" s="5">
        <f t="shared" si="151"/>
        <v>0.23333333322079852</v>
      </c>
      <c r="Z1015" s="7">
        <f t="shared" si="152"/>
        <v>1</v>
      </c>
      <c r="AA1015" s="7">
        <f t="shared" si="153"/>
        <v>1</v>
      </c>
      <c r="AB1015" s="7">
        <f t="shared" si="156"/>
        <v>0</v>
      </c>
      <c r="AC1015" s="7">
        <f t="shared" si="157"/>
        <v>0</v>
      </c>
      <c r="AD1015" s="7">
        <f t="shared" si="158"/>
        <v>0</v>
      </c>
      <c r="AE1015" s="7">
        <f t="shared" si="154"/>
        <v>0</v>
      </c>
      <c r="AF1015" s="7">
        <f t="shared" si="155"/>
        <v>0</v>
      </c>
      <c r="AG1015" s="7" t="str">
        <f t="shared" si="159"/>
        <v>Pediatric</v>
      </c>
    </row>
    <row r="1016" spans="1:33">
      <c r="A1016">
        <v>4414</v>
      </c>
      <c r="B1016" t="s">
        <v>26</v>
      </c>
      <c r="C1016" t="s">
        <v>27</v>
      </c>
      <c r="D1016" t="s">
        <v>16</v>
      </c>
      <c r="E1016" s="1">
        <v>41011</v>
      </c>
      <c r="F1016" s="3">
        <v>0.82222222222222219</v>
      </c>
      <c r="G1016" s="1">
        <v>41011</v>
      </c>
      <c r="H1016" s="3">
        <v>0.81805555555555554</v>
      </c>
      <c r="I1016">
        <v>4</v>
      </c>
      <c r="J1016">
        <v>2000</v>
      </c>
      <c r="K1016" s="1">
        <v>41011</v>
      </c>
      <c r="L1016" s="3">
        <v>0.88194444444444442</v>
      </c>
      <c r="M1016" s="1">
        <v>41011</v>
      </c>
      <c r="N1016" s="3">
        <v>0.8833333333333333</v>
      </c>
      <c r="O1016">
        <v>13</v>
      </c>
      <c r="P1016">
        <v>19</v>
      </c>
      <c r="Q1016">
        <v>19</v>
      </c>
      <c r="R1016">
        <v>21</v>
      </c>
      <c r="S1016">
        <v>21</v>
      </c>
      <c r="T1016" s="2">
        <f>ED_DATA[[#This Row],[REG DATE]] + ED_DATA[[#This Row],[REG TIME]]</f>
        <v>41011.822222222225</v>
      </c>
      <c r="U1016" s="2">
        <f>ED_DATA[[#This Row],[TRIAGE DATE]] + ED_DATA[[#This Row],[TRIAGE TIME]]</f>
        <v>41011.818055555559</v>
      </c>
      <c r="V1016" s="2">
        <f>ED_DATA[[#This Row],[DISP DATE]] + ED_DATA[[#This Row],[DISP TIME]]</f>
        <v>41011.881944444445</v>
      </c>
      <c r="W1016" s="2">
        <f>ED_DATA[[#This Row],[DATE PT LEFT ED]] + ED_DATA[[#This Row],[TIME PT LEFT ED]]</f>
        <v>41011.883333333331</v>
      </c>
      <c r="X1016" s="5">
        <f t="shared" si="150"/>
        <v>1.4666666665580124</v>
      </c>
      <c r="Y1016" s="5">
        <f t="shared" si="151"/>
        <v>1.4333333332906477</v>
      </c>
      <c r="Z1016" s="7">
        <f t="shared" si="152"/>
        <v>1</v>
      </c>
      <c r="AA1016" s="7">
        <f t="shared" si="153"/>
        <v>1</v>
      </c>
      <c r="AB1016" s="7">
        <f t="shared" si="156"/>
        <v>1</v>
      </c>
      <c r="AC1016" s="7">
        <f t="shared" si="157"/>
        <v>0</v>
      </c>
      <c r="AD1016" s="7">
        <f t="shared" si="158"/>
        <v>1</v>
      </c>
      <c r="AE1016" s="7">
        <f t="shared" si="154"/>
        <v>0</v>
      </c>
      <c r="AF1016" s="7">
        <f t="shared" si="155"/>
        <v>1</v>
      </c>
      <c r="AG1016" s="7" t="str">
        <f t="shared" si="159"/>
        <v>Pediatric</v>
      </c>
    </row>
    <row r="1017" spans="1:33">
      <c r="A1017">
        <v>4414</v>
      </c>
      <c r="B1017" t="s">
        <v>26</v>
      </c>
      <c r="C1017" t="s">
        <v>27</v>
      </c>
      <c r="D1017" t="s">
        <v>16</v>
      </c>
      <c r="E1017" s="1">
        <v>41013</v>
      </c>
      <c r="F1017" s="3">
        <v>0.84166666666666667</v>
      </c>
      <c r="G1017" s="1">
        <v>41013</v>
      </c>
      <c r="H1017" s="3">
        <v>0.83958333333333335</v>
      </c>
      <c r="I1017">
        <v>4</v>
      </c>
      <c r="J1017">
        <v>2008</v>
      </c>
      <c r="K1017" s="1">
        <v>41013</v>
      </c>
      <c r="L1017" s="3">
        <v>0.89930555555555558</v>
      </c>
      <c r="M1017" s="1">
        <v>41013</v>
      </c>
      <c r="N1017" s="3">
        <v>0.89930555555555558</v>
      </c>
      <c r="O1017">
        <v>5</v>
      </c>
      <c r="P1017">
        <v>20</v>
      </c>
      <c r="Q1017">
        <v>20</v>
      </c>
      <c r="R1017">
        <v>21</v>
      </c>
      <c r="S1017">
        <v>21</v>
      </c>
      <c r="T1017" s="2">
        <f>ED_DATA[[#This Row],[REG DATE]] + ED_DATA[[#This Row],[REG TIME]]</f>
        <v>41013.841666666667</v>
      </c>
      <c r="U1017" s="2">
        <f>ED_DATA[[#This Row],[TRIAGE DATE]] + ED_DATA[[#This Row],[TRIAGE TIME]]</f>
        <v>41013.839583333334</v>
      </c>
      <c r="V1017" s="2">
        <f>ED_DATA[[#This Row],[DISP DATE]] + ED_DATA[[#This Row],[DISP TIME]]</f>
        <v>41013.899305555555</v>
      </c>
      <c r="W1017" s="2">
        <f>ED_DATA[[#This Row],[DATE PT LEFT ED]] + ED_DATA[[#This Row],[TIME PT LEFT ED]]</f>
        <v>41013.899305555555</v>
      </c>
      <c r="X1017" s="5">
        <f t="shared" si="150"/>
        <v>1.3833333333022892</v>
      </c>
      <c r="Y1017" s="5">
        <f t="shared" si="151"/>
        <v>1.3833333333022892</v>
      </c>
      <c r="Z1017" s="7">
        <f t="shared" si="152"/>
        <v>1</v>
      </c>
      <c r="AA1017" s="7">
        <f t="shared" si="153"/>
        <v>1</v>
      </c>
      <c r="AB1017" s="7">
        <f t="shared" si="156"/>
        <v>1</v>
      </c>
      <c r="AC1017" s="7">
        <f t="shared" si="157"/>
        <v>0</v>
      </c>
      <c r="AD1017" s="7">
        <f t="shared" si="158"/>
        <v>1</v>
      </c>
      <c r="AE1017" s="7">
        <f t="shared" si="154"/>
        <v>0</v>
      </c>
      <c r="AF1017" s="7">
        <f t="shared" si="155"/>
        <v>1</v>
      </c>
      <c r="AG1017" s="7" t="str">
        <f t="shared" si="159"/>
        <v>Pediatric</v>
      </c>
    </row>
    <row r="1018" spans="1:33">
      <c r="A1018">
        <v>4414</v>
      </c>
      <c r="B1018" t="s">
        <v>26</v>
      </c>
      <c r="C1018" t="s">
        <v>27</v>
      </c>
      <c r="D1018" t="s">
        <v>16</v>
      </c>
      <c r="E1018" s="1">
        <v>41016</v>
      </c>
      <c r="F1018" s="3">
        <v>0.63124999999999998</v>
      </c>
      <c r="G1018" s="1">
        <v>41016</v>
      </c>
      <c r="H1018" s="3">
        <v>0.62638888888888888</v>
      </c>
      <c r="I1018">
        <v>4</v>
      </c>
      <c r="J1018">
        <v>1999</v>
      </c>
      <c r="K1018" s="1">
        <v>41016</v>
      </c>
      <c r="L1018" s="3">
        <v>0.72916666666666663</v>
      </c>
      <c r="M1018" s="1">
        <v>41016</v>
      </c>
      <c r="N1018" s="3">
        <v>0.7319444444444444</v>
      </c>
      <c r="O1018">
        <v>13</v>
      </c>
      <c r="P1018">
        <v>15</v>
      </c>
      <c r="Q1018">
        <v>15</v>
      </c>
      <c r="R1018">
        <v>17</v>
      </c>
      <c r="S1018">
        <v>17</v>
      </c>
      <c r="T1018" s="2">
        <f>ED_DATA[[#This Row],[REG DATE]] + ED_DATA[[#This Row],[REG TIME]]</f>
        <v>41016.631249999999</v>
      </c>
      <c r="U1018" s="2">
        <f>ED_DATA[[#This Row],[TRIAGE DATE]] + ED_DATA[[#This Row],[TRIAGE TIME]]</f>
        <v>41016.626388888886</v>
      </c>
      <c r="V1018" s="2">
        <f>ED_DATA[[#This Row],[DISP DATE]] + ED_DATA[[#This Row],[DISP TIME]]</f>
        <v>41016.729166666664</v>
      </c>
      <c r="W1018" s="2">
        <f>ED_DATA[[#This Row],[DATE PT LEFT ED]] + ED_DATA[[#This Row],[TIME PT LEFT ED]]</f>
        <v>41016.731944444444</v>
      </c>
      <c r="X1018" s="5">
        <f t="shared" si="150"/>
        <v>2.4166666666860692</v>
      </c>
      <c r="Y1018" s="5">
        <f t="shared" si="151"/>
        <v>2.3499999999767169</v>
      </c>
      <c r="Z1018" s="7">
        <f t="shared" si="152"/>
        <v>1</v>
      </c>
      <c r="AA1018" s="7">
        <f t="shared" si="153"/>
        <v>1</v>
      </c>
      <c r="AB1018" s="7">
        <f t="shared" si="156"/>
        <v>1</v>
      </c>
      <c r="AC1018" s="7">
        <f t="shared" si="157"/>
        <v>0</v>
      </c>
      <c r="AD1018" s="7">
        <f t="shared" si="158"/>
        <v>1</v>
      </c>
      <c r="AE1018" s="7">
        <f t="shared" si="154"/>
        <v>0</v>
      </c>
      <c r="AF1018" s="7">
        <f t="shared" si="155"/>
        <v>1</v>
      </c>
      <c r="AG1018" s="7" t="str">
        <f t="shared" si="159"/>
        <v>Pediatric</v>
      </c>
    </row>
    <row r="1019" spans="1:33">
      <c r="A1019">
        <v>4414</v>
      </c>
      <c r="B1019" t="s">
        <v>22</v>
      </c>
      <c r="C1019" t="s">
        <v>15</v>
      </c>
      <c r="D1019" t="s">
        <v>18</v>
      </c>
      <c r="E1019" s="1">
        <v>41013</v>
      </c>
      <c r="F1019" s="3">
        <v>4.2361111111111113E-2</v>
      </c>
      <c r="G1019" s="1">
        <v>41013</v>
      </c>
      <c r="H1019" s="3">
        <v>4.1666666666666664E-2</v>
      </c>
      <c r="I1019">
        <v>4</v>
      </c>
      <c r="J1019">
        <v>1973</v>
      </c>
      <c r="K1019" s="1">
        <v>41013</v>
      </c>
      <c r="L1019" s="3">
        <v>7.2916666666666671E-2</v>
      </c>
      <c r="M1019" s="1">
        <v>41013</v>
      </c>
      <c r="N1019" s="3">
        <v>7.2916666666666671E-2</v>
      </c>
      <c r="O1019">
        <v>41</v>
      </c>
      <c r="P1019">
        <v>1</v>
      </c>
      <c r="Q1019">
        <v>1</v>
      </c>
      <c r="R1019">
        <v>1</v>
      </c>
      <c r="S1019">
        <v>1</v>
      </c>
      <c r="T1019" s="2">
        <f>ED_DATA[[#This Row],[REG DATE]] + ED_DATA[[#This Row],[REG TIME]]</f>
        <v>41013.042361111111</v>
      </c>
      <c r="U1019" s="2">
        <f>ED_DATA[[#This Row],[TRIAGE DATE]] + ED_DATA[[#This Row],[TRIAGE TIME]]</f>
        <v>41013.041666666664</v>
      </c>
      <c r="V1019" s="2">
        <f>ED_DATA[[#This Row],[DISP DATE]] + ED_DATA[[#This Row],[DISP TIME]]</f>
        <v>41013.072916666664</v>
      </c>
      <c r="W1019" s="2">
        <f>ED_DATA[[#This Row],[DATE PT LEFT ED]] + ED_DATA[[#This Row],[TIME PT LEFT ED]]</f>
        <v>41013.072916666664</v>
      </c>
      <c r="X1019" s="5">
        <f t="shared" si="150"/>
        <v>0.73333333327900618</v>
      </c>
      <c r="Y1019" s="5">
        <f t="shared" si="151"/>
        <v>0.73333333327900618</v>
      </c>
      <c r="Z1019" s="7">
        <f t="shared" si="152"/>
        <v>1</v>
      </c>
      <c r="AA1019" s="7">
        <f t="shared" si="153"/>
        <v>1</v>
      </c>
      <c r="AB1019" s="7">
        <f t="shared" si="156"/>
        <v>0</v>
      </c>
      <c r="AC1019" s="7">
        <f t="shared" si="157"/>
        <v>0</v>
      </c>
      <c r="AD1019" s="7">
        <f t="shared" si="158"/>
        <v>0</v>
      </c>
      <c r="AE1019" s="7">
        <f t="shared" si="154"/>
        <v>0</v>
      </c>
      <c r="AF1019" s="7">
        <f t="shared" si="155"/>
        <v>0</v>
      </c>
      <c r="AG1019" s="7" t="str">
        <f t="shared" si="159"/>
        <v>Adult</v>
      </c>
    </row>
    <row r="1020" spans="1:33">
      <c r="A1020">
        <v>4414</v>
      </c>
      <c r="B1020" t="s">
        <v>28</v>
      </c>
      <c r="C1020" t="s">
        <v>15</v>
      </c>
      <c r="D1020" t="s">
        <v>18</v>
      </c>
      <c r="E1020" s="1">
        <v>41015</v>
      </c>
      <c r="F1020" s="3">
        <v>0.81041666666666667</v>
      </c>
      <c r="G1020" s="1">
        <v>41015</v>
      </c>
      <c r="H1020" s="3">
        <v>0.80069444444444449</v>
      </c>
      <c r="I1020">
        <v>4</v>
      </c>
      <c r="J1020">
        <v>1949</v>
      </c>
      <c r="K1020" s="1">
        <v>41015</v>
      </c>
      <c r="L1020" s="3">
        <v>0.83333333333333337</v>
      </c>
      <c r="M1020" s="1">
        <v>41015</v>
      </c>
      <c r="N1020" s="3">
        <v>0.83333333333333337</v>
      </c>
      <c r="O1020">
        <v>64</v>
      </c>
      <c r="P1020">
        <v>19</v>
      </c>
      <c r="Q1020">
        <v>19</v>
      </c>
      <c r="R1020">
        <v>20</v>
      </c>
      <c r="S1020">
        <v>20</v>
      </c>
      <c r="T1020" s="2">
        <f>ED_DATA[[#This Row],[REG DATE]] + ED_DATA[[#This Row],[REG TIME]]</f>
        <v>41015.810416666667</v>
      </c>
      <c r="U1020" s="2">
        <f>ED_DATA[[#This Row],[TRIAGE DATE]] + ED_DATA[[#This Row],[TRIAGE TIME]]</f>
        <v>41015.800694444442</v>
      </c>
      <c r="V1020" s="2">
        <f>ED_DATA[[#This Row],[DISP DATE]] + ED_DATA[[#This Row],[DISP TIME]]</f>
        <v>41015.833333333336</v>
      </c>
      <c r="W1020" s="2">
        <f>ED_DATA[[#This Row],[DATE PT LEFT ED]] + ED_DATA[[#This Row],[TIME PT LEFT ED]]</f>
        <v>41015.833333333336</v>
      </c>
      <c r="X1020" s="5">
        <f t="shared" si="150"/>
        <v>0.55000000004656613</v>
      </c>
      <c r="Y1020" s="5">
        <f t="shared" si="151"/>
        <v>0.55000000004656613</v>
      </c>
      <c r="Z1020" s="7">
        <f t="shared" si="152"/>
        <v>1</v>
      </c>
      <c r="AA1020" s="7">
        <f t="shared" si="153"/>
        <v>1</v>
      </c>
      <c r="AB1020" s="7">
        <f t="shared" si="156"/>
        <v>0</v>
      </c>
      <c r="AC1020" s="7">
        <f t="shared" si="157"/>
        <v>0</v>
      </c>
      <c r="AD1020" s="7">
        <f t="shared" si="158"/>
        <v>0</v>
      </c>
      <c r="AE1020" s="7">
        <f t="shared" si="154"/>
        <v>0</v>
      </c>
      <c r="AF1020" s="7">
        <f t="shared" si="155"/>
        <v>0</v>
      </c>
      <c r="AG1020" s="7" t="str">
        <f t="shared" si="159"/>
        <v>Adult</v>
      </c>
    </row>
    <row r="1021" spans="1:33">
      <c r="A1021">
        <v>4414</v>
      </c>
      <c r="B1021" t="s">
        <v>28</v>
      </c>
      <c r="C1021" t="s">
        <v>15</v>
      </c>
      <c r="D1021" t="s">
        <v>18</v>
      </c>
      <c r="E1021" s="1">
        <v>41016</v>
      </c>
      <c r="F1021" s="3">
        <v>0.90902777777777777</v>
      </c>
      <c r="G1021" s="1">
        <v>41016</v>
      </c>
      <c r="H1021" s="3">
        <v>0.90486111111111112</v>
      </c>
      <c r="I1021">
        <v>4</v>
      </c>
      <c r="J1021">
        <v>1994</v>
      </c>
      <c r="K1021" s="1">
        <v>41017</v>
      </c>
      <c r="L1021" s="3">
        <v>4.791666666666667E-2</v>
      </c>
      <c r="M1021" s="1">
        <v>41017</v>
      </c>
      <c r="N1021" s="3">
        <v>4.791666666666667E-2</v>
      </c>
      <c r="O1021">
        <v>20</v>
      </c>
      <c r="P1021">
        <v>21</v>
      </c>
      <c r="Q1021">
        <v>21</v>
      </c>
      <c r="R1021">
        <v>1</v>
      </c>
      <c r="S1021">
        <v>1</v>
      </c>
      <c r="T1021" s="2">
        <f>ED_DATA[[#This Row],[REG DATE]] + ED_DATA[[#This Row],[REG TIME]]</f>
        <v>41016.90902777778</v>
      </c>
      <c r="U1021" s="2">
        <f>ED_DATA[[#This Row],[TRIAGE DATE]] + ED_DATA[[#This Row],[TRIAGE TIME]]</f>
        <v>41016.904861111114</v>
      </c>
      <c r="V1021" s="2">
        <f>ED_DATA[[#This Row],[DISP DATE]] + ED_DATA[[#This Row],[DISP TIME]]</f>
        <v>41017.04791666667</v>
      </c>
      <c r="W1021" s="2">
        <f>ED_DATA[[#This Row],[DATE PT LEFT ED]] + ED_DATA[[#This Row],[TIME PT LEFT ED]]</f>
        <v>41017.04791666667</v>
      </c>
      <c r="X1021" s="5">
        <f t="shared" si="150"/>
        <v>3.3333333333721384</v>
      </c>
      <c r="Y1021" s="5">
        <f t="shared" si="151"/>
        <v>3.3333333333721384</v>
      </c>
      <c r="Z1021" s="7">
        <f t="shared" si="152"/>
        <v>1</v>
      </c>
      <c r="AA1021" s="7">
        <f t="shared" si="153"/>
        <v>1</v>
      </c>
      <c r="AB1021" s="7">
        <f t="shared" si="156"/>
        <v>0</v>
      </c>
      <c r="AC1021" s="7">
        <f t="shared" si="157"/>
        <v>0</v>
      </c>
      <c r="AD1021" s="7">
        <f t="shared" si="158"/>
        <v>0</v>
      </c>
      <c r="AE1021" s="7">
        <f t="shared" si="154"/>
        <v>0</v>
      </c>
      <c r="AF1021" s="7">
        <f t="shared" si="155"/>
        <v>0</v>
      </c>
      <c r="AG1021" s="7" t="str">
        <f t="shared" si="159"/>
        <v>Adult</v>
      </c>
    </row>
    <row r="1022" spans="1:33">
      <c r="A1022">
        <v>4414</v>
      </c>
      <c r="B1022" t="s">
        <v>17</v>
      </c>
      <c r="C1022" t="s">
        <v>15</v>
      </c>
      <c r="D1022" t="s">
        <v>16</v>
      </c>
      <c r="E1022" s="1">
        <v>41015</v>
      </c>
      <c r="F1022" s="3">
        <v>0.81874999999999998</v>
      </c>
      <c r="G1022" s="1">
        <v>41015</v>
      </c>
      <c r="H1022" s="3">
        <v>0.81388888888888888</v>
      </c>
      <c r="I1022">
        <v>4</v>
      </c>
      <c r="J1022">
        <v>1955</v>
      </c>
      <c r="K1022" s="1">
        <v>41015</v>
      </c>
      <c r="L1022" s="3">
        <v>0.92013888888888884</v>
      </c>
      <c r="M1022" s="1">
        <v>41015</v>
      </c>
      <c r="N1022" s="3">
        <v>0.92013888888888884</v>
      </c>
      <c r="O1022">
        <v>59</v>
      </c>
      <c r="P1022">
        <v>19</v>
      </c>
      <c r="Q1022">
        <v>19</v>
      </c>
      <c r="R1022">
        <v>22</v>
      </c>
      <c r="S1022">
        <v>22</v>
      </c>
      <c r="T1022" s="2">
        <f>ED_DATA[[#This Row],[REG DATE]] + ED_DATA[[#This Row],[REG TIME]]</f>
        <v>41015.818749999999</v>
      </c>
      <c r="U1022" s="2">
        <f>ED_DATA[[#This Row],[TRIAGE DATE]] + ED_DATA[[#This Row],[TRIAGE TIME]]</f>
        <v>41015.813888888886</v>
      </c>
      <c r="V1022" s="2">
        <f>ED_DATA[[#This Row],[DISP DATE]] + ED_DATA[[#This Row],[DISP TIME]]</f>
        <v>41015.920138888891</v>
      </c>
      <c r="W1022" s="2">
        <f>ED_DATA[[#This Row],[DATE PT LEFT ED]] + ED_DATA[[#This Row],[TIME PT LEFT ED]]</f>
        <v>41015.920138888891</v>
      </c>
      <c r="X1022" s="5">
        <f t="shared" si="150"/>
        <v>2.433333333407063</v>
      </c>
      <c r="Y1022" s="5">
        <f t="shared" si="151"/>
        <v>2.433333333407063</v>
      </c>
      <c r="Z1022" s="7">
        <f t="shared" si="152"/>
        <v>1</v>
      </c>
      <c r="AA1022" s="7">
        <f t="shared" si="153"/>
        <v>1</v>
      </c>
      <c r="AB1022" s="7">
        <f t="shared" si="156"/>
        <v>0</v>
      </c>
      <c r="AC1022" s="7">
        <f t="shared" si="157"/>
        <v>0</v>
      </c>
      <c r="AD1022" s="7">
        <f t="shared" si="158"/>
        <v>0</v>
      </c>
      <c r="AE1022" s="7">
        <f t="shared" si="154"/>
        <v>0</v>
      </c>
      <c r="AF1022" s="7">
        <f t="shared" si="155"/>
        <v>0</v>
      </c>
      <c r="AG1022" s="7" t="str">
        <f t="shared" si="159"/>
        <v>Adult</v>
      </c>
    </row>
    <row r="1023" spans="1:33">
      <c r="A1023">
        <v>4414</v>
      </c>
      <c r="B1023" t="s">
        <v>17</v>
      </c>
      <c r="C1023" t="s">
        <v>15</v>
      </c>
      <c r="D1023" t="s">
        <v>16</v>
      </c>
      <c r="E1023" s="1">
        <v>41015</v>
      </c>
      <c r="F1023" s="3">
        <v>0.89722222222222225</v>
      </c>
      <c r="G1023" s="1">
        <v>41015</v>
      </c>
      <c r="H1023" s="3">
        <v>0.89236111111111116</v>
      </c>
      <c r="I1023">
        <v>4</v>
      </c>
      <c r="J1023">
        <v>1960</v>
      </c>
      <c r="K1023" s="1">
        <v>41016</v>
      </c>
      <c r="L1023" s="3">
        <v>6.9444444444444447E-4</v>
      </c>
      <c r="M1023" s="1">
        <v>41016</v>
      </c>
      <c r="N1023" s="3">
        <v>6.9444444444444441E-3</v>
      </c>
      <c r="O1023">
        <v>55</v>
      </c>
      <c r="P1023">
        <v>21</v>
      </c>
      <c r="Q1023">
        <v>21</v>
      </c>
      <c r="R1023">
        <v>0</v>
      </c>
      <c r="S1023">
        <v>0</v>
      </c>
      <c r="T1023" s="2">
        <f>ED_DATA[[#This Row],[REG DATE]] + ED_DATA[[#This Row],[REG TIME]]</f>
        <v>41015.897222222222</v>
      </c>
      <c r="U1023" s="2">
        <f>ED_DATA[[#This Row],[TRIAGE DATE]] + ED_DATA[[#This Row],[TRIAGE TIME]]</f>
        <v>41015.892361111109</v>
      </c>
      <c r="V1023" s="2">
        <f>ED_DATA[[#This Row],[DISP DATE]] + ED_DATA[[#This Row],[DISP TIME]]</f>
        <v>41016.000694444447</v>
      </c>
      <c r="W1023" s="2">
        <f>ED_DATA[[#This Row],[DATE PT LEFT ED]] + ED_DATA[[#This Row],[TIME PT LEFT ED]]</f>
        <v>41016.006944444445</v>
      </c>
      <c r="X1023" s="5">
        <f t="shared" si="150"/>
        <v>2.6333333333604969</v>
      </c>
      <c r="Y1023" s="5">
        <f t="shared" si="151"/>
        <v>2.4833333333954215</v>
      </c>
      <c r="Z1023" s="7">
        <f t="shared" si="152"/>
        <v>1</v>
      </c>
      <c r="AA1023" s="7">
        <f t="shared" si="153"/>
        <v>1</v>
      </c>
      <c r="AB1023" s="7">
        <f t="shared" si="156"/>
        <v>0</v>
      </c>
      <c r="AC1023" s="7">
        <f t="shared" si="157"/>
        <v>0</v>
      </c>
      <c r="AD1023" s="7">
        <f t="shared" si="158"/>
        <v>0</v>
      </c>
      <c r="AE1023" s="7">
        <f t="shared" si="154"/>
        <v>0</v>
      </c>
      <c r="AF1023" s="7">
        <f t="shared" si="155"/>
        <v>0</v>
      </c>
      <c r="AG1023" s="7" t="str">
        <f t="shared" si="159"/>
        <v>Adult</v>
      </c>
    </row>
    <row r="1024" spans="1:33">
      <c r="A1024">
        <v>4414</v>
      </c>
      <c r="B1024" t="s">
        <v>17</v>
      </c>
      <c r="C1024" t="s">
        <v>15</v>
      </c>
      <c r="D1024" t="s">
        <v>16</v>
      </c>
      <c r="E1024" s="1">
        <v>41016</v>
      </c>
      <c r="F1024" s="3">
        <v>0.60138888888888886</v>
      </c>
      <c r="G1024" s="1">
        <v>41016</v>
      </c>
      <c r="H1024" s="3">
        <v>0.59652777777777777</v>
      </c>
      <c r="I1024">
        <v>4</v>
      </c>
      <c r="J1024">
        <v>1987</v>
      </c>
      <c r="K1024" s="1">
        <v>41016</v>
      </c>
      <c r="L1024" s="3">
        <v>0.73263888888888884</v>
      </c>
      <c r="M1024" s="1">
        <v>41016</v>
      </c>
      <c r="N1024" s="3">
        <v>0.73472222222222228</v>
      </c>
      <c r="O1024">
        <v>27</v>
      </c>
      <c r="P1024">
        <v>14</v>
      </c>
      <c r="Q1024">
        <v>14</v>
      </c>
      <c r="R1024">
        <v>17</v>
      </c>
      <c r="S1024">
        <v>17</v>
      </c>
      <c r="T1024" s="2">
        <f>ED_DATA[[#This Row],[REG DATE]] + ED_DATA[[#This Row],[REG TIME]]</f>
        <v>41016.601388888892</v>
      </c>
      <c r="U1024" s="2">
        <f>ED_DATA[[#This Row],[TRIAGE DATE]] + ED_DATA[[#This Row],[TRIAGE TIME]]</f>
        <v>41016.59652777778</v>
      </c>
      <c r="V1024" s="2">
        <f>ED_DATA[[#This Row],[DISP DATE]] + ED_DATA[[#This Row],[DISP TIME]]</f>
        <v>41016.732638888891</v>
      </c>
      <c r="W1024" s="2">
        <f>ED_DATA[[#This Row],[DATE PT LEFT ED]] + ED_DATA[[#This Row],[TIME PT LEFT ED]]</f>
        <v>41016.734722222223</v>
      </c>
      <c r="X1024" s="5">
        <f t="shared" ref="X1024:X1087" si="160">(W1024-T1024)*24</f>
        <v>3.1999999999534339</v>
      </c>
      <c r="Y1024" s="5">
        <f t="shared" ref="Y1024:Y1087" si="161">(V1024-T1024)*24</f>
        <v>3.1499999999650754</v>
      </c>
      <c r="Z1024" s="7">
        <f t="shared" ref="Z1024:Z1087" si="162">IF(Y1024&lt;7,1,0)</f>
        <v>1</v>
      </c>
      <c r="AA1024" s="7">
        <f t="shared" ref="AA1024:AA1087" si="163">IF(Y1024&lt;4,1,0)</f>
        <v>1</v>
      </c>
      <c r="AB1024" s="7">
        <f t="shared" si="156"/>
        <v>0</v>
      </c>
      <c r="AC1024" s="7">
        <f t="shared" si="157"/>
        <v>0</v>
      </c>
      <c r="AD1024" s="7">
        <f t="shared" si="158"/>
        <v>0</v>
      </c>
      <c r="AE1024" s="7">
        <f t="shared" ref="AE1024:AE1087" si="164">IF(AND(AC1024=1,Z1024=1),1,0)</f>
        <v>0</v>
      </c>
      <c r="AF1024" s="7">
        <f t="shared" ref="AF1024:AF1087" si="165">IF(AND(AD1024=1,AA1024=1),1,0)</f>
        <v>0</v>
      </c>
      <c r="AG1024" s="7" t="str">
        <f t="shared" si="159"/>
        <v>Adult</v>
      </c>
    </row>
    <row r="1025" spans="1:33">
      <c r="A1025">
        <v>4414</v>
      </c>
      <c r="B1025" t="s">
        <v>22</v>
      </c>
      <c r="C1025" t="s">
        <v>15</v>
      </c>
      <c r="D1025" t="s">
        <v>16</v>
      </c>
      <c r="E1025" s="1">
        <v>41013</v>
      </c>
      <c r="F1025" s="3">
        <v>0.23055555555555557</v>
      </c>
      <c r="G1025" s="1">
        <v>41013</v>
      </c>
      <c r="H1025" s="3">
        <v>0.22916666666666666</v>
      </c>
      <c r="I1025">
        <v>4</v>
      </c>
      <c r="J1025">
        <v>1985</v>
      </c>
      <c r="K1025" s="1">
        <v>41013</v>
      </c>
      <c r="L1025" s="3">
        <v>0.24930555555555556</v>
      </c>
      <c r="M1025" s="1">
        <v>41013</v>
      </c>
      <c r="N1025" s="3">
        <v>0.28472222222222221</v>
      </c>
      <c r="O1025">
        <v>26</v>
      </c>
      <c r="P1025">
        <v>5</v>
      </c>
      <c r="Q1025">
        <v>5</v>
      </c>
      <c r="R1025">
        <v>5</v>
      </c>
      <c r="S1025">
        <v>6</v>
      </c>
      <c r="T1025" s="2">
        <f>ED_DATA[[#This Row],[REG DATE]] + ED_DATA[[#This Row],[REG TIME]]</f>
        <v>41013.230555555558</v>
      </c>
      <c r="U1025" s="2">
        <f>ED_DATA[[#This Row],[TRIAGE DATE]] + ED_DATA[[#This Row],[TRIAGE TIME]]</f>
        <v>41013.229166666664</v>
      </c>
      <c r="V1025" s="2">
        <f>ED_DATA[[#This Row],[DISP DATE]] + ED_DATA[[#This Row],[DISP TIME]]</f>
        <v>41013.249305555553</v>
      </c>
      <c r="W1025" s="2">
        <f>ED_DATA[[#This Row],[DATE PT LEFT ED]] + ED_DATA[[#This Row],[TIME PT LEFT ED]]</f>
        <v>41013.284722222219</v>
      </c>
      <c r="X1025" s="5">
        <f t="shared" si="160"/>
        <v>1.2999999998719431</v>
      </c>
      <c r="Y1025" s="5">
        <f t="shared" si="161"/>
        <v>0.44999999989522621</v>
      </c>
      <c r="Z1025" s="7">
        <f t="shared" si="162"/>
        <v>1</v>
      </c>
      <c r="AA1025" s="7">
        <f t="shared" si="163"/>
        <v>1</v>
      </c>
      <c r="AB1025" s="7">
        <f t="shared" si="156"/>
        <v>0</v>
      </c>
      <c r="AC1025" s="7">
        <f t="shared" si="157"/>
        <v>0</v>
      </c>
      <c r="AD1025" s="7">
        <f t="shared" si="158"/>
        <v>0</v>
      </c>
      <c r="AE1025" s="7">
        <f t="shared" si="164"/>
        <v>0</v>
      </c>
      <c r="AF1025" s="7">
        <f t="shared" si="165"/>
        <v>0</v>
      </c>
      <c r="AG1025" s="7" t="str">
        <f t="shared" si="159"/>
        <v>Adult</v>
      </c>
    </row>
    <row r="1026" spans="1:33">
      <c r="A1026">
        <v>4414</v>
      </c>
      <c r="B1026" t="s">
        <v>22</v>
      </c>
      <c r="C1026" t="s">
        <v>15</v>
      </c>
      <c r="D1026" t="s">
        <v>16</v>
      </c>
      <c r="E1026" s="1">
        <v>41012</v>
      </c>
      <c r="F1026" s="3">
        <v>0.39652777777777776</v>
      </c>
      <c r="G1026" s="1">
        <v>41012</v>
      </c>
      <c r="H1026" s="3">
        <v>0.39583333333333331</v>
      </c>
      <c r="I1026">
        <v>4</v>
      </c>
      <c r="J1026">
        <v>1991</v>
      </c>
      <c r="K1026" s="1">
        <v>41012</v>
      </c>
      <c r="L1026" s="3">
        <v>0.40972222222222221</v>
      </c>
      <c r="M1026" s="1">
        <v>41012</v>
      </c>
      <c r="N1026" s="3">
        <v>0.41666666666666669</v>
      </c>
      <c r="O1026">
        <v>25</v>
      </c>
      <c r="P1026">
        <v>9</v>
      </c>
      <c r="Q1026">
        <v>9</v>
      </c>
      <c r="R1026">
        <v>9</v>
      </c>
      <c r="S1026">
        <v>10</v>
      </c>
      <c r="T1026" s="2">
        <f>ED_DATA[[#This Row],[REG DATE]] + ED_DATA[[#This Row],[REG TIME]]</f>
        <v>41012.396527777775</v>
      </c>
      <c r="U1026" s="2">
        <f>ED_DATA[[#This Row],[TRIAGE DATE]] + ED_DATA[[#This Row],[TRIAGE TIME]]</f>
        <v>41012.395833333336</v>
      </c>
      <c r="V1026" s="2">
        <f>ED_DATA[[#This Row],[DISP DATE]] + ED_DATA[[#This Row],[DISP TIME]]</f>
        <v>41012.409722222219</v>
      </c>
      <c r="W1026" s="2">
        <f>ED_DATA[[#This Row],[DATE PT LEFT ED]] + ED_DATA[[#This Row],[TIME PT LEFT ED]]</f>
        <v>41012.416666666664</v>
      </c>
      <c r="X1026" s="5">
        <f t="shared" si="160"/>
        <v>0.48333333333721384</v>
      </c>
      <c r="Y1026" s="5">
        <f t="shared" si="161"/>
        <v>0.31666666665114462</v>
      </c>
      <c r="Z1026" s="7">
        <f t="shared" si="162"/>
        <v>1</v>
      </c>
      <c r="AA1026" s="7">
        <f t="shared" si="163"/>
        <v>1</v>
      </c>
      <c r="AB1026" s="7">
        <f t="shared" ref="AB1026:AB1089" si="166">IF(C1026="Nurse Practitioner",1,0)</f>
        <v>0</v>
      </c>
      <c r="AC1026" s="7">
        <f t="shared" ref="AC1026:AC1089" si="167">IF(AND(I1026&lt;4,AB1026=1),1,0)</f>
        <v>0</v>
      </c>
      <c r="AD1026" s="7">
        <f t="shared" ref="AD1026:AD1089" si="168">IF(AND(I1026&gt;3,AB1026=1),1,0)</f>
        <v>0</v>
      </c>
      <c r="AE1026" s="7">
        <f t="shared" si="164"/>
        <v>0</v>
      </c>
      <c r="AF1026" s="7">
        <f t="shared" si="165"/>
        <v>0</v>
      </c>
      <c r="AG1026" s="7" t="str">
        <f t="shared" ref="AG1026:AG1089" si="169">IF(O1026&lt;=17, "Pediatric", IF(O1026&lt;=64, "Adult", "Senior"))</f>
        <v>Adult</v>
      </c>
    </row>
    <row r="1027" spans="1:33">
      <c r="A1027">
        <v>4414</v>
      </c>
      <c r="B1027" t="s">
        <v>22</v>
      </c>
      <c r="C1027" t="s">
        <v>15</v>
      </c>
      <c r="D1027" t="s">
        <v>16</v>
      </c>
      <c r="E1027" s="1">
        <v>41012</v>
      </c>
      <c r="F1027" s="3">
        <v>0.44861111111111113</v>
      </c>
      <c r="G1027" s="1">
        <v>41012</v>
      </c>
      <c r="H1027" s="3">
        <v>0.44791666666666669</v>
      </c>
      <c r="I1027">
        <v>4</v>
      </c>
      <c r="J1027">
        <v>1994</v>
      </c>
      <c r="K1027" s="1">
        <v>41012</v>
      </c>
      <c r="L1027" s="3">
        <v>0.52430555555555558</v>
      </c>
      <c r="M1027" s="1">
        <v>41012</v>
      </c>
      <c r="N1027" s="3">
        <v>0.52430555555555558</v>
      </c>
      <c r="O1027">
        <v>19</v>
      </c>
      <c r="P1027">
        <v>10</v>
      </c>
      <c r="Q1027">
        <v>10</v>
      </c>
      <c r="R1027">
        <v>12</v>
      </c>
      <c r="S1027">
        <v>12</v>
      </c>
      <c r="T1027" s="2">
        <f>ED_DATA[[#This Row],[REG DATE]] + ED_DATA[[#This Row],[REG TIME]]</f>
        <v>41012.448611111111</v>
      </c>
      <c r="U1027" s="2">
        <f>ED_DATA[[#This Row],[TRIAGE DATE]] + ED_DATA[[#This Row],[TRIAGE TIME]]</f>
        <v>41012.447916666664</v>
      </c>
      <c r="V1027" s="2">
        <f>ED_DATA[[#This Row],[DISP DATE]] + ED_DATA[[#This Row],[DISP TIME]]</f>
        <v>41012.524305555555</v>
      </c>
      <c r="W1027" s="2">
        <f>ED_DATA[[#This Row],[DATE PT LEFT ED]] + ED_DATA[[#This Row],[TIME PT LEFT ED]]</f>
        <v>41012.524305555555</v>
      </c>
      <c r="X1027" s="5">
        <f t="shared" si="160"/>
        <v>1.8166666666511446</v>
      </c>
      <c r="Y1027" s="5">
        <f t="shared" si="161"/>
        <v>1.8166666666511446</v>
      </c>
      <c r="Z1027" s="7">
        <f t="shared" si="162"/>
        <v>1</v>
      </c>
      <c r="AA1027" s="7">
        <f t="shared" si="163"/>
        <v>1</v>
      </c>
      <c r="AB1027" s="7">
        <f t="shared" si="166"/>
        <v>0</v>
      </c>
      <c r="AC1027" s="7">
        <f t="shared" si="167"/>
        <v>0</v>
      </c>
      <c r="AD1027" s="7">
        <f t="shared" si="168"/>
        <v>0</v>
      </c>
      <c r="AE1027" s="7">
        <f t="shared" si="164"/>
        <v>0</v>
      </c>
      <c r="AF1027" s="7">
        <f t="shared" si="165"/>
        <v>0</v>
      </c>
      <c r="AG1027" s="7" t="str">
        <f t="shared" si="169"/>
        <v>Adult</v>
      </c>
    </row>
    <row r="1028" spans="1:33">
      <c r="A1028">
        <v>4414</v>
      </c>
      <c r="B1028" t="s">
        <v>22</v>
      </c>
      <c r="C1028" t="s">
        <v>15</v>
      </c>
      <c r="D1028" t="s">
        <v>16</v>
      </c>
      <c r="E1028" s="1">
        <v>41012</v>
      </c>
      <c r="F1028" s="3">
        <v>0.49444444444444446</v>
      </c>
      <c r="G1028" s="1">
        <v>41012</v>
      </c>
      <c r="H1028" s="3">
        <v>0.49375000000000002</v>
      </c>
      <c r="I1028">
        <v>4</v>
      </c>
      <c r="J1028">
        <v>1982</v>
      </c>
      <c r="K1028" s="1">
        <v>41012</v>
      </c>
      <c r="L1028" s="3">
        <v>0.50694444444444442</v>
      </c>
      <c r="M1028" s="1">
        <v>41012</v>
      </c>
      <c r="N1028" s="3">
        <v>0.51388888888888884</v>
      </c>
      <c r="O1028">
        <v>32</v>
      </c>
      <c r="P1028">
        <v>11</v>
      </c>
      <c r="Q1028">
        <v>11</v>
      </c>
      <c r="R1028">
        <v>12</v>
      </c>
      <c r="S1028">
        <v>12</v>
      </c>
      <c r="T1028" s="2">
        <f>ED_DATA[[#This Row],[REG DATE]] + ED_DATA[[#This Row],[REG TIME]]</f>
        <v>41012.494444444441</v>
      </c>
      <c r="U1028" s="2">
        <f>ED_DATA[[#This Row],[TRIAGE DATE]] + ED_DATA[[#This Row],[TRIAGE TIME]]</f>
        <v>41012.493750000001</v>
      </c>
      <c r="V1028" s="2">
        <f>ED_DATA[[#This Row],[DISP DATE]] + ED_DATA[[#This Row],[DISP TIME]]</f>
        <v>41012.506944444445</v>
      </c>
      <c r="W1028" s="2">
        <f>ED_DATA[[#This Row],[DATE PT LEFT ED]] + ED_DATA[[#This Row],[TIME PT LEFT ED]]</f>
        <v>41012.513888888891</v>
      </c>
      <c r="X1028" s="5">
        <f t="shared" si="160"/>
        <v>0.46666666679084301</v>
      </c>
      <c r="Y1028" s="5">
        <f t="shared" si="161"/>
        <v>0.30000000010477379</v>
      </c>
      <c r="Z1028" s="7">
        <f t="shared" si="162"/>
        <v>1</v>
      </c>
      <c r="AA1028" s="7">
        <f t="shared" si="163"/>
        <v>1</v>
      </c>
      <c r="AB1028" s="7">
        <f t="shared" si="166"/>
        <v>0</v>
      </c>
      <c r="AC1028" s="7">
        <f t="shared" si="167"/>
        <v>0</v>
      </c>
      <c r="AD1028" s="7">
        <f t="shared" si="168"/>
        <v>0</v>
      </c>
      <c r="AE1028" s="7">
        <f t="shared" si="164"/>
        <v>0</v>
      </c>
      <c r="AF1028" s="7">
        <f t="shared" si="165"/>
        <v>0</v>
      </c>
      <c r="AG1028" s="7" t="str">
        <f t="shared" si="169"/>
        <v>Adult</v>
      </c>
    </row>
    <row r="1029" spans="1:33">
      <c r="A1029">
        <v>4414</v>
      </c>
      <c r="B1029" t="s">
        <v>22</v>
      </c>
      <c r="C1029" t="s">
        <v>15</v>
      </c>
      <c r="D1029" t="s">
        <v>16</v>
      </c>
      <c r="E1029" s="1">
        <v>41012</v>
      </c>
      <c r="F1029" s="3">
        <v>0.55138888888888893</v>
      </c>
      <c r="G1029" s="1">
        <v>41012</v>
      </c>
      <c r="H1029" s="3">
        <v>0.55069444444444449</v>
      </c>
      <c r="I1029">
        <v>4</v>
      </c>
      <c r="J1029">
        <v>1983</v>
      </c>
      <c r="K1029" s="1">
        <v>41012</v>
      </c>
      <c r="L1029" s="3">
        <v>0.69930555555555551</v>
      </c>
      <c r="M1029" s="1">
        <v>41012</v>
      </c>
      <c r="N1029" s="3">
        <v>0.69930555555555551</v>
      </c>
      <c r="O1029">
        <v>30</v>
      </c>
      <c r="P1029">
        <v>13</v>
      </c>
      <c r="Q1029">
        <v>13</v>
      </c>
      <c r="R1029">
        <v>16</v>
      </c>
      <c r="S1029">
        <v>16</v>
      </c>
      <c r="T1029" s="2">
        <f>ED_DATA[[#This Row],[REG DATE]] + ED_DATA[[#This Row],[REG TIME]]</f>
        <v>41012.551388888889</v>
      </c>
      <c r="U1029" s="2">
        <f>ED_DATA[[#This Row],[TRIAGE DATE]] + ED_DATA[[#This Row],[TRIAGE TIME]]</f>
        <v>41012.550694444442</v>
      </c>
      <c r="V1029" s="2">
        <f>ED_DATA[[#This Row],[DISP DATE]] + ED_DATA[[#This Row],[DISP TIME]]</f>
        <v>41012.699305555558</v>
      </c>
      <c r="W1029" s="2">
        <f>ED_DATA[[#This Row],[DATE PT LEFT ED]] + ED_DATA[[#This Row],[TIME PT LEFT ED]]</f>
        <v>41012.699305555558</v>
      </c>
      <c r="X1029" s="5">
        <f t="shared" si="160"/>
        <v>3.5500000000465661</v>
      </c>
      <c r="Y1029" s="5">
        <f t="shared" si="161"/>
        <v>3.5500000000465661</v>
      </c>
      <c r="Z1029" s="7">
        <f t="shared" si="162"/>
        <v>1</v>
      </c>
      <c r="AA1029" s="7">
        <f t="shared" si="163"/>
        <v>1</v>
      </c>
      <c r="AB1029" s="7">
        <f t="shared" si="166"/>
        <v>0</v>
      </c>
      <c r="AC1029" s="7">
        <f t="shared" si="167"/>
        <v>0</v>
      </c>
      <c r="AD1029" s="7">
        <f t="shared" si="168"/>
        <v>0</v>
      </c>
      <c r="AE1029" s="7">
        <f t="shared" si="164"/>
        <v>0</v>
      </c>
      <c r="AF1029" s="7">
        <f t="shared" si="165"/>
        <v>0</v>
      </c>
      <c r="AG1029" s="7" t="str">
        <f t="shared" si="169"/>
        <v>Adult</v>
      </c>
    </row>
    <row r="1030" spans="1:33">
      <c r="A1030">
        <v>4414</v>
      </c>
      <c r="B1030" t="s">
        <v>26</v>
      </c>
      <c r="C1030" t="s">
        <v>27</v>
      </c>
      <c r="D1030" t="s">
        <v>16</v>
      </c>
      <c r="E1030" s="1">
        <v>41014</v>
      </c>
      <c r="F1030" s="3">
        <v>0.53263888888888888</v>
      </c>
      <c r="G1030" s="1">
        <v>41014</v>
      </c>
      <c r="H1030" s="3">
        <v>0.52847222222222223</v>
      </c>
      <c r="I1030">
        <v>4</v>
      </c>
      <c r="J1030">
        <v>1983</v>
      </c>
      <c r="K1030" s="1">
        <v>41014</v>
      </c>
      <c r="L1030" s="3">
        <v>0.5625</v>
      </c>
      <c r="M1030" s="1">
        <v>41014</v>
      </c>
      <c r="N1030" s="3">
        <v>0.5625</v>
      </c>
      <c r="O1030">
        <v>33</v>
      </c>
      <c r="P1030">
        <v>12</v>
      </c>
      <c r="Q1030">
        <v>12</v>
      </c>
      <c r="R1030">
        <v>13</v>
      </c>
      <c r="S1030">
        <v>13</v>
      </c>
      <c r="T1030" s="2">
        <f>ED_DATA[[#This Row],[REG DATE]] + ED_DATA[[#This Row],[REG TIME]]</f>
        <v>41014.532638888886</v>
      </c>
      <c r="U1030" s="2">
        <f>ED_DATA[[#This Row],[TRIAGE DATE]] + ED_DATA[[#This Row],[TRIAGE TIME]]</f>
        <v>41014.52847222222</v>
      </c>
      <c r="V1030" s="2">
        <f>ED_DATA[[#This Row],[DISP DATE]] + ED_DATA[[#This Row],[DISP TIME]]</f>
        <v>41014.5625</v>
      </c>
      <c r="W1030" s="2">
        <f>ED_DATA[[#This Row],[DATE PT LEFT ED]] + ED_DATA[[#This Row],[TIME PT LEFT ED]]</f>
        <v>41014.5625</v>
      </c>
      <c r="X1030" s="5">
        <f t="shared" si="160"/>
        <v>0.71666666673263535</v>
      </c>
      <c r="Y1030" s="5">
        <f t="shared" si="161"/>
        <v>0.71666666673263535</v>
      </c>
      <c r="Z1030" s="7">
        <f t="shared" si="162"/>
        <v>1</v>
      </c>
      <c r="AA1030" s="7">
        <f t="shared" si="163"/>
        <v>1</v>
      </c>
      <c r="AB1030" s="7">
        <f t="shared" si="166"/>
        <v>1</v>
      </c>
      <c r="AC1030" s="7">
        <f t="shared" si="167"/>
        <v>0</v>
      </c>
      <c r="AD1030" s="7">
        <f t="shared" si="168"/>
        <v>1</v>
      </c>
      <c r="AE1030" s="7">
        <f t="shared" si="164"/>
        <v>0</v>
      </c>
      <c r="AF1030" s="7">
        <f t="shared" si="165"/>
        <v>1</v>
      </c>
      <c r="AG1030" s="7" t="str">
        <f t="shared" si="169"/>
        <v>Adult</v>
      </c>
    </row>
    <row r="1031" spans="1:33">
      <c r="A1031">
        <v>4414</v>
      </c>
      <c r="B1031" t="s">
        <v>26</v>
      </c>
      <c r="C1031" t="s">
        <v>27</v>
      </c>
      <c r="D1031" t="s">
        <v>16</v>
      </c>
      <c r="E1031" s="1">
        <v>41015</v>
      </c>
      <c r="F1031" s="3">
        <v>0.375</v>
      </c>
      <c r="G1031" s="1">
        <v>41015</v>
      </c>
      <c r="H1031" s="3">
        <v>0.37013888888888891</v>
      </c>
      <c r="I1031">
        <v>4</v>
      </c>
      <c r="J1031">
        <v>1964</v>
      </c>
      <c r="K1031" s="1">
        <v>41015</v>
      </c>
      <c r="L1031" s="3">
        <v>0.44791666666666669</v>
      </c>
      <c r="M1031" s="1">
        <v>41015</v>
      </c>
      <c r="N1031" s="3">
        <v>0.4513888888888889</v>
      </c>
      <c r="O1031">
        <v>48</v>
      </c>
      <c r="P1031">
        <v>9</v>
      </c>
      <c r="Q1031">
        <v>8</v>
      </c>
      <c r="R1031">
        <v>10</v>
      </c>
      <c r="S1031">
        <v>10</v>
      </c>
      <c r="T1031" s="2">
        <f>ED_DATA[[#This Row],[REG DATE]] + ED_DATA[[#This Row],[REG TIME]]</f>
        <v>41015.375</v>
      </c>
      <c r="U1031" s="2">
        <f>ED_DATA[[#This Row],[TRIAGE DATE]] + ED_DATA[[#This Row],[TRIAGE TIME]]</f>
        <v>41015.370138888888</v>
      </c>
      <c r="V1031" s="2">
        <f>ED_DATA[[#This Row],[DISP DATE]] + ED_DATA[[#This Row],[DISP TIME]]</f>
        <v>41015.447916666664</v>
      </c>
      <c r="W1031" s="2">
        <f>ED_DATA[[#This Row],[DATE PT LEFT ED]] + ED_DATA[[#This Row],[TIME PT LEFT ED]]</f>
        <v>41015.451388888891</v>
      </c>
      <c r="X1031" s="5">
        <f t="shared" si="160"/>
        <v>1.8333333333721384</v>
      </c>
      <c r="Y1031" s="5">
        <f t="shared" si="161"/>
        <v>1.7499999999417923</v>
      </c>
      <c r="Z1031" s="7">
        <f t="shared" si="162"/>
        <v>1</v>
      </c>
      <c r="AA1031" s="7">
        <f t="shared" si="163"/>
        <v>1</v>
      </c>
      <c r="AB1031" s="7">
        <f t="shared" si="166"/>
        <v>1</v>
      </c>
      <c r="AC1031" s="7">
        <f t="shared" si="167"/>
        <v>0</v>
      </c>
      <c r="AD1031" s="7">
        <f t="shared" si="168"/>
        <v>1</v>
      </c>
      <c r="AE1031" s="7">
        <f t="shared" si="164"/>
        <v>0</v>
      </c>
      <c r="AF1031" s="7">
        <f t="shared" si="165"/>
        <v>1</v>
      </c>
      <c r="AG1031" s="7" t="str">
        <f t="shared" si="169"/>
        <v>Adult</v>
      </c>
    </row>
    <row r="1032" spans="1:33">
      <c r="A1032">
        <v>4414</v>
      </c>
      <c r="B1032" t="s">
        <v>26</v>
      </c>
      <c r="C1032" t="s">
        <v>27</v>
      </c>
      <c r="D1032" t="s">
        <v>16</v>
      </c>
      <c r="E1032" s="1">
        <v>41015</v>
      </c>
      <c r="F1032" s="3">
        <v>0.42083333333333334</v>
      </c>
      <c r="G1032" s="1">
        <v>41015</v>
      </c>
      <c r="H1032" s="3">
        <v>0.41597222222222224</v>
      </c>
      <c r="I1032">
        <v>4</v>
      </c>
      <c r="J1032">
        <v>1956</v>
      </c>
      <c r="K1032" s="1">
        <v>41015</v>
      </c>
      <c r="L1032" s="3">
        <v>0.5541666666666667</v>
      </c>
      <c r="M1032" s="1">
        <v>41015</v>
      </c>
      <c r="N1032" s="3">
        <v>0.55763888888888891</v>
      </c>
      <c r="O1032">
        <v>57</v>
      </c>
      <c r="P1032">
        <v>10</v>
      </c>
      <c r="Q1032">
        <v>9</v>
      </c>
      <c r="R1032">
        <v>13</v>
      </c>
      <c r="S1032">
        <v>13</v>
      </c>
      <c r="T1032" s="2">
        <f>ED_DATA[[#This Row],[REG DATE]] + ED_DATA[[#This Row],[REG TIME]]</f>
        <v>41015.42083333333</v>
      </c>
      <c r="U1032" s="2">
        <f>ED_DATA[[#This Row],[TRIAGE DATE]] + ED_DATA[[#This Row],[TRIAGE TIME]]</f>
        <v>41015.415972222225</v>
      </c>
      <c r="V1032" s="2">
        <f>ED_DATA[[#This Row],[DISP DATE]] + ED_DATA[[#This Row],[DISP TIME]]</f>
        <v>41015.554166666669</v>
      </c>
      <c r="W1032" s="2">
        <f>ED_DATA[[#This Row],[DATE PT LEFT ED]] + ED_DATA[[#This Row],[TIME PT LEFT ED]]</f>
        <v>41015.557638888888</v>
      </c>
      <c r="X1032" s="5">
        <f t="shared" si="160"/>
        <v>3.28333333338378</v>
      </c>
      <c r="Y1032" s="5">
        <f t="shared" si="161"/>
        <v>3.2000000001280569</v>
      </c>
      <c r="Z1032" s="7">
        <f t="shared" si="162"/>
        <v>1</v>
      </c>
      <c r="AA1032" s="7">
        <f t="shared" si="163"/>
        <v>1</v>
      </c>
      <c r="AB1032" s="7">
        <f t="shared" si="166"/>
        <v>1</v>
      </c>
      <c r="AC1032" s="7">
        <f t="shared" si="167"/>
        <v>0</v>
      </c>
      <c r="AD1032" s="7">
        <f t="shared" si="168"/>
        <v>1</v>
      </c>
      <c r="AE1032" s="7">
        <f t="shared" si="164"/>
        <v>0</v>
      </c>
      <c r="AF1032" s="7">
        <f t="shared" si="165"/>
        <v>1</v>
      </c>
      <c r="AG1032" s="7" t="str">
        <f t="shared" si="169"/>
        <v>Adult</v>
      </c>
    </row>
    <row r="1033" spans="1:33">
      <c r="A1033">
        <v>4414</v>
      </c>
      <c r="B1033" t="s">
        <v>26</v>
      </c>
      <c r="C1033" t="s">
        <v>27</v>
      </c>
      <c r="D1033" t="s">
        <v>16</v>
      </c>
      <c r="E1033" s="1">
        <v>41010</v>
      </c>
      <c r="F1033" s="3">
        <v>0.57222222222222219</v>
      </c>
      <c r="G1033" s="1">
        <v>41010</v>
      </c>
      <c r="H1033" s="3">
        <v>0.56874999999999998</v>
      </c>
      <c r="I1033">
        <v>4</v>
      </c>
      <c r="J1033">
        <v>1972</v>
      </c>
      <c r="K1033" s="1">
        <v>41010</v>
      </c>
      <c r="L1033" s="3">
        <v>0.71180555555555558</v>
      </c>
      <c r="M1033" s="1">
        <v>41010</v>
      </c>
      <c r="N1033" s="3">
        <v>0.71180555555555558</v>
      </c>
      <c r="O1033">
        <v>43</v>
      </c>
      <c r="P1033">
        <v>13</v>
      </c>
      <c r="Q1033">
        <v>13</v>
      </c>
      <c r="R1033">
        <v>17</v>
      </c>
      <c r="S1033">
        <v>17</v>
      </c>
      <c r="T1033" s="2">
        <f>ED_DATA[[#This Row],[REG DATE]] + ED_DATA[[#This Row],[REG TIME]]</f>
        <v>41010.572222222225</v>
      </c>
      <c r="U1033" s="2">
        <f>ED_DATA[[#This Row],[TRIAGE DATE]] + ED_DATA[[#This Row],[TRIAGE TIME]]</f>
        <v>41010.568749999999</v>
      </c>
      <c r="V1033" s="2">
        <f>ED_DATA[[#This Row],[DISP DATE]] + ED_DATA[[#This Row],[DISP TIME]]</f>
        <v>41010.711805555555</v>
      </c>
      <c r="W1033" s="2">
        <f>ED_DATA[[#This Row],[DATE PT LEFT ED]] + ED_DATA[[#This Row],[TIME PT LEFT ED]]</f>
        <v>41010.711805555555</v>
      </c>
      <c r="X1033" s="5">
        <f t="shared" si="160"/>
        <v>3.3499999999185093</v>
      </c>
      <c r="Y1033" s="5">
        <f t="shared" si="161"/>
        <v>3.3499999999185093</v>
      </c>
      <c r="Z1033" s="7">
        <f t="shared" si="162"/>
        <v>1</v>
      </c>
      <c r="AA1033" s="7">
        <f t="shared" si="163"/>
        <v>1</v>
      </c>
      <c r="AB1033" s="7">
        <f t="shared" si="166"/>
        <v>1</v>
      </c>
      <c r="AC1033" s="7">
        <f t="shared" si="167"/>
        <v>0</v>
      </c>
      <c r="AD1033" s="7">
        <f t="shared" si="168"/>
        <v>1</v>
      </c>
      <c r="AE1033" s="7">
        <f t="shared" si="164"/>
        <v>0</v>
      </c>
      <c r="AF1033" s="7">
        <f t="shared" si="165"/>
        <v>1</v>
      </c>
      <c r="AG1033" s="7" t="str">
        <f t="shared" si="169"/>
        <v>Adult</v>
      </c>
    </row>
    <row r="1034" spans="1:33">
      <c r="A1034">
        <v>4414</v>
      </c>
      <c r="B1034" t="s">
        <v>26</v>
      </c>
      <c r="C1034" t="s">
        <v>27</v>
      </c>
      <c r="D1034" t="s">
        <v>16</v>
      </c>
      <c r="E1034" s="1">
        <v>41012</v>
      </c>
      <c r="F1034" s="3">
        <v>0.45069444444444445</v>
      </c>
      <c r="G1034" s="1">
        <v>41012</v>
      </c>
      <c r="H1034" s="3">
        <v>0.4465277777777778</v>
      </c>
      <c r="I1034">
        <v>4</v>
      </c>
      <c r="J1034">
        <v>1954</v>
      </c>
      <c r="K1034" s="1">
        <v>41012</v>
      </c>
      <c r="L1034" s="3">
        <v>0.62847222222222221</v>
      </c>
      <c r="M1034" s="1">
        <v>41012</v>
      </c>
      <c r="N1034" s="3">
        <v>0.62847222222222221</v>
      </c>
      <c r="O1034">
        <v>59</v>
      </c>
      <c r="P1034">
        <v>10</v>
      </c>
      <c r="Q1034">
        <v>10</v>
      </c>
      <c r="R1034">
        <v>15</v>
      </c>
      <c r="S1034">
        <v>15</v>
      </c>
      <c r="T1034" s="2">
        <f>ED_DATA[[#This Row],[REG DATE]] + ED_DATA[[#This Row],[REG TIME]]</f>
        <v>41012.450694444444</v>
      </c>
      <c r="U1034" s="2">
        <f>ED_DATA[[#This Row],[TRIAGE DATE]] + ED_DATA[[#This Row],[TRIAGE TIME]]</f>
        <v>41012.446527777778</v>
      </c>
      <c r="V1034" s="2">
        <f>ED_DATA[[#This Row],[DISP DATE]] + ED_DATA[[#This Row],[DISP TIME]]</f>
        <v>41012.628472222219</v>
      </c>
      <c r="W1034" s="2">
        <f>ED_DATA[[#This Row],[DATE PT LEFT ED]] + ED_DATA[[#This Row],[TIME PT LEFT ED]]</f>
        <v>41012.628472222219</v>
      </c>
      <c r="X1034" s="5">
        <f t="shared" si="160"/>
        <v>4.2666666666045785</v>
      </c>
      <c r="Y1034" s="5">
        <f t="shared" si="161"/>
        <v>4.2666666666045785</v>
      </c>
      <c r="Z1034" s="7">
        <f t="shared" si="162"/>
        <v>1</v>
      </c>
      <c r="AA1034" s="7">
        <f t="shared" si="163"/>
        <v>0</v>
      </c>
      <c r="AB1034" s="7">
        <f t="shared" si="166"/>
        <v>1</v>
      </c>
      <c r="AC1034" s="7">
        <f t="shared" si="167"/>
        <v>0</v>
      </c>
      <c r="AD1034" s="7">
        <f t="shared" si="168"/>
        <v>1</v>
      </c>
      <c r="AE1034" s="7">
        <f t="shared" si="164"/>
        <v>0</v>
      </c>
      <c r="AF1034" s="7">
        <f t="shared" si="165"/>
        <v>0</v>
      </c>
      <c r="AG1034" s="7" t="str">
        <f t="shared" si="169"/>
        <v>Adult</v>
      </c>
    </row>
    <row r="1035" spans="1:33">
      <c r="A1035">
        <v>4414</v>
      </c>
      <c r="B1035" t="s">
        <v>26</v>
      </c>
      <c r="C1035" t="s">
        <v>27</v>
      </c>
      <c r="D1035" t="s">
        <v>16</v>
      </c>
      <c r="E1035" s="1">
        <v>41012</v>
      </c>
      <c r="F1035" s="3">
        <v>0.50486111111111109</v>
      </c>
      <c r="G1035" s="1">
        <v>41012</v>
      </c>
      <c r="H1035" s="3">
        <v>0.50138888888888888</v>
      </c>
      <c r="I1035">
        <v>4</v>
      </c>
      <c r="J1035">
        <v>1951</v>
      </c>
      <c r="K1035" s="1">
        <v>41012</v>
      </c>
      <c r="L1035" s="3">
        <v>0.57638888888888884</v>
      </c>
      <c r="M1035" s="1">
        <v>41012</v>
      </c>
      <c r="N1035" s="3">
        <v>0.57638888888888884</v>
      </c>
      <c r="O1035">
        <v>62</v>
      </c>
      <c r="P1035">
        <v>12</v>
      </c>
      <c r="Q1035">
        <v>12</v>
      </c>
      <c r="R1035">
        <v>13</v>
      </c>
      <c r="S1035">
        <v>13</v>
      </c>
      <c r="T1035" s="2">
        <f>ED_DATA[[#This Row],[REG DATE]] + ED_DATA[[#This Row],[REG TIME]]</f>
        <v>41012.504861111112</v>
      </c>
      <c r="U1035" s="2">
        <f>ED_DATA[[#This Row],[TRIAGE DATE]] + ED_DATA[[#This Row],[TRIAGE TIME]]</f>
        <v>41012.501388888886</v>
      </c>
      <c r="V1035" s="2">
        <f>ED_DATA[[#This Row],[DISP DATE]] + ED_DATA[[#This Row],[DISP TIME]]</f>
        <v>41012.576388888891</v>
      </c>
      <c r="W1035" s="2">
        <f>ED_DATA[[#This Row],[DATE PT LEFT ED]] + ED_DATA[[#This Row],[TIME PT LEFT ED]]</f>
        <v>41012.576388888891</v>
      </c>
      <c r="X1035" s="5">
        <f t="shared" si="160"/>
        <v>1.7166666666744277</v>
      </c>
      <c r="Y1035" s="5">
        <f t="shared" si="161"/>
        <v>1.7166666666744277</v>
      </c>
      <c r="Z1035" s="7">
        <f t="shared" si="162"/>
        <v>1</v>
      </c>
      <c r="AA1035" s="7">
        <f t="shared" si="163"/>
        <v>1</v>
      </c>
      <c r="AB1035" s="7">
        <f t="shared" si="166"/>
        <v>1</v>
      </c>
      <c r="AC1035" s="7">
        <f t="shared" si="167"/>
        <v>0</v>
      </c>
      <c r="AD1035" s="7">
        <f t="shared" si="168"/>
        <v>1</v>
      </c>
      <c r="AE1035" s="7">
        <f t="shared" si="164"/>
        <v>0</v>
      </c>
      <c r="AF1035" s="7">
        <f t="shared" si="165"/>
        <v>1</v>
      </c>
      <c r="AG1035" s="7" t="str">
        <f t="shared" si="169"/>
        <v>Adult</v>
      </c>
    </row>
    <row r="1036" spans="1:33">
      <c r="A1036">
        <v>4414</v>
      </c>
      <c r="B1036" t="s">
        <v>26</v>
      </c>
      <c r="C1036" t="s">
        <v>27</v>
      </c>
      <c r="D1036" t="s">
        <v>16</v>
      </c>
      <c r="E1036" s="1">
        <v>41012</v>
      </c>
      <c r="F1036" s="3">
        <v>0.65486111111111112</v>
      </c>
      <c r="G1036" s="1">
        <v>41012</v>
      </c>
      <c r="H1036" s="3">
        <v>0.65069444444444446</v>
      </c>
      <c r="I1036">
        <v>4</v>
      </c>
      <c r="J1036">
        <v>1954</v>
      </c>
      <c r="K1036" s="1">
        <v>41012</v>
      </c>
      <c r="L1036" s="3">
        <v>0.76388888888888884</v>
      </c>
      <c r="M1036" s="1">
        <v>41012</v>
      </c>
      <c r="N1036" s="3">
        <v>0.76388888888888884</v>
      </c>
      <c r="O1036">
        <v>61</v>
      </c>
      <c r="P1036">
        <v>15</v>
      </c>
      <c r="Q1036">
        <v>15</v>
      </c>
      <c r="R1036">
        <v>18</v>
      </c>
      <c r="S1036">
        <v>18</v>
      </c>
      <c r="T1036" s="2">
        <f>ED_DATA[[#This Row],[REG DATE]] + ED_DATA[[#This Row],[REG TIME]]</f>
        <v>41012.654861111114</v>
      </c>
      <c r="U1036" s="2">
        <f>ED_DATA[[#This Row],[TRIAGE DATE]] + ED_DATA[[#This Row],[TRIAGE TIME]]</f>
        <v>41012.650694444441</v>
      </c>
      <c r="V1036" s="2">
        <f>ED_DATA[[#This Row],[DISP DATE]] + ED_DATA[[#This Row],[DISP TIME]]</f>
        <v>41012.763888888891</v>
      </c>
      <c r="W1036" s="2">
        <f>ED_DATA[[#This Row],[DATE PT LEFT ED]] + ED_DATA[[#This Row],[TIME PT LEFT ED]]</f>
        <v>41012.763888888891</v>
      </c>
      <c r="X1036" s="5">
        <f t="shared" si="160"/>
        <v>2.6166666666395031</v>
      </c>
      <c r="Y1036" s="5">
        <f t="shared" si="161"/>
        <v>2.6166666666395031</v>
      </c>
      <c r="Z1036" s="7">
        <f t="shared" si="162"/>
        <v>1</v>
      </c>
      <c r="AA1036" s="7">
        <f t="shared" si="163"/>
        <v>1</v>
      </c>
      <c r="AB1036" s="7">
        <f t="shared" si="166"/>
        <v>1</v>
      </c>
      <c r="AC1036" s="7">
        <f t="shared" si="167"/>
        <v>0</v>
      </c>
      <c r="AD1036" s="7">
        <f t="shared" si="168"/>
        <v>1</v>
      </c>
      <c r="AE1036" s="7">
        <f t="shared" si="164"/>
        <v>0</v>
      </c>
      <c r="AF1036" s="7">
        <f t="shared" si="165"/>
        <v>1</v>
      </c>
      <c r="AG1036" s="7" t="str">
        <f t="shared" si="169"/>
        <v>Adult</v>
      </c>
    </row>
    <row r="1037" spans="1:33">
      <c r="A1037">
        <v>4414</v>
      </c>
      <c r="B1037" t="s">
        <v>26</v>
      </c>
      <c r="C1037" t="s">
        <v>27</v>
      </c>
      <c r="D1037" t="s">
        <v>16</v>
      </c>
      <c r="E1037" s="1">
        <v>41013</v>
      </c>
      <c r="F1037" s="3">
        <v>0.54861111111111116</v>
      </c>
      <c r="G1037" s="1">
        <v>41013</v>
      </c>
      <c r="H1037" s="3">
        <v>0.54513888888888884</v>
      </c>
      <c r="I1037">
        <v>4</v>
      </c>
      <c r="J1037">
        <v>1963</v>
      </c>
      <c r="K1037" s="1">
        <v>41013</v>
      </c>
      <c r="L1037" s="3">
        <v>0.61111111111111116</v>
      </c>
      <c r="M1037" s="1">
        <v>41013</v>
      </c>
      <c r="N1037" s="3">
        <v>0.61111111111111116</v>
      </c>
      <c r="O1037">
        <v>51</v>
      </c>
      <c r="P1037">
        <v>13</v>
      </c>
      <c r="Q1037">
        <v>13</v>
      </c>
      <c r="R1037">
        <v>14</v>
      </c>
      <c r="S1037">
        <v>14</v>
      </c>
      <c r="T1037" s="2">
        <f>ED_DATA[[#This Row],[REG DATE]] + ED_DATA[[#This Row],[REG TIME]]</f>
        <v>41013.548611111109</v>
      </c>
      <c r="U1037" s="2">
        <f>ED_DATA[[#This Row],[TRIAGE DATE]] + ED_DATA[[#This Row],[TRIAGE TIME]]</f>
        <v>41013.545138888891</v>
      </c>
      <c r="V1037" s="2">
        <f>ED_DATA[[#This Row],[DISP DATE]] + ED_DATA[[#This Row],[DISP TIME]]</f>
        <v>41013.611111111109</v>
      </c>
      <c r="W1037" s="2">
        <f>ED_DATA[[#This Row],[DATE PT LEFT ED]] + ED_DATA[[#This Row],[TIME PT LEFT ED]]</f>
        <v>41013.611111111109</v>
      </c>
      <c r="X1037" s="5">
        <f t="shared" si="160"/>
        <v>1.5</v>
      </c>
      <c r="Y1037" s="5">
        <f t="shared" si="161"/>
        <v>1.5</v>
      </c>
      <c r="Z1037" s="7">
        <f t="shared" si="162"/>
        <v>1</v>
      </c>
      <c r="AA1037" s="7">
        <f t="shared" si="163"/>
        <v>1</v>
      </c>
      <c r="AB1037" s="7">
        <f t="shared" si="166"/>
        <v>1</v>
      </c>
      <c r="AC1037" s="7">
        <f t="shared" si="167"/>
        <v>0</v>
      </c>
      <c r="AD1037" s="7">
        <f t="shared" si="168"/>
        <v>1</v>
      </c>
      <c r="AE1037" s="7">
        <f t="shared" si="164"/>
        <v>0</v>
      </c>
      <c r="AF1037" s="7">
        <f t="shared" si="165"/>
        <v>1</v>
      </c>
      <c r="AG1037" s="7" t="str">
        <f t="shared" si="169"/>
        <v>Adult</v>
      </c>
    </row>
    <row r="1038" spans="1:33">
      <c r="A1038">
        <v>4414</v>
      </c>
      <c r="B1038" t="s">
        <v>26</v>
      </c>
      <c r="C1038" t="s">
        <v>27</v>
      </c>
      <c r="D1038" t="s">
        <v>16</v>
      </c>
      <c r="E1038" s="1">
        <v>41016</v>
      </c>
      <c r="F1038" s="3">
        <v>0.32430555555555557</v>
      </c>
      <c r="G1038" s="1">
        <v>41016</v>
      </c>
      <c r="H1038" s="3">
        <v>0.32083333333333336</v>
      </c>
      <c r="I1038">
        <v>4</v>
      </c>
      <c r="J1038">
        <v>1968</v>
      </c>
      <c r="K1038" s="1">
        <v>41016</v>
      </c>
      <c r="L1038" s="3">
        <v>0.41597222222222224</v>
      </c>
      <c r="M1038" s="1">
        <v>41016</v>
      </c>
      <c r="N1038" s="3">
        <v>0.41597222222222224</v>
      </c>
      <c r="O1038">
        <v>44</v>
      </c>
      <c r="P1038">
        <v>7</v>
      </c>
      <c r="Q1038">
        <v>7</v>
      </c>
      <c r="R1038">
        <v>9</v>
      </c>
      <c r="S1038">
        <v>9</v>
      </c>
      <c r="T1038" s="2">
        <f>ED_DATA[[#This Row],[REG DATE]] + ED_DATA[[#This Row],[REG TIME]]</f>
        <v>41016.324305555558</v>
      </c>
      <c r="U1038" s="2">
        <f>ED_DATA[[#This Row],[TRIAGE DATE]] + ED_DATA[[#This Row],[TRIAGE TIME]]</f>
        <v>41016.320833333331</v>
      </c>
      <c r="V1038" s="2">
        <f>ED_DATA[[#This Row],[DISP DATE]] + ED_DATA[[#This Row],[DISP TIME]]</f>
        <v>41016.415972222225</v>
      </c>
      <c r="W1038" s="2">
        <f>ED_DATA[[#This Row],[DATE PT LEFT ED]] + ED_DATA[[#This Row],[TIME PT LEFT ED]]</f>
        <v>41016.415972222225</v>
      </c>
      <c r="X1038" s="5">
        <f t="shared" si="160"/>
        <v>2.2000000000116415</v>
      </c>
      <c r="Y1038" s="5">
        <f t="shared" si="161"/>
        <v>2.2000000000116415</v>
      </c>
      <c r="Z1038" s="7">
        <f t="shared" si="162"/>
        <v>1</v>
      </c>
      <c r="AA1038" s="7">
        <f t="shared" si="163"/>
        <v>1</v>
      </c>
      <c r="AB1038" s="7">
        <f t="shared" si="166"/>
        <v>1</v>
      </c>
      <c r="AC1038" s="7">
        <f t="shared" si="167"/>
        <v>0</v>
      </c>
      <c r="AD1038" s="7">
        <f t="shared" si="168"/>
        <v>1</v>
      </c>
      <c r="AE1038" s="7">
        <f t="shared" si="164"/>
        <v>0</v>
      </c>
      <c r="AF1038" s="7">
        <f t="shared" si="165"/>
        <v>1</v>
      </c>
      <c r="AG1038" s="7" t="str">
        <f t="shared" si="169"/>
        <v>Adult</v>
      </c>
    </row>
    <row r="1039" spans="1:33">
      <c r="A1039">
        <v>4414</v>
      </c>
      <c r="B1039" t="s">
        <v>22</v>
      </c>
      <c r="C1039" t="s">
        <v>15</v>
      </c>
      <c r="D1039" t="s">
        <v>16</v>
      </c>
      <c r="E1039" s="1">
        <v>41014</v>
      </c>
      <c r="F1039" s="3">
        <v>0.83194444444444449</v>
      </c>
      <c r="G1039" s="1">
        <v>41014</v>
      </c>
      <c r="H1039" s="3">
        <v>0.8256944444444444</v>
      </c>
      <c r="I1039">
        <v>4</v>
      </c>
      <c r="J1039">
        <v>1992</v>
      </c>
      <c r="K1039" s="1">
        <v>41014</v>
      </c>
      <c r="L1039" s="3">
        <v>0.86458333333333337</v>
      </c>
      <c r="M1039" s="1">
        <v>41014</v>
      </c>
      <c r="N1039" s="3">
        <v>0.91319444444444442</v>
      </c>
      <c r="O1039">
        <v>22</v>
      </c>
      <c r="P1039">
        <v>19</v>
      </c>
      <c r="Q1039">
        <v>19</v>
      </c>
      <c r="R1039">
        <v>20</v>
      </c>
      <c r="S1039">
        <v>21</v>
      </c>
      <c r="T1039" s="2">
        <f>ED_DATA[[#This Row],[REG DATE]] + ED_DATA[[#This Row],[REG TIME]]</f>
        <v>41014.831944444442</v>
      </c>
      <c r="U1039" s="2">
        <f>ED_DATA[[#This Row],[TRIAGE DATE]] + ED_DATA[[#This Row],[TRIAGE TIME]]</f>
        <v>41014.825694444444</v>
      </c>
      <c r="V1039" s="2">
        <f>ED_DATA[[#This Row],[DISP DATE]] + ED_DATA[[#This Row],[DISP TIME]]</f>
        <v>41014.864583333336</v>
      </c>
      <c r="W1039" s="2">
        <f>ED_DATA[[#This Row],[DATE PT LEFT ED]] + ED_DATA[[#This Row],[TIME PT LEFT ED]]</f>
        <v>41014.913194444445</v>
      </c>
      <c r="X1039" s="5">
        <f t="shared" si="160"/>
        <v>1.9500000000698492</v>
      </c>
      <c r="Y1039" s="5">
        <f t="shared" si="161"/>
        <v>0.78333333344198763</v>
      </c>
      <c r="Z1039" s="7">
        <f t="shared" si="162"/>
        <v>1</v>
      </c>
      <c r="AA1039" s="7">
        <f t="shared" si="163"/>
        <v>1</v>
      </c>
      <c r="AB1039" s="7">
        <f t="shared" si="166"/>
        <v>0</v>
      </c>
      <c r="AC1039" s="7">
        <f t="shared" si="167"/>
        <v>0</v>
      </c>
      <c r="AD1039" s="7">
        <f t="shared" si="168"/>
        <v>0</v>
      </c>
      <c r="AE1039" s="7">
        <f t="shared" si="164"/>
        <v>0</v>
      </c>
      <c r="AF1039" s="7">
        <f t="shared" si="165"/>
        <v>0</v>
      </c>
      <c r="AG1039" s="7" t="str">
        <f t="shared" si="169"/>
        <v>Adult</v>
      </c>
    </row>
    <row r="1040" spans="1:33">
      <c r="A1040">
        <v>4414</v>
      </c>
      <c r="B1040" t="s">
        <v>22</v>
      </c>
      <c r="C1040" t="s">
        <v>15</v>
      </c>
      <c r="D1040" t="s">
        <v>16</v>
      </c>
      <c r="E1040" s="1">
        <v>41015</v>
      </c>
      <c r="F1040" s="3">
        <v>0.56180555555555556</v>
      </c>
      <c r="G1040" s="1">
        <v>41015</v>
      </c>
      <c r="H1040" s="3">
        <v>0.56111111111111112</v>
      </c>
      <c r="I1040">
        <v>4</v>
      </c>
      <c r="J1040">
        <v>1980</v>
      </c>
      <c r="K1040" s="1">
        <v>41015</v>
      </c>
      <c r="L1040" s="3">
        <v>0.64583333333333337</v>
      </c>
      <c r="M1040" s="1">
        <v>41015</v>
      </c>
      <c r="N1040" s="3">
        <v>0.64583333333333337</v>
      </c>
      <c r="O1040">
        <v>33</v>
      </c>
      <c r="P1040">
        <v>13</v>
      </c>
      <c r="Q1040">
        <v>13</v>
      </c>
      <c r="R1040">
        <v>15</v>
      </c>
      <c r="S1040">
        <v>15</v>
      </c>
      <c r="T1040" s="2">
        <f>ED_DATA[[#This Row],[REG DATE]] + ED_DATA[[#This Row],[REG TIME]]</f>
        <v>41015.561805555553</v>
      </c>
      <c r="U1040" s="2">
        <f>ED_DATA[[#This Row],[TRIAGE DATE]] + ED_DATA[[#This Row],[TRIAGE TIME]]</f>
        <v>41015.561111111114</v>
      </c>
      <c r="V1040" s="2">
        <f>ED_DATA[[#This Row],[DISP DATE]] + ED_DATA[[#This Row],[DISP TIME]]</f>
        <v>41015.645833333336</v>
      </c>
      <c r="W1040" s="2">
        <f>ED_DATA[[#This Row],[DATE PT LEFT ED]] + ED_DATA[[#This Row],[TIME PT LEFT ED]]</f>
        <v>41015.645833333336</v>
      </c>
      <c r="X1040" s="5">
        <f t="shared" si="160"/>
        <v>2.0166666667792015</v>
      </c>
      <c r="Y1040" s="5">
        <f t="shared" si="161"/>
        <v>2.0166666667792015</v>
      </c>
      <c r="Z1040" s="7">
        <f t="shared" si="162"/>
        <v>1</v>
      </c>
      <c r="AA1040" s="7">
        <f t="shared" si="163"/>
        <v>1</v>
      </c>
      <c r="AB1040" s="7">
        <f t="shared" si="166"/>
        <v>0</v>
      </c>
      <c r="AC1040" s="7">
        <f t="shared" si="167"/>
        <v>0</v>
      </c>
      <c r="AD1040" s="7">
        <f t="shared" si="168"/>
        <v>0</v>
      </c>
      <c r="AE1040" s="7">
        <f t="shared" si="164"/>
        <v>0</v>
      </c>
      <c r="AF1040" s="7">
        <f t="shared" si="165"/>
        <v>0</v>
      </c>
      <c r="AG1040" s="7" t="str">
        <f t="shared" si="169"/>
        <v>Adult</v>
      </c>
    </row>
    <row r="1041" spans="1:33">
      <c r="A1041">
        <v>4414</v>
      </c>
      <c r="B1041" t="s">
        <v>22</v>
      </c>
      <c r="C1041" t="s">
        <v>15</v>
      </c>
      <c r="D1041" t="s">
        <v>16</v>
      </c>
      <c r="E1041" s="1">
        <v>41015</v>
      </c>
      <c r="F1041" s="3">
        <v>0.86597222222222225</v>
      </c>
      <c r="G1041" s="1">
        <v>41015</v>
      </c>
      <c r="H1041" s="3">
        <v>0.86527777777777781</v>
      </c>
      <c r="I1041">
        <v>4</v>
      </c>
      <c r="J1041">
        <v>1982</v>
      </c>
      <c r="K1041" s="1">
        <v>41015</v>
      </c>
      <c r="L1041" s="3">
        <v>0.90625</v>
      </c>
      <c r="M1041" s="1">
        <v>41015</v>
      </c>
      <c r="N1041" s="3">
        <v>0.90763888888888888</v>
      </c>
      <c r="O1041">
        <v>31</v>
      </c>
      <c r="P1041">
        <v>20</v>
      </c>
      <c r="Q1041">
        <v>20</v>
      </c>
      <c r="R1041">
        <v>21</v>
      </c>
      <c r="S1041">
        <v>21</v>
      </c>
      <c r="T1041" s="2">
        <f>ED_DATA[[#This Row],[REG DATE]] + ED_DATA[[#This Row],[REG TIME]]</f>
        <v>41015.865972222222</v>
      </c>
      <c r="U1041" s="2">
        <f>ED_DATA[[#This Row],[TRIAGE DATE]] + ED_DATA[[#This Row],[TRIAGE TIME]]</f>
        <v>41015.865277777775</v>
      </c>
      <c r="V1041" s="2">
        <f>ED_DATA[[#This Row],[DISP DATE]] + ED_DATA[[#This Row],[DISP TIME]]</f>
        <v>41015.90625</v>
      </c>
      <c r="W1041" s="2">
        <f>ED_DATA[[#This Row],[DATE PT LEFT ED]] + ED_DATA[[#This Row],[TIME PT LEFT ED]]</f>
        <v>41015.907638888886</v>
      </c>
      <c r="X1041" s="5">
        <f t="shared" si="160"/>
        <v>0.99999999994179234</v>
      </c>
      <c r="Y1041" s="5">
        <f t="shared" si="161"/>
        <v>0.96666666667442769</v>
      </c>
      <c r="Z1041" s="7">
        <f t="shared" si="162"/>
        <v>1</v>
      </c>
      <c r="AA1041" s="7">
        <f t="shared" si="163"/>
        <v>1</v>
      </c>
      <c r="AB1041" s="7">
        <f t="shared" si="166"/>
        <v>0</v>
      </c>
      <c r="AC1041" s="7">
        <f t="shared" si="167"/>
        <v>0</v>
      </c>
      <c r="AD1041" s="7">
        <f t="shared" si="168"/>
        <v>0</v>
      </c>
      <c r="AE1041" s="7">
        <f t="shared" si="164"/>
        <v>0</v>
      </c>
      <c r="AF1041" s="7">
        <f t="shared" si="165"/>
        <v>0</v>
      </c>
      <c r="AG1041" s="7" t="str">
        <f t="shared" si="169"/>
        <v>Adult</v>
      </c>
    </row>
    <row r="1042" spans="1:33">
      <c r="A1042">
        <v>4414</v>
      </c>
      <c r="B1042" t="s">
        <v>22</v>
      </c>
      <c r="C1042" t="s">
        <v>15</v>
      </c>
      <c r="D1042" t="s">
        <v>16</v>
      </c>
      <c r="E1042" s="1">
        <v>41016</v>
      </c>
      <c r="F1042" s="3">
        <v>7.013888888888889E-2</v>
      </c>
      <c r="G1042" s="1">
        <v>41016</v>
      </c>
      <c r="H1042" s="3">
        <v>6.9444444444444448E-2</v>
      </c>
      <c r="I1042">
        <v>4</v>
      </c>
      <c r="J1042">
        <v>1988</v>
      </c>
      <c r="K1042" s="1">
        <v>41016</v>
      </c>
      <c r="L1042" s="3">
        <v>0.1076388888888889</v>
      </c>
      <c r="M1042" s="1">
        <v>41016</v>
      </c>
      <c r="N1042" s="3">
        <v>0.11805555555555555</v>
      </c>
      <c r="O1042">
        <v>24</v>
      </c>
      <c r="P1042">
        <v>1</v>
      </c>
      <c r="Q1042">
        <v>1</v>
      </c>
      <c r="R1042">
        <v>2</v>
      </c>
      <c r="S1042">
        <v>2</v>
      </c>
      <c r="T1042" s="2">
        <f>ED_DATA[[#This Row],[REG DATE]] + ED_DATA[[#This Row],[REG TIME]]</f>
        <v>41016.070138888892</v>
      </c>
      <c r="U1042" s="2">
        <f>ED_DATA[[#This Row],[TRIAGE DATE]] + ED_DATA[[#This Row],[TRIAGE TIME]]</f>
        <v>41016.069444444445</v>
      </c>
      <c r="V1042" s="2">
        <f>ED_DATA[[#This Row],[DISP DATE]] + ED_DATA[[#This Row],[DISP TIME]]</f>
        <v>41016.107638888891</v>
      </c>
      <c r="W1042" s="2">
        <f>ED_DATA[[#This Row],[DATE PT LEFT ED]] + ED_DATA[[#This Row],[TIME PT LEFT ED]]</f>
        <v>41016.118055555555</v>
      </c>
      <c r="X1042" s="5">
        <f t="shared" si="160"/>
        <v>1.1499999999068677</v>
      </c>
      <c r="Y1042" s="5">
        <f t="shared" si="161"/>
        <v>0.8999999999650754</v>
      </c>
      <c r="Z1042" s="7">
        <f t="shared" si="162"/>
        <v>1</v>
      </c>
      <c r="AA1042" s="7">
        <f t="shared" si="163"/>
        <v>1</v>
      </c>
      <c r="AB1042" s="7">
        <f t="shared" si="166"/>
        <v>0</v>
      </c>
      <c r="AC1042" s="7">
        <f t="shared" si="167"/>
        <v>0</v>
      </c>
      <c r="AD1042" s="7">
        <f t="shared" si="168"/>
        <v>0</v>
      </c>
      <c r="AE1042" s="7">
        <f t="shared" si="164"/>
        <v>0</v>
      </c>
      <c r="AF1042" s="7">
        <f t="shared" si="165"/>
        <v>0</v>
      </c>
      <c r="AG1042" s="7" t="str">
        <f t="shared" si="169"/>
        <v>Adult</v>
      </c>
    </row>
    <row r="1043" spans="1:33">
      <c r="A1043">
        <v>4414</v>
      </c>
      <c r="B1043" t="s">
        <v>22</v>
      </c>
      <c r="C1043" t="s">
        <v>15</v>
      </c>
      <c r="D1043" t="s">
        <v>16</v>
      </c>
      <c r="E1043" s="1">
        <v>41016</v>
      </c>
      <c r="F1043" s="3">
        <v>0.21041666666666667</v>
      </c>
      <c r="G1043" s="1">
        <v>41016</v>
      </c>
      <c r="H1043" s="3">
        <v>0.20972222222222223</v>
      </c>
      <c r="I1043">
        <v>4</v>
      </c>
      <c r="J1043">
        <v>1988</v>
      </c>
      <c r="K1043" s="1">
        <v>41016</v>
      </c>
      <c r="L1043" s="3">
        <v>0.21875</v>
      </c>
      <c r="M1043" s="1">
        <v>41016</v>
      </c>
      <c r="N1043" s="3">
        <v>0.22430555555555556</v>
      </c>
      <c r="O1043">
        <v>27</v>
      </c>
      <c r="P1043">
        <v>5</v>
      </c>
      <c r="Q1043">
        <v>5</v>
      </c>
      <c r="R1043">
        <v>5</v>
      </c>
      <c r="S1043">
        <v>5</v>
      </c>
      <c r="T1043" s="2">
        <f>ED_DATA[[#This Row],[REG DATE]] + ED_DATA[[#This Row],[REG TIME]]</f>
        <v>41016.210416666669</v>
      </c>
      <c r="U1043" s="2">
        <f>ED_DATA[[#This Row],[TRIAGE DATE]] + ED_DATA[[#This Row],[TRIAGE TIME]]</f>
        <v>41016.209722222222</v>
      </c>
      <c r="V1043" s="2">
        <f>ED_DATA[[#This Row],[DISP DATE]] + ED_DATA[[#This Row],[DISP TIME]]</f>
        <v>41016.21875</v>
      </c>
      <c r="W1043" s="2">
        <f>ED_DATA[[#This Row],[DATE PT LEFT ED]] + ED_DATA[[#This Row],[TIME PT LEFT ED]]</f>
        <v>41016.224305555559</v>
      </c>
      <c r="X1043" s="5">
        <f t="shared" si="160"/>
        <v>0.33333333337213844</v>
      </c>
      <c r="Y1043" s="5">
        <f t="shared" si="161"/>
        <v>0.19999999995343387</v>
      </c>
      <c r="Z1043" s="7">
        <f t="shared" si="162"/>
        <v>1</v>
      </c>
      <c r="AA1043" s="7">
        <f t="shared" si="163"/>
        <v>1</v>
      </c>
      <c r="AB1043" s="7">
        <f t="shared" si="166"/>
        <v>0</v>
      </c>
      <c r="AC1043" s="7">
        <f t="shared" si="167"/>
        <v>0</v>
      </c>
      <c r="AD1043" s="7">
        <f t="shared" si="168"/>
        <v>0</v>
      </c>
      <c r="AE1043" s="7">
        <f t="shared" si="164"/>
        <v>0</v>
      </c>
      <c r="AF1043" s="7">
        <f t="shared" si="165"/>
        <v>0</v>
      </c>
      <c r="AG1043" s="7" t="str">
        <f t="shared" si="169"/>
        <v>Adult</v>
      </c>
    </row>
    <row r="1044" spans="1:33">
      <c r="A1044">
        <v>4414</v>
      </c>
      <c r="B1044" t="s">
        <v>24</v>
      </c>
      <c r="C1044" t="s">
        <v>15</v>
      </c>
      <c r="D1044" t="s">
        <v>16</v>
      </c>
      <c r="E1044" s="1">
        <v>41014</v>
      </c>
      <c r="F1044" s="3">
        <v>0.47986111111111113</v>
      </c>
      <c r="G1044" s="1">
        <v>41014</v>
      </c>
      <c r="H1044" s="3">
        <v>0.47569444444444442</v>
      </c>
      <c r="I1044">
        <v>4</v>
      </c>
      <c r="J1044">
        <v>1968</v>
      </c>
      <c r="K1044" s="1">
        <v>41014</v>
      </c>
      <c r="L1044" s="3">
        <v>0.5</v>
      </c>
      <c r="M1044" s="1">
        <v>41014</v>
      </c>
      <c r="N1044" s="3">
        <v>0.54027777777777775</v>
      </c>
      <c r="O1044">
        <v>47</v>
      </c>
      <c r="P1044">
        <v>11</v>
      </c>
      <c r="Q1044">
        <v>11</v>
      </c>
      <c r="R1044">
        <v>12</v>
      </c>
      <c r="S1044">
        <v>12</v>
      </c>
      <c r="T1044" s="2">
        <f>ED_DATA[[#This Row],[REG DATE]] + ED_DATA[[#This Row],[REG TIME]]</f>
        <v>41014.479861111111</v>
      </c>
      <c r="U1044" s="2">
        <f>ED_DATA[[#This Row],[TRIAGE DATE]] + ED_DATA[[#This Row],[TRIAGE TIME]]</f>
        <v>41014.475694444445</v>
      </c>
      <c r="V1044" s="2">
        <f>ED_DATA[[#This Row],[DISP DATE]] + ED_DATA[[#This Row],[DISP TIME]]</f>
        <v>41014.5</v>
      </c>
      <c r="W1044" s="2">
        <f>ED_DATA[[#This Row],[DATE PT LEFT ED]] + ED_DATA[[#This Row],[TIME PT LEFT ED]]</f>
        <v>41014.540277777778</v>
      </c>
      <c r="X1044" s="5">
        <f t="shared" si="160"/>
        <v>1.4500000000116415</v>
      </c>
      <c r="Y1044" s="5">
        <f t="shared" si="161"/>
        <v>0.48333333333721384</v>
      </c>
      <c r="Z1044" s="7">
        <f t="shared" si="162"/>
        <v>1</v>
      </c>
      <c r="AA1044" s="7">
        <f t="shared" si="163"/>
        <v>1</v>
      </c>
      <c r="AB1044" s="7">
        <f t="shared" si="166"/>
        <v>0</v>
      </c>
      <c r="AC1044" s="7">
        <f t="shared" si="167"/>
        <v>0</v>
      </c>
      <c r="AD1044" s="7">
        <f t="shared" si="168"/>
        <v>0</v>
      </c>
      <c r="AE1044" s="7">
        <f t="shared" si="164"/>
        <v>0</v>
      </c>
      <c r="AF1044" s="7">
        <f t="shared" si="165"/>
        <v>0</v>
      </c>
      <c r="AG1044" s="7" t="str">
        <f t="shared" si="169"/>
        <v>Adult</v>
      </c>
    </row>
    <row r="1045" spans="1:33">
      <c r="A1045">
        <v>4414</v>
      </c>
      <c r="B1045" t="s">
        <v>22</v>
      </c>
      <c r="C1045" t="s">
        <v>15</v>
      </c>
      <c r="D1045" t="s">
        <v>16</v>
      </c>
      <c r="E1045" s="1">
        <v>41013</v>
      </c>
      <c r="F1045" s="3">
        <v>0.77916666666666667</v>
      </c>
      <c r="G1045" s="1">
        <v>41013</v>
      </c>
      <c r="H1045" s="3">
        <v>0.77083333333333337</v>
      </c>
      <c r="I1045">
        <v>4</v>
      </c>
      <c r="J1045">
        <v>1982</v>
      </c>
      <c r="K1045" s="1">
        <v>41013</v>
      </c>
      <c r="L1045" s="3">
        <v>0.83333333333333337</v>
      </c>
      <c r="M1045" s="1">
        <v>41013</v>
      </c>
      <c r="N1045" s="3">
        <v>0.83333333333333337</v>
      </c>
      <c r="O1045">
        <v>33</v>
      </c>
      <c r="P1045">
        <v>18</v>
      </c>
      <c r="Q1045">
        <v>18</v>
      </c>
      <c r="R1045">
        <v>20</v>
      </c>
      <c r="S1045">
        <v>20</v>
      </c>
      <c r="T1045" s="2">
        <f>ED_DATA[[#This Row],[REG DATE]] + ED_DATA[[#This Row],[REG TIME]]</f>
        <v>41013.779166666667</v>
      </c>
      <c r="U1045" s="2">
        <f>ED_DATA[[#This Row],[TRIAGE DATE]] + ED_DATA[[#This Row],[TRIAGE TIME]]</f>
        <v>41013.770833333336</v>
      </c>
      <c r="V1045" s="2">
        <f>ED_DATA[[#This Row],[DISP DATE]] + ED_DATA[[#This Row],[DISP TIME]]</f>
        <v>41013.833333333336</v>
      </c>
      <c r="W1045" s="2">
        <f>ED_DATA[[#This Row],[DATE PT LEFT ED]] + ED_DATA[[#This Row],[TIME PT LEFT ED]]</f>
        <v>41013.833333333336</v>
      </c>
      <c r="X1045" s="5">
        <f t="shared" si="160"/>
        <v>1.3000000000465661</v>
      </c>
      <c r="Y1045" s="5">
        <f t="shared" si="161"/>
        <v>1.3000000000465661</v>
      </c>
      <c r="Z1045" s="7">
        <f t="shared" si="162"/>
        <v>1</v>
      </c>
      <c r="AA1045" s="7">
        <f t="shared" si="163"/>
        <v>1</v>
      </c>
      <c r="AB1045" s="7">
        <f t="shared" si="166"/>
        <v>0</v>
      </c>
      <c r="AC1045" s="7">
        <f t="shared" si="167"/>
        <v>0</v>
      </c>
      <c r="AD1045" s="7">
        <f t="shared" si="168"/>
        <v>0</v>
      </c>
      <c r="AE1045" s="7">
        <f t="shared" si="164"/>
        <v>0</v>
      </c>
      <c r="AF1045" s="7">
        <f t="shared" si="165"/>
        <v>0</v>
      </c>
      <c r="AG1045" s="7" t="str">
        <f t="shared" si="169"/>
        <v>Adult</v>
      </c>
    </row>
    <row r="1046" spans="1:33">
      <c r="A1046">
        <v>4414</v>
      </c>
      <c r="B1046" t="s">
        <v>22</v>
      </c>
      <c r="C1046" t="s">
        <v>15</v>
      </c>
      <c r="D1046" t="s">
        <v>16</v>
      </c>
      <c r="E1046" s="1">
        <v>41013</v>
      </c>
      <c r="F1046" s="3">
        <v>0.8666666666666667</v>
      </c>
      <c r="G1046" s="1">
        <v>41013</v>
      </c>
      <c r="H1046" s="3">
        <v>0.85972222222222228</v>
      </c>
      <c r="I1046">
        <v>4</v>
      </c>
      <c r="J1046">
        <v>1982</v>
      </c>
      <c r="K1046" s="1">
        <v>41013</v>
      </c>
      <c r="L1046" s="3">
        <v>0.91319444444444442</v>
      </c>
      <c r="M1046" s="1">
        <v>41013</v>
      </c>
      <c r="N1046" s="3">
        <v>0.91319444444444442</v>
      </c>
      <c r="O1046">
        <v>30</v>
      </c>
      <c r="P1046">
        <v>20</v>
      </c>
      <c r="Q1046">
        <v>20</v>
      </c>
      <c r="R1046">
        <v>21</v>
      </c>
      <c r="S1046">
        <v>21</v>
      </c>
      <c r="T1046" s="2">
        <f>ED_DATA[[#This Row],[REG DATE]] + ED_DATA[[#This Row],[REG TIME]]</f>
        <v>41013.866666666669</v>
      </c>
      <c r="U1046" s="2">
        <f>ED_DATA[[#This Row],[TRIAGE DATE]] + ED_DATA[[#This Row],[TRIAGE TIME]]</f>
        <v>41013.859722222223</v>
      </c>
      <c r="V1046" s="2">
        <f>ED_DATA[[#This Row],[DISP DATE]] + ED_DATA[[#This Row],[DISP TIME]]</f>
        <v>41013.913194444445</v>
      </c>
      <c r="W1046" s="2">
        <f>ED_DATA[[#This Row],[DATE PT LEFT ED]] + ED_DATA[[#This Row],[TIME PT LEFT ED]]</f>
        <v>41013.913194444445</v>
      </c>
      <c r="X1046" s="5">
        <f t="shared" si="160"/>
        <v>1.1166666666395031</v>
      </c>
      <c r="Y1046" s="5">
        <f t="shared" si="161"/>
        <v>1.1166666666395031</v>
      </c>
      <c r="Z1046" s="7">
        <f t="shared" si="162"/>
        <v>1</v>
      </c>
      <c r="AA1046" s="7">
        <f t="shared" si="163"/>
        <v>1</v>
      </c>
      <c r="AB1046" s="7">
        <f t="shared" si="166"/>
        <v>0</v>
      </c>
      <c r="AC1046" s="7">
        <f t="shared" si="167"/>
        <v>0</v>
      </c>
      <c r="AD1046" s="7">
        <f t="shared" si="168"/>
        <v>0</v>
      </c>
      <c r="AE1046" s="7">
        <f t="shared" si="164"/>
        <v>0</v>
      </c>
      <c r="AF1046" s="7">
        <f t="shared" si="165"/>
        <v>0</v>
      </c>
      <c r="AG1046" s="7" t="str">
        <f t="shared" si="169"/>
        <v>Adult</v>
      </c>
    </row>
    <row r="1047" spans="1:33">
      <c r="A1047">
        <v>4414</v>
      </c>
      <c r="B1047" t="s">
        <v>22</v>
      </c>
      <c r="C1047" t="s">
        <v>15</v>
      </c>
      <c r="D1047" t="s">
        <v>16</v>
      </c>
      <c r="E1047" s="1">
        <v>41014</v>
      </c>
      <c r="F1047" s="3">
        <v>0.23819444444444443</v>
      </c>
      <c r="G1047" s="1">
        <v>41014</v>
      </c>
      <c r="H1047" s="3">
        <v>0.23749999999999999</v>
      </c>
      <c r="I1047">
        <v>4</v>
      </c>
      <c r="J1047">
        <v>1978</v>
      </c>
      <c r="K1047" s="1">
        <v>41014</v>
      </c>
      <c r="L1047" s="3">
        <v>0.28125</v>
      </c>
      <c r="M1047" s="1">
        <v>41014</v>
      </c>
      <c r="N1047" s="3">
        <v>0.29166666666666669</v>
      </c>
      <c r="O1047">
        <v>38</v>
      </c>
      <c r="P1047">
        <v>5</v>
      </c>
      <c r="Q1047">
        <v>5</v>
      </c>
      <c r="R1047">
        <v>6</v>
      </c>
      <c r="S1047">
        <v>7</v>
      </c>
      <c r="T1047" s="2">
        <f>ED_DATA[[#This Row],[REG DATE]] + ED_DATA[[#This Row],[REG TIME]]</f>
        <v>41014.238194444442</v>
      </c>
      <c r="U1047" s="2">
        <f>ED_DATA[[#This Row],[TRIAGE DATE]] + ED_DATA[[#This Row],[TRIAGE TIME]]</f>
        <v>41014.237500000003</v>
      </c>
      <c r="V1047" s="2">
        <f>ED_DATA[[#This Row],[DISP DATE]] + ED_DATA[[#This Row],[DISP TIME]]</f>
        <v>41014.28125</v>
      </c>
      <c r="W1047" s="2">
        <f>ED_DATA[[#This Row],[DATE PT LEFT ED]] + ED_DATA[[#This Row],[TIME PT LEFT ED]]</f>
        <v>41014.291666666664</v>
      </c>
      <c r="X1047" s="5">
        <f t="shared" si="160"/>
        <v>1.2833333333255723</v>
      </c>
      <c r="Y1047" s="5">
        <f t="shared" si="161"/>
        <v>1.03333333338378</v>
      </c>
      <c r="Z1047" s="7">
        <f t="shared" si="162"/>
        <v>1</v>
      </c>
      <c r="AA1047" s="7">
        <f t="shared" si="163"/>
        <v>1</v>
      </c>
      <c r="AB1047" s="7">
        <f t="shared" si="166"/>
        <v>0</v>
      </c>
      <c r="AC1047" s="7">
        <f t="shared" si="167"/>
        <v>0</v>
      </c>
      <c r="AD1047" s="7">
        <f t="shared" si="168"/>
        <v>0</v>
      </c>
      <c r="AE1047" s="7">
        <f t="shared" si="164"/>
        <v>0</v>
      </c>
      <c r="AF1047" s="7">
        <f t="shared" si="165"/>
        <v>0</v>
      </c>
      <c r="AG1047" s="7" t="str">
        <f t="shared" si="169"/>
        <v>Adult</v>
      </c>
    </row>
    <row r="1048" spans="1:33">
      <c r="A1048">
        <v>4414</v>
      </c>
      <c r="B1048" t="s">
        <v>22</v>
      </c>
      <c r="C1048" t="s">
        <v>15</v>
      </c>
      <c r="D1048" t="s">
        <v>16</v>
      </c>
      <c r="E1048" s="1">
        <v>41014</v>
      </c>
      <c r="F1048" s="3">
        <v>0.62569444444444444</v>
      </c>
      <c r="G1048" s="1">
        <v>41014</v>
      </c>
      <c r="H1048" s="3">
        <v>0.625</v>
      </c>
      <c r="I1048">
        <v>4</v>
      </c>
      <c r="J1048">
        <v>1967</v>
      </c>
      <c r="K1048" s="1">
        <v>41014</v>
      </c>
      <c r="L1048" s="3">
        <v>0.71875</v>
      </c>
      <c r="M1048" s="1">
        <v>41014</v>
      </c>
      <c r="N1048" s="3">
        <v>0.71875</v>
      </c>
      <c r="O1048">
        <v>48</v>
      </c>
      <c r="P1048">
        <v>15</v>
      </c>
      <c r="Q1048">
        <v>15</v>
      </c>
      <c r="R1048">
        <v>17</v>
      </c>
      <c r="S1048">
        <v>17</v>
      </c>
      <c r="T1048" s="2">
        <f>ED_DATA[[#This Row],[REG DATE]] + ED_DATA[[#This Row],[REG TIME]]</f>
        <v>41014.625694444447</v>
      </c>
      <c r="U1048" s="2">
        <f>ED_DATA[[#This Row],[TRIAGE DATE]] + ED_DATA[[#This Row],[TRIAGE TIME]]</f>
        <v>41014.625</v>
      </c>
      <c r="V1048" s="2">
        <f>ED_DATA[[#This Row],[DISP DATE]] + ED_DATA[[#This Row],[DISP TIME]]</f>
        <v>41014.71875</v>
      </c>
      <c r="W1048" s="2">
        <f>ED_DATA[[#This Row],[DATE PT LEFT ED]] + ED_DATA[[#This Row],[TIME PT LEFT ED]]</f>
        <v>41014.71875</v>
      </c>
      <c r="X1048" s="5">
        <f t="shared" si="160"/>
        <v>2.2333333332790062</v>
      </c>
      <c r="Y1048" s="5">
        <f t="shared" si="161"/>
        <v>2.2333333332790062</v>
      </c>
      <c r="Z1048" s="7">
        <f t="shared" si="162"/>
        <v>1</v>
      </c>
      <c r="AA1048" s="7">
        <f t="shared" si="163"/>
        <v>1</v>
      </c>
      <c r="AB1048" s="7">
        <f t="shared" si="166"/>
        <v>0</v>
      </c>
      <c r="AC1048" s="7">
        <f t="shared" si="167"/>
        <v>0</v>
      </c>
      <c r="AD1048" s="7">
        <f t="shared" si="168"/>
        <v>0</v>
      </c>
      <c r="AE1048" s="7">
        <f t="shared" si="164"/>
        <v>0</v>
      </c>
      <c r="AF1048" s="7">
        <f t="shared" si="165"/>
        <v>0</v>
      </c>
      <c r="AG1048" s="7" t="str">
        <f t="shared" si="169"/>
        <v>Adult</v>
      </c>
    </row>
    <row r="1049" spans="1:33">
      <c r="A1049">
        <v>4414</v>
      </c>
      <c r="B1049" t="s">
        <v>22</v>
      </c>
      <c r="C1049" t="s">
        <v>15</v>
      </c>
      <c r="D1049" t="s">
        <v>16</v>
      </c>
      <c r="E1049" s="1">
        <v>41014</v>
      </c>
      <c r="F1049" s="3">
        <v>0.67361111111111116</v>
      </c>
      <c r="G1049" s="1">
        <v>41014</v>
      </c>
      <c r="H1049" s="3">
        <v>0.67291666666666672</v>
      </c>
      <c r="I1049">
        <v>4</v>
      </c>
      <c r="J1049">
        <v>1983</v>
      </c>
      <c r="K1049" s="1">
        <v>41014</v>
      </c>
      <c r="L1049" s="3">
        <v>0.69652777777777775</v>
      </c>
      <c r="M1049" s="1">
        <v>41014</v>
      </c>
      <c r="N1049" s="3">
        <v>0.71875</v>
      </c>
      <c r="O1049">
        <v>33</v>
      </c>
      <c r="P1049">
        <v>16</v>
      </c>
      <c r="Q1049">
        <v>16</v>
      </c>
      <c r="R1049">
        <v>16</v>
      </c>
      <c r="S1049">
        <v>17</v>
      </c>
      <c r="T1049" s="2">
        <f>ED_DATA[[#This Row],[REG DATE]] + ED_DATA[[#This Row],[REG TIME]]</f>
        <v>41014.673611111109</v>
      </c>
      <c r="U1049" s="2">
        <f>ED_DATA[[#This Row],[TRIAGE DATE]] + ED_DATA[[#This Row],[TRIAGE TIME]]</f>
        <v>41014.67291666667</v>
      </c>
      <c r="V1049" s="2">
        <f>ED_DATA[[#This Row],[DISP DATE]] + ED_DATA[[#This Row],[DISP TIME]]</f>
        <v>41014.696527777778</v>
      </c>
      <c r="W1049" s="2">
        <f>ED_DATA[[#This Row],[DATE PT LEFT ED]] + ED_DATA[[#This Row],[TIME PT LEFT ED]]</f>
        <v>41014.71875</v>
      </c>
      <c r="X1049" s="5">
        <f t="shared" si="160"/>
        <v>1.0833333333721384</v>
      </c>
      <c r="Y1049" s="5">
        <f t="shared" si="161"/>
        <v>0.55000000004656613</v>
      </c>
      <c r="Z1049" s="7">
        <f t="shared" si="162"/>
        <v>1</v>
      </c>
      <c r="AA1049" s="7">
        <f t="shared" si="163"/>
        <v>1</v>
      </c>
      <c r="AB1049" s="7">
        <f t="shared" si="166"/>
        <v>0</v>
      </c>
      <c r="AC1049" s="7">
        <f t="shared" si="167"/>
        <v>0</v>
      </c>
      <c r="AD1049" s="7">
        <f t="shared" si="168"/>
        <v>0</v>
      </c>
      <c r="AE1049" s="7">
        <f t="shared" si="164"/>
        <v>0</v>
      </c>
      <c r="AF1049" s="7">
        <f t="shared" si="165"/>
        <v>0</v>
      </c>
      <c r="AG1049" s="7" t="str">
        <f t="shared" si="169"/>
        <v>Adult</v>
      </c>
    </row>
    <row r="1050" spans="1:33">
      <c r="A1050">
        <v>4414</v>
      </c>
      <c r="B1050" t="s">
        <v>22</v>
      </c>
      <c r="C1050" t="s">
        <v>15</v>
      </c>
      <c r="D1050" t="s">
        <v>16</v>
      </c>
      <c r="E1050" s="1">
        <v>41014</v>
      </c>
      <c r="F1050" s="3">
        <v>0.74375000000000002</v>
      </c>
      <c r="G1050" s="1">
        <v>41014</v>
      </c>
      <c r="H1050" s="3">
        <v>0.74305555555555558</v>
      </c>
      <c r="I1050">
        <v>4</v>
      </c>
      <c r="J1050">
        <v>1975</v>
      </c>
      <c r="K1050" s="1">
        <v>41014</v>
      </c>
      <c r="L1050" s="3">
        <v>0.7631944444444444</v>
      </c>
      <c r="M1050" s="1">
        <v>41014</v>
      </c>
      <c r="N1050" s="3">
        <v>0.7631944444444444</v>
      </c>
      <c r="O1050">
        <v>39</v>
      </c>
      <c r="P1050">
        <v>17</v>
      </c>
      <c r="Q1050">
        <v>17</v>
      </c>
      <c r="R1050">
        <v>18</v>
      </c>
      <c r="S1050">
        <v>18</v>
      </c>
      <c r="T1050" s="2">
        <f>ED_DATA[[#This Row],[REG DATE]] + ED_DATA[[#This Row],[REG TIME]]</f>
        <v>41014.743750000001</v>
      </c>
      <c r="U1050" s="2">
        <f>ED_DATA[[#This Row],[TRIAGE DATE]] + ED_DATA[[#This Row],[TRIAGE TIME]]</f>
        <v>41014.743055555555</v>
      </c>
      <c r="V1050" s="2">
        <f>ED_DATA[[#This Row],[DISP DATE]] + ED_DATA[[#This Row],[DISP TIME]]</f>
        <v>41014.763194444444</v>
      </c>
      <c r="W1050" s="2">
        <f>ED_DATA[[#This Row],[DATE PT LEFT ED]] + ED_DATA[[#This Row],[TIME PT LEFT ED]]</f>
        <v>41014.763194444444</v>
      </c>
      <c r="X1050" s="5">
        <f t="shared" si="160"/>
        <v>0.46666666661622003</v>
      </c>
      <c r="Y1050" s="5">
        <f t="shared" si="161"/>
        <v>0.46666666661622003</v>
      </c>
      <c r="Z1050" s="7">
        <f t="shared" si="162"/>
        <v>1</v>
      </c>
      <c r="AA1050" s="7">
        <f t="shared" si="163"/>
        <v>1</v>
      </c>
      <c r="AB1050" s="7">
        <f t="shared" si="166"/>
        <v>0</v>
      </c>
      <c r="AC1050" s="7">
        <f t="shared" si="167"/>
        <v>0</v>
      </c>
      <c r="AD1050" s="7">
        <f t="shared" si="168"/>
        <v>0</v>
      </c>
      <c r="AE1050" s="7">
        <f t="shared" si="164"/>
        <v>0</v>
      </c>
      <c r="AF1050" s="7">
        <f t="shared" si="165"/>
        <v>0</v>
      </c>
      <c r="AG1050" s="7" t="str">
        <f t="shared" si="169"/>
        <v>Adult</v>
      </c>
    </row>
    <row r="1051" spans="1:33">
      <c r="A1051">
        <v>4414</v>
      </c>
      <c r="B1051" t="s">
        <v>22</v>
      </c>
      <c r="C1051" t="s">
        <v>15</v>
      </c>
      <c r="D1051" t="s">
        <v>16</v>
      </c>
      <c r="E1051" s="1">
        <v>41014</v>
      </c>
      <c r="F1051" s="3">
        <v>0.79305555555555551</v>
      </c>
      <c r="G1051" s="1">
        <v>41014</v>
      </c>
      <c r="H1051" s="3">
        <v>0.79236111111111107</v>
      </c>
      <c r="I1051">
        <v>4</v>
      </c>
      <c r="J1051">
        <v>1983</v>
      </c>
      <c r="K1051" s="1">
        <v>41014</v>
      </c>
      <c r="L1051" s="3">
        <v>0.90972222222222221</v>
      </c>
      <c r="M1051" s="1">
        <v>41014</v>
      </c>
      <c r="N1051" s="3">
        <v>0.91666666666666663</v>
      </c>
      <c r="O1051">
        <v>30</v>
      </c>
      <c r="P1051">
        <v>19</v>
      </c>
      <c r="Q1051">
        <v>19</v>
      </c>
      <c r="R1051">
        <v>21</v>
      </c>
      <c r="S1051">
        <v>22</v>
      </c>
      <c r="T1051" s="2">
        <f>ED_DATA[[#This Row],[REG DATE]] + ED_DATA[[#This Row],[REG TIME]]</f>
        <v>41014.793055555558</v>
      </c>
      <c r="U1051" s="2">
        <f>ED_DATA[[#This Row],[TRIAGE DATE]] + ED_DATA[[#This Row],[TRIAGE TIME]]</f>
        <v>41014.792361111111</v>
      </c>
      <c r="V1051" s="2">
        <f>ED_DATA[[#This Row],[DISP DATE]] + ED_DATA[[#This Row],[DISP TIME]]</f>
        <v>41014.909722222219</v>
      </c>
      <c r="W1051" s="2">
        <f>ED_DATA[[#This Row],[DATE PT LEFT ED]] + ED_DATA[[#This Row],[TIME PT LEFT ED]]</f>
        <v>41014.916666666664</v>
      </c>
      <c r="X1051" s="5">
        <f t="shared" si="160"/>
        <v>2.9666666665580124</v>
      </c>
      <c r="Y1051" s="5">
        <f t="shared" si="161"/>
        <v>2.7999999998719431</v>
      </c>
      <c r="Z1051" s="7">
        <f t="shared" si="162"/>
        <v>1</v>
      </c>
      <c r="AA1051" s="7">
        <f t="shared" si="163"/>
        <v>1</v>
      </c>
      <c r="AB1051" s="7">
        <f t="shared" si="166"/>
        <v>0</v>
      </c>
      <c r="AC1051" s="7">
        <f t="shared" si="167"/>
        <v>0</v>
      </c>
      <c r="AD1051" s="7">
        <f t="shared" si="168"/>
        <v>0</v>
      </c>
      <c r="AE1051" s="7">
        <f t="shared" si="164"/>
        <v>0</v>
      </c>
      <c r="AF1051" s="7">
        <f t="shared" si="165"/>
        <v>0</v>
      </c>
      <c r="AG1051" s="7" t="str">
        <f t="shared" si="169"/>
        <v>Adult</v>
      </c>
    </row>
    <row r="1052" spans="1:33">
      <c r="A1052">
        <v>4414</v>
      </c>
      <c r="B1052" t="s">
        <v>26</v>
      </c>
      <c r="C1052" t="s">
        <v>27</v>
      </c>
      <c r="D1052" t="s">
        <v>16</v>
      </c>
      <c r="E1052" s="1">
        <v>41011</v>
      </c>
      <c r="F1052" s="3">
        <v>0.42638888888888887</v>
      </c>
      <c r="G1052" s="1">
        <v>41011</v>
      </c>
      <c r="H1052" s="3">
        <v>0.42499999999999999</v>
      </c>
      <c r="I1052">
        <v>4</v>
      </c>
      <c r="J1052">
        <v>1976</v>
      </c>
      <c r="K1052" s="1">
        <v>41011</v>
      </c>
      <c r="L1052" s="3">
        <v>0.44444444444444442</v>
      </c>
      <c r="M1052" s="1">
        <v>41011</v>
      </c>
      <c r="N1052" s="3">
        <v>0.45347222222222222</v>
      </c>
      <c r="O1052">
        <v>39</v>
      </c>
      <c r="P1052">
        <v>10</v>
      </c>
      <c r="Q1052">
        <v>10</v>
      </c>
      <c r="R1052">
        <v>10</v>
      </c>
      <c r="S1052">
        <v>10</v>
      </c>
      <c r="T1052" s="2">
        <f>ED_DATA[[#This Row],[REG DATE]] + ED_DATA[[#This Row],[REG TIME]]</f>
        <v>41011.426388888889</v>
      </c>
      <c r="U1052" s="2">
        <f>ED_DATA[[#This Row],[TRIAGE DATE]] + ED_DATA[[#This Row],[TRIAGE TIME]]</f>
        <v>41011.425000000003</v>
      </c>
      <c r="V1052" s="2">
        <f>ED_DATA[[#This Row],[DISP DATE]] + ED_DATA[[#This Row],[DISP TIME]]</f>
        <v>41011.444444444445</v>
      </c>
      <c r="W1052" s="2">
        <f>ED_DATA[[#This Row],[DATE PT LEFT ED]] + ED_DATA[[#This Row],[TIME PT LEFT ED]]</f>
        <v>41011.453472222223</v>
      </c>
      <c r="X1052" s="5">
        <f t="shared" si="160"/>
        <v>0.65000000002328306</v>
      </c>
      <c r="Y1052" s="5">
        <f t="shared" si="161"/>
        <v>0.43333333334885538</v>
      </c>
      <c r="Z1052" s="7">
        <f t="shared" si="162"/>
        <v>1</v>
      </c>
      <c r="AA1052" s="7">
        <f t="shared" si="163"/>
        <v>1</v>
      </c>
      <c r="AB1052" s="7">
        <f t="shared" si="166"/>
        <v>1</v>
      </c>
      <c r="AC1052" s="7">
        <f t="shared" si="167"/>
        <v>0</v>
      </c>
      <c r="AD1052" s="7">
        <f t="shared" si="168"/>
        <v>1</v>
      </c>
      <c r="AE1052" s="7">
        <f t="shared" si="164"/>
        <v>0</v>
      </c>
      <c r="AF1052" s="7">
        <f t="shared" si="165"/>
        <v>1</v>
      </c>
      <c r="AG1052" s="7" t="str">
        <f t="shared" si="169"/>
        <v>Adult</v>
      </c>
    </row>
    <row r="1053" spans="1:33">
      <c r="A1053">
        <v>4414</v>
      </c>
      <c r="B1053" t="s">
        <v>26</v>
      </c>
      <c r="C1053" t="s">
        <v>27</v>
      </c>
      <c r="D1053" t="s">
        <v>16</v>
      </c>
      <c r="E1053" s="1">
        <v>41014</v>
      </c>
      <c r="F1053" s="3">
        <v>0.81666666666666665</v>
      </c>
      <c r="G1053" s="1">
        <v>41014</v>
      </c>
      <c r="H1053" s="3">
        <v>0.81319444444444444</v>
      </c>
      <c r="I1053">
        <v>4</v>
      </c>
      <c r="J1053">
        <v>1974</v>
      </c>
      <c r="K1053" s="1">
        <v>41014</v>
      </c>
      <c r="L1053" s="3">
        <v>0.90625</v>
      </c>
      <c r="M1053" s="1">
        <v>41014</v>
      </c>
      <c r="N1053" s="3">
        <v>0.92083333333333328</v>
      </c>
      <c r="O1053">
        <v>38</v>
      </c>
      <c r="P1053">
        <v>19</v>
      </c>
      <c r="Q1053">
        <v>19</v>
      </c>
      <c r="R1053">
        <v>21</v>
      </c>
      <c r="S1053">
        <v>22</v>
      </c>
      <c r="T1053" s="2">
        <f>ED_DATA[[#This Row],[REG DATE]] + ED_DATA[[#This Row],[REG TIME]]</f>
        <v>41014.816666666666</v>
      </c>
      <c r="U1053" s="2">
        <f>ED_DATA[[#This Row],[TRIAGE DATE]] + ED_DATA[[#This Row],[TRIAGE TIME]]</f>
        <v>41014.813194444447</v>
      </c>
      <c r="V1053" s="2">
        <f>ED_DATA[[#This Row],[DISP DATE]] + ED_DATA[[#This Row],[DISP TIME]]</f>
        <v>41014.90625</v>
      </c>
      <c r="W1053" s="2">
        <f>ED_DATA[[#This Row],[DATE PT LEFT ED]] + ED_DATA[[#This Row],[TIME PT LEFT ED]]</f>
        <v>41014.92083333333</v>
      </c>
      <c r="X1053" s="5">
        <f t="shared" si="160"/>
        <v>2.4999999999417923</v>
      </c>
      <c r="Y1053" s="5">
        <f t="shared" si="161"/>
        <v>2.1500000000232831</v>
      </c>
      <c r="Z1053" s="7">
        <f t="shared" si="162"/>
        <v>1</v>
      </c>
      <c r="AA1053" s="7">
        <f t="shared" si="163"/>
        <v>1</v>
      </c>
      <c r="AB1053" s="7">
        <f t="shared" si="166"/>
        <v>1</v>
      </c>
      <c r="AC1053" s="7">
        <f t="shared" si="167"/>
        <v>0</v>
      </c>
      <c r="AD1053" s="7">
        <f t="shared" si="168"/>
        <v>1</v>
      </c>
      <c r="AE1053" s="7">
        <f t="shared" si="164"/>
        <v>0</v>
      </c>
      <c r="AF1053" s="7">
        <f t="shared" si="165"/>
        <v>1</v>
      </c>
      <c r="AG1053" s="7" t="str">
        <f t="shared" si="169"/>
        <v>Adult</v>
      </c>
    </row>
    <row r="1054" spans="1:33">
      <c r="A1054">
        <v>4414</v>
      </c>
      <c r="B1054" t="s">
        <v>26</v>
      </c>
      <c r="C1054" t="s">
        <v>27</v>
      </c>
      <c r="D1054" t="s">
        <v>16</v>
      </c>
      <c r="E1054" s="1">
        <v>41015</v>
      </c>
      <c r="F1054" s="3">
        <v>0.54305555555555551</v>
      </c>
      <c r="G1054" s="1">
        <v>41015</v>
      </c>
      <c r="H1054" s="3">
        <v>0.53819444444444442</v>
      </c>
      <c r="I1054">
        <v>4</v>
      </c>
      <c r="J1054">
        <v>1985</v>
      </c>
      <c r="K1054" s="1">
        <v>41015</v>
      </c>
      <c r="L1054" s="3">
        <v>0.64236111111111116</v>
      </c>
      <c r="M1054" s="1">
        <v>41015</v>
      </c>
      <c r="N1054" s="3">
        <v>0.64236111111111116</v>
      </c>
      <c r="O1054">
        <v>29</v>
      </c>
      <c r="P1054">
        <v>13</v>
      </c>
      <c r="Q1054">
        <v>12</v>
      </c>
      <c r="R1054">
        <v>15</v>
      </c>
      <c r="S1054">
        <v>15</v>
      </c>
      <c r="T1054" s="2">
        <f>ED_DATA[[#This Row],[REG DATE]] + ED_DATA[[#This Row],[REG TIME]]</f>
        <v>41015.543055555558</v>
      </c>
      <c r="U1054" s="2">
        <f>ED_DATA[[#This Row],[TRIAGE DATE]] + ED_DATA[[#This Row],[TRIAGE TIME]]</f>
        <v>41015.538194444445</v>
      </c>
      <c r="V1054" s="2">
        <f>ED_DATA[[#This Row],[DISP DATE]] + ED_DATA[[#This Row],[DISP TIME]]</f>
        <v>41015.642361111109</v>
      </c>
      <c r="W1054" s="2">
        <f>ED_DATA[[#This Row],[DATE PT LEFT ED]] + ED_DATA[[#This Row],[TIME PT LEFT ED]]</f>
        <v>41015.642361111109</v>
      </c>
      <c r="X1054" s="5">
        <f t="shared" si="160"/>
        <v>2.3833333332440816</v>
      </c>
      <c r="Y1054" s="5">
        <f t="shared" si="161"/>
        <v>2.3833333332440816</v>
      </c>
      <c r="Z1054" s="7">
        <f t="shared" si="162"/>
        <v>1</v>
      </c>
      <c r="AA1054" s="7">
        <f t="shared" si="163"/>
        <v>1</v>
      </c>
      <c r="AB1054" s="7">
        <f t="shared" si="166"/>
        <v>1</v>
      </c>
      <c r="AC1054" s="7">
        <f t="shared" si="167"/>
        <v>0</v>
      </c>
      <c r="AD1054" s="7">
        <f t="shared" si="168"/>
        <v>1</v>
      </c>
      <c r="AE1054" s="7">
        <f t="shared" si="164"/>
        <v>0</v>
      </c>
      <c r="AF1054" s="7">
        <f t="shared" si="165"/>
        <v>1</v>
      </c>
      <c r="AG1054" s="7" t="str">
        <f t="shared" si="169"/>
        <v>Adult</v>
      </c>
    </row>
    <row r="1055" spans="1:33">
      <c r="A1055">
        <v>4414</v>
      </c>
      <c r="B1055" t="s">
        <v>26</v>
      </c>
      <c r="C1055" t="s">
        <v>27</v>
      </c>
      <c r="D1055" t="s">
        <v>16</v>
      </c>
      <c r="E1055" s="1">
        <v>41015</v>
      </c>
      <c r="F1055" s="3">
        <v>0.55208333333333337</v>
      </c>
      <c r="G1055" s="1">
        <v>41015</v>
      </c>
      <c r="H1055" s="3">
        <v>0.54583333333333328</v>
      </c>
      <c r="I1055">
        <v>4</v>
      </c>
      <c r="J1055">
        <v>1990</v>
      </c>
      <c r="K1055" s="1">
        <v>41015</v>
      </c>
      <c r="L1055" s="3">
        <v>0.68958333333333333</v>
      </c>
      <c r="M1055" s="1">
        <v>41015</v>
      </c>
      <c r="N1055" s="3">
        <v>0.69305555555555554</v>
      </c>
      <c r="O1055">
        <v>24</v>
      </c>
      <c r="P1055">
        <v>13</v>
      </c>
      <c r="Q1055">
        <v>13</v>
      </c>
      <c r="R1055">
        <v>16</v>
      </c>
      <c r="S1055">
        <v>16</v>
      </c>
      <c r="T1055" s="2">
        <f>ED_DATA[[#This Row],[REG DATE]] + ED_DATA[[#This Row],[REG TIME]]</f>
        <v>41015.552083333336</v>
      </c>
      <c r="U1055" s="2">
        <f>ED_DATA[[#This Row],[TRIAGE DATE]] + ED_DATA[[#This Row],[TRIAGE TIME]]</f>
        <v>41015.54583333333</v>
      </c>
      <c r="V1055" s="2">
        <f>ED_DATA[[#This Row],[DISP DATE]] + ED_DATA[[#This Row],[DISP TIME]]</f>
        <v>41015.689583333333</v>
      </c>
      <c r="W1055" s="2">
        <f>ED_DATA[[#This Row],[DATE PT LEFT ED]] + ED_DATA[[#This Row],[TIME PT LEFT ED]]</f>
        <v>41015.693055555559</v>
      </c>
      <c r="X1055" s="5">
        <f t="shared" si="160"/>
        <v>3.3833333333604969</v>
      </c>
      <c r="Y1055" s="5">
        <f t="shared" si="161"/>
        <v>3.2999999999301508</v>
      </c>
      <c r="Z1055" s="7">
        <f t="shared" si="162"/>
        <v>1</v>
      </c>
      <c r="AA1055" s="7">
        <f t="shared" si="163"/>
        <v>1</v>
      </c>
      <c r="AB1055" s="7">
        <f t="shared" si="166"/>
        <v>1</v>
      </c>
      <c r="AC1055" s="7">
        <f t="shared" si="167"/>
        <v>0</v>
      </c>
      <c r="AD1055" s="7">
        <f t="shared" si="168"/>
        <v>1</v>
      </c>
      <c r="AE1055" s="7">
        <f t="shared" si="164"/>
        <v>0</v>
      </c>
      <c r="AF1055" s="7">
        <f t="shared" si="165"/>
        <v>1</v>
      </c>
      <c r="AG1055" s="7" t="str">
        <f t="shared" si="169"/>
        <v>Adult</v>
      </c>
    </row>
    <row r="1056" spans="1:33">
      <c r="A1056">
        <v>4414</v>
      </c>
      <c r="B1056" t="s">
        <v>26</v>
      </c>
      <c r="C1056" t="s">
        <v>27</v>
      </c>
      <c r="D1056" t="s">
        <v>16</v>
      </c>
      <c r="E1056" s="1">
        <v>41015</v>
      </c>
      <c r="F1056" s="3">
        <v>0.86319444444444449</v>
      </c>
      <c r="G1056" s="1">
        <v>41015</v>
      </c>
      <c r="H1056" s="3">
        <v>0.85833333333333328</v>
      </c>
      <c r="I1056">
        <v>4</v>
      </c>
      <c r="J1056">
        <v>1968</v>
      </c>
      <c r="K1056" s="1">
        <v>41015</v>
      </c>
      <c r="L1056" s="3">
        <v>0.90972222222222221</v>
      </c>
      <c r="M1056" s="1">
        <v>41015</v>
      </c>
      <c r="N1056" s="3">
        <v>0.90972222222222221</v>
      </c>
      <c r="O1056">
        <v>46</v>
      </c>
      <c r="P1056">
        <v>20</v>
      </c>
      <c r="Q1056">
        <v>20</v>
      </c>
      <c r="R1056">
        <v>21</v>
      </c>
      <c r="S1056">
        <v>21</v>
      </c>
      <c r="T1056" s="2">
        <f>ED_DATA[[#This Row],[REG DATE]] + ED_DATA[[#This Row],[REG TIME]]</f>
        <v>41015.863194444442</v>
      </c>
      <c r="U1056" s="2">
        <f>ED_DATA[[#This Row],[TRIAGE DATE]] + ED_DATA[[#This Row],[TRIAGE TIME]]</f>
        <v>41015.85833333333</v>
      </c>
      <c r="V1056" s="2">
        <f>ED_DATA[[#This Row],[DISP DATE]] + ED_DATA[[#This Row],[DISP TIME]]</f>
        <v>41015.909722222219</v>
      </c>
      <c r="W1056" s="2">
        <f>ED_DATA[[#This Row],[DATE PT LEFT ED]] + ED_DATA[[#This Row],[TIME PT LEFT ED]]</f>
        <v>41015.909722222219</v>
      </c>
      <c r="X1056" s="5">
        <f t="shared" si="160"/>
        <v>1.1166666666395031</v>
      </c>
      <c r="Y1056" s="5">
        <f t="shared" si="161"/>
        <v>1.1166666666395031</v>
      </c>
      <c r="Z1056" s="7">
        <f t="shared" si="162"/>
        <v>1</v>
      </c>
      <c r="AA1056" s="7">
        <f t="shared" si="163"/>
        <v>1</v>
      </c>
      <c r="AB1056" s="7">
        <f t="shared" si="166"/>
        <v>1</v>
      </c>
      <c r="AC1056" s="7">
        <f t="shared" si="167"/>
        <v>0</v>
      </c>
      <c r="AD1056" s="7">
        <f t="shared" si="168"/>
        <v>1</v>
      </c>
      <c r="AE1056" s="7">
        <f t="shared" si="164"/>
        <v>0</v>
      </c>
      <c r="AF1056" s="7">
        <f t="shared" si="165"/>
        <v>1</v>
      </c>
      <c r="AG1056" s="7" t="str">
        <f t="shared" si="169"/>
        <v>Adult</v>
      </c>
    </row>
    <row r="1057" spans="1:33">
      <c r="A1057">
        <v>4414</v>
      </c>
      <c r="B1057" t="s">
        <v>22</v>
      </c>
      <c r="C1057" t="s">
        <v>15</v>
      </c>
      <c r="D1057" t="s">
        <v>16</v>
      </c>
      <c r="E1057" s="1">
        <v>41011</v>
      </c>
      <c r="F1057" s="3">
        <v>0.3659722222222222</v>
      </c>
      <c r="G1057" s="1">
        <v>41011</v>
      </c>
      <c r="H1057" s="3">
        <v>0.36527777777777776</v>
      </c>
      <c r="I1057">
        <v>4</v>
      </c>
      <c r="J1057">
        <v>1977</v>
      </c>
      <c r="K1057" s="1">
        <v>41011</v>
      </c>
      <c r="L1057" s="3">
        <v>0.50347222222222221</v>
      </c>
      <c r="M1057" s="1">
        <v>41011</v>
      </c>
      <c r="N1057" s="3">
        <v>0.3923611111111111</v>
      </c>
      <c r="O1057">
        <v>38</v>
      </c>
      <c r="P1057">
        <v>8</v>
      </c>
      <c r="Q1057">
        <v>8</v>
      </c>
      <c r="R1057">
        <v>12</v>
      </c>
      <c r="S1057">
        <v>9</v>
      </c>
      <c r="T1057" s="2">
        <f>ED_DATA[[#This Row],[REG DATE]] + ED_DATA[[#This Row],[REG TIME]]</f>
        <v>41011.365972222222</v>
      </c>
      <c r="U1057" s="2">
        <f>ED_DATA[[#This Row],[TRIAGE DATE]] + ED_DATA[[#This Row],[TRIAGE TIME]]</f>
        <v>41011.365277777775</v>
      </c>
      <c r="V1057" s="2">
        <f>ED_DATA[[#This Row],[DISP DATE]] + ED_DATA[[#This Row],[DISP TIME]]</f>
        <v>41011.503472222219</v>
      </c>
      <c r="W1057" s="2">
        <f>ED_DATA[[#This Row],[DATE PT LEFT ED]] + ED_DATA[[#This Row],[TIME PT LEFT ED]]</f>
        <v>41011.392361111109</v>
      </c>
      <c r="X1057" s="5">
        <f t="shared" si="160"/>
        <v>0.63333333330228925</v>
      </c>
      <c r="Y1057" s="5">
        <f t="shared" si="161"/>
        <v>3.2999999999301508</v>
      </c>
      <c r="Z1057" s="7">
        <f t="shared" si="162"/>
        <v>1</v>
      </c>
      <c r="AA1057" s="7">
        <f t="shared" si="163"/>
        <v>1</v>
      </c>
      <c r="AB1057" s="7">
        <f t="shared" si="166"/>
        <v>0</v>
      </c>
      <c r="AC1057" s="7">
        <f t="shared" si="167"/>
        <v>0</v>
      </c>
      <c r="AD1057" s="7">
        <f t="shared" si="168"/>
        <v>0</v>
      </c>
      <c r="AE1057" s="7">
        <f t="shared" si="164"/>
        <v>0</v>
      </c>
      <c r="AF1057" s="7">
        <f t="shared" si="165"/>
        <v>0</v>
      </c>
      <c r="AG1057" s="7" t="str">
        <f t="shared" si="169"/>
        <v>Adult</v>
      </c>
    </row>
    <row r="1058" spans="1:33">
      <c r="A1058">
        <v>4414</v>
      </c>
      <c r="B1058" t="s">
        <v>22</v>
      </c>
      <c r="C1058" t="s">
        <v>15</v>
      </c>
      <c r="D1058" t="s">
        <v>16</v>
      </c>
      <c r="E1058" s="1">
        <v>41011</v>
      </c>
      <c r="F1058" s="3">
        <v>0.50624999999999998</v>
      </c>
      <c r="G1058" s="1">
        <v>41011</v>
      </c>
      <c r="H1058" s="3">
        <v>0.49583333333333335</v>
      </c>
      <c r="I1058">
        <v>4</v>
      </c>
      <c r="J1058">
        <v>1991</v>
      </c>
      <c r="K1058" s="1">
        <v>41011</v>
      </c>
      <c r="L1058" s="3">
        <v>0.53472222222222221</v>
      </c>
      <c r="M1058" s="1">
        <v>41011</v>
      </c>
      <c r="N1058" s="3">
        <v>0.53472222222222221</v>
      </c>
      <c r="O1058">
        <v>24</v>
      </c>
      <c r="P1058">
        <v>12</v>
      </c>
      <c r="Q1058">
        <v>11</v>
      </c>
      <c r="R1058">
        <v>12</v>
      </c>
      <c r="S1058">
        <v>12</v>
      </c>
      <c r="T1058" s="2">
        <f>ED_DATA[[#This Row],[REG DATE]] + ED_DATA[[#This Row],[REG TIME]]</f>
        <v>41011.506249999999</v>
      </c>
      <c r="U1058" s="2">
        <f>ED_DATA[[#This Row],[TRIAGE DATE]] + ED_DATA[[#This Row],[TRIAGE TIME]]</f>
        <v>41011.495833333334</v>
      </c>
      <c r="V1058" s="2">
        <f>ED_DATA[[#This Row],[DISP DATE]] + ED_DATA[[#This Row],[DISP TIME]]</f>
        <v>41011.534722222219</v>
      </c>
      <c r="W1058" s="2">
        <f>ED_DATA[[#This Row],[DATE PT LEFT ED]] + ED_DATA[[#This Row],[TIME PT LEFT ED]]</f>
        <v>41011.534722222219</v>
      </c>
      <c r="X1058" s="5">
        <f t="shared" si="160"/>
        <v>0.68333333329064772</v>
      </c>
      <c r="Y1058" s="5">
        <f t="shared" si="161"/>
        <v>0.68333333329064772</v>
      </c>
      <c r="Z1058" s="7">
        <f t="shared" si="162"/>
        <v>1</v>
      </c>
      <c r="AA1058" s="7">
        <f t="shared" si="163"/>
        <v>1</v>
      </c>
      <c r="AB1058" s="7">
        <f t="shared" si="166"/>
        <v>0</v>
      </c>
      <c r="AC1058" s="7">
        <f t="shared" si="167"/>
        <v>0</v>
      </c>
      <c r="AD1058" s="7">
        <f t="shared" si="168"/>
        <v>0</v>
      </c>
      <c r="AE1058" s="7">
        <f t="shared" si="164"/>
        <v>0</v>
      </c>
      <c r="AF1058" s="7">
        <f t="shared" si="165"/>
        <v>0</v>
      </c>
      <c r="AG1058" s="7" t="str">
        <f t="shared" si="169"/>
        <v>Adult</v>
      </c>
    </row>
    <row r="1059" spans="1:33">
      <c r="A1059">
        <v>4414</v>
      </c>
      <c r="B1059" t="s">
        <v>30</v>
      </c>
      <c r="C1059" t="s">
        <v>15</v>
      </c>
      <c r="D1059" t="s">
        <v>16</v>
      </c>
      <c r="E1059" s="1">
        <v>41010</v>
      </c>
      <c r="F1059" s="3">
        <v>0.42569444444444443</v>
      </c>
      <c r="G1059" s="1">
        <v>41010</v>
      </c>
      <c r="H1059" s="3">
        <v>0.42152777777777778</v>
      </c>
      <c r="I1059">
        <v>4</v>
      </c>
      <c r="J1059">
        <v>1964</v>
      </c>
      <c r="K1059" s="1">
        <v>41010</v>
      </c>
      <c r="L1059" s="3">
        <v>0.45624999999999999</v>
      </c>
      <c r="M1059" s="1">
        <v>41010</v>
      </c>
      <c r="N1059" s="3">
        <v>0.45624999999999999</v>
      </c>
      <c r="O1059">
        <v>48</v>
      </c>
      <c r="P1059">
        <v>10</v>
      </c>
      <c r="Q1059">
        <v>10</v>
      </c>
      <c r="R1059">
        <v>10</v>
      </c>
      <c r="S1059">
        <v>10</v>
      </c>
      <c r="T1059" s="2">
        <f>ED_DATA[[#This Row],[REG DATE]] + ED_DATA[[#This Row],[REG TIME]]</f>
        <v>41010.425694444442</v>
      </c>
      <c r="U1059" s="2">
        <f>ED_DATA[[#This Row],[TRIAGE DATE]] + ED_DATA[[#This Row],[TRIAGE TIME]]</f>
        <v>41010.421527777777</v>
      </c>
      <c r="V1059" s="2">
        <f>ED_DATA[[#This Row],[DISP DATE]] + ED_DATA[[#This Row],[DISP TIME]]</f>
        <v>41010.456250000003</v>
      </c>
      <c r="W1059" s="2">
        <f>ED_DATA[[#This Row],[DATE PT LEFT ED]] + ED_DATA[[#This Row],[TIME PT LEFT ED]]</f>
        <v>41010.456250000003</v>
      </c>
      <c r="X1059" s="5">
        <f t="shared" si="160"/>
        <v>0.73333333345362917</v>
      </c>
      <c r="Y1059" s="5">
        <f t="shared" si="161"/>
        <v>0.73333333345362917</v>
      </c>
      <c r="Z1059" s="7">
        <f t="shared" si="162"/>
        <v>1</v>
      </c>
      <c r="AA1059" s="7">
        <f t="shared" si="163"/>
        <v>1</v>
      </c>
      <c r="AB1059" s="7">
        <f t="shared" si="166"/>
        <v>0</v>
      </c>
      <c r="AC1059" s="7">
        <f t="shared" si="167"/>
        <v>0</v>
      </c>
      <c r="AD1059" s="7">
        <f t="shared" si="168"/>
        <v>0</v>
      </c>
      <c r="AE1059" s="7">
        <f t="shared" si="164"/>
        <v>0</v>
      </c>
      <c r="AF1059" s="7">
        <f t="shared" si="165"/>
        <v>0</v>
      </c>
      <c r="AG1059" s="7" t="str">
        <f t="shared" si="169"/>
        <v>Adult</v>
      </c>
    </row>
    <row r="1060" spans="1:33">
      <c r="A1060">
        <v>4414</v>
      </c>
      <c r="B1060" t="s">
        <v>22</v>
      </c>
      <c r="C1060" t="s">
        <v>15</v>
      </c>
      <c r="D1060" t="s">
        <v>16</v>
      </c>
      <c r="E1060" s="1">
        <v>41010</v>
      </c>
      <c r="F1060" s="3">
        <v>0.45555555555555555</v>
      </c>
      <c r="G1060" s="1">
        <v>41010</v>
      </c>
      <c r="H1060" s="3">
        <v>0.4548611111111111</v>
      </c>
      <c r="I1060">
        <v>4</v>
      </c>
      <c r="J1060">
        <v>1990</v>
      </c>
      <c r="K1060" s="1">
        <v>41010</v>
      </c>
      <c r="L1060" s="3">
        <v>0.47013888888888888</v>
      </c>
      <c r="M1060" s="1">
        <v>41010</v>
      </c>
      <c r="N1060" s="3">
        <v>0.49652777777777779</v>
      </c>
      <c r="O1060">
        <v>24</v>
      </c>
      <c r="P1060">
        <v>10</v>
      </c>
      <c r="Q1060">
        <v>10</v>
      </c>
      <c r="R1060">
        <v>11</v>
      </c>
      <c r="S1060">
        <v>11</v>
      </c>
      <c r="T1060" s="2">
        <f>ED_DATA[[#This Row],[REG DATE]] + ED_DATA[[#This Row],[REG TIME]]</f>
        <v>41010.455555555556</v>
      </c>
      <c r="U1060" s="2">
        <f>ED_DATA[[#This Row],[TRIAGE DATE]] + ED_DATA[[#This Row],[TRIAGE TIME]]</f>
        <v>41010.454861111109</v>
      </c>
      <c r="V1060" s="2">
        <f>ED_DATA[[#This Row],[DISP DATE]] + ED_DATA[[#This Row],[DISP TIME]]</f>
        <v>41010.470138888886</v>
      </c>
      <c r="W1060" s="2">
        <f>ED_DATA[[#This Row],[DATE PT LEFT ED]] + ED_DATA[[#This Row],[TIME PT LEFT ED]]</f>
        <v>41010.496527777781</v>
      </c>
      <c r="X1060" s="5">
        <f t="shared" si="160"/>
        <v>0.9833333333954215</v>
      </c>
      <c r="Y1060" s="5">
        <f t="shared" si="161"/>
        <v>0.34999999991850927</v>
      </c>
      <c r="Z1060" s="7">
        <f t="shared" si="162"/>
        <v>1</v>
      </c>
      <c r="AA1060" s="7">
        <f t="shared" si="163"/>
        <v>1</v>
      </c>
      <c r="AB1060" s="7">
        <f t="shared" si="166"/>
        <v>0</v>
      </c>
      <c r="AC1060" s="7">
        <f t="shared" si="167"/>
        <v>0</v>
      </c>
      <c r="AD1060" s="7">
        <f t="shared" si="168"/>
        <v>0</v>
      </c>
      <c r="AE1060" s="7">
        <f t="shared" si="164"/>
        <v>0</v>
      </c>
      <c r="AF1060" s="7">
        <f t="shared" si="165"/>
        <v>0</v>
      </c>
      <c r="AG1060" s="7" t="str">
        <f t="shared" si="169"/>
        <v>Adult</v>
      </c>
    </row>
    <row r="1061" spans="1:33">
      <c r="A1061">
        <v>4414</v>
      </c>
      <c r="B1061" t="s">
        <v>22</v>
      </c>
      <c r="C1061" t="s">
        <v>15</v>
      </c>
      <c r="D1061" t="s">
        <v>16</v>
      </c>
      <c r="E1061" s="1">
        <v>41011</v>
      </c>
      <c r="F1061" s="3">
        <v>2.8472222222222222E-2</v>
      </c>
      <c r="G1061" s="1">
        <v>41011</v>
      </c>
      <c r="H1061" s="3">
        <v>2.7777777777777776E-2</v>
      </c>
      <c r="I1061">
        <v>4</v>
      </c>
      <c r="J1061">
        <v>1980</v>
      </c>
      <c r="K1061" s="1">
        <v>41011</v>
      </c>
      <c r="L1061" s="3">
        <v>4.8611111111111112E-2</v>
      </c>
      <c r="M1061" s="1">
        <v>41011</v>
      </c>
      <c r="N1061" s="3">
        <v>5.2083333333333336E-2</v>
      </c>
      <c r="O1061">
        <v>31</v>
      </c>
      <c r="P1061">
        <v>0</v>
      </c>
      <c r="Q1061">
        <v>0</v>
      </c>
      <c r="R1061">
        <v>1</v>
      </c>
      <c r="S1061">
        <v>1</v>
      </c>
      <c r="T1061" s="2">
        <f>ED_DATA[[#This Row],[REG DATE]] + ED_DATA[[#This Row],[REG TIME]]</f>
        <v>41011.02847222222</v>
      </c>
      <c r="U1061" s="2">
        <f>ED_DATA[[#This Row],[TRIAGE DATE]] + ED_DATA[[#This Row],[TRIAGE TIME]]</f>
        <v>41011.027777777781</v>
      </c>
      <c r="V1061" s="2">
        <f>ED_DATA[[#This Row],[DISP DATE]] + ED_DATA[[#This Row],[DISP TIME]]</f>
        <v>41011.048611111109</v>
      </c>
      <c r="W1061" s="2">
        <f>ED_DATA[[#This Row],[DATE PT LEFT ED]] + ED_DATA[[#This Row],[TIME PT LEFT ED]]</f>
        <v>41011.052083333336</v>
      </c>
      <c r="X1061" s="5">
        <f t="shared" si="160"/>
        <v>0.56666666676755995</v>
      </c>
      <c r="Y1061" s="5">
        <f t="shared" si="161"/>
        <v>0.48333333333721384</v>
      </c>
      <c r="Z1061" s="7">
        <f t="shared" si="162"/>
        <v>1</v>
      </c>
      <c r="AA1061" s="7">
        <f t="shared" si="163"/>
        <v>1</v>
      </c>
      <c r="AB1061" s="7">
        <f t="shared" si="166"/>
        <v>0</v>
      </c>
      <c r="AC1061" s="7">
        <f t="shared" si="167"/>
        <v>0</v>
      </c>
      <c r="AD1061" s="7">
        <f t="shared" si="168"/>
        <v>0</v>
      </c>
      <c r="AE1061" s="7">
        <f t="shared" si="164"/>
        <v>0</v>
      </c>
      <c r="AF1061" s="7">
        <f t="shared" si="165"/>
        <v>0</v>
      </c>
      <c r="AG1061" s="7" t="str">
        <f t="shared" si="169"/>
        <v>Adult</v>
      </c>
    </row>
    <row r="1062" spans="1:33">
      <c r="A1062">
        <v>4414</v>
      </c>
      <c r="B1062" t="s">
        <v>22</v>
      </c>
      <c r="C1062" t="s">
        <v>15</v>
      </c>
      <c r="D1062" t="s">
        <v>16</v>
      </c>
      <c r="E1062" s="1">
        <v>41011</v>
      </c>
      <c r="F1062" s="3">
        <v>0.23333333333333334</v>
      </c>
      <c r="G1062" s="1">
        <v>41011</v>
      </c>
      <c r="H1062" s="3">
        <v>0.2326388888888889</v>
      </c>
      <c r="I1062">
        <v>4</v>
      </c>
      <c r="J1062">
        <v>1985</v>
      </c>
      <c r="K1062" s="1">
        <v>41011</v>
      </c>
      <c r="L1062" s="3">
        <v>0.25</v>
      </c>
      <c r="M1062" s="1">
        <v>41011</v>
      </c>
      <c r="N1062" s="3">
        <v>0.2638888888888889</v>
      </c>
      <c r="O1062">
        <v>30</v>
      </c>
      <c r="P1062">
        <v>5</v>
      </c>
      <c r="Q1062">
        <v>5</v>
      </c>
      <c r="R1062">
        <v>6</v>
      </c>
      <c r="S1062">
        <v>6</v>
      </c>
      <c r="T1062" s="2">
        <f>ED_DATA[[#This Row],[REG DATE]] + ED_DATA[[#This Row],[REG TIME]]</f>
        <v>41011.23333333333</v>
      </c>
      <c r="U1062" s="2">
        <f>ED_DATA[[#This Row],[TRIAGE DATE]] + ED_DATA[[#This Row],[TRIAGE TIME]]</f>
        <v>41011.232638888891</v>
      </c>
      <c r="V1062" s="2">
        <f>ED_DATA[[#This Row],[DISP DATE]] + ED_DATA[[#This Row],[DISP TIME]]</f>
        <v>41011.25</v>
      </c>
      <c r="W1062" s="2">
        <f>ED_DATA[[#This Row],[DATE PT LEFT ED]] + ED_DATA[[#This Row],[TIME PT LEFT ED]]</f>
        <v>41011.263888888891</v>
      </c>
      <c r="X1062" s="5">
        <f t="shared" si="160"/>
        <v>0.73333333345362917</v>
      </c>
      <c r="Y1062" s="5">
        <f t="shared" si="161"/>
        <v>0.40000000008149073</v>
      </c>
      <c r="Z1062" s="7">
        <f t="shared" si="162"/>
        <v>1</v>
      </c>
      <c r="AA1062" s="7">
        <f t="shared" si="163"/>
        <v>1</v>
      </c>
      <c r="AB1062" s="7">
        <f t="shared" si="166"/>
        <v>0</v>
      </c>
      <c r="AC1062" s="7">
        <f t="shared" si="167"/>
        <v>0</v>
      </c>
      <c r="AD1062" s="7">
        <f t="shared" si="168"/>
        <v>0</v>
      </c>
      <c r="AE1062" s="7">
        <f t="shared" si="164"/>
        <v>0</v>
      </c>
      <c r="AF1062" s="7">
        <f t="shared" si="165"/>
        <v>0</v>
      </c>
      <c r="AG1062" s="7" t="str">
        <f t="shared" si="169"/>
        <v>Adult</v>
      </c>
    </row>
    <row r="1063" spans="1:33">
      <c r="A1063">
        <v>4414</v>
      </c>
      <c r="B1063" t="s">
        <v>22</v>
      </c>
      <c r="C1063" t="s">
        <v>15</v>
      </c>
      <c r="D1063" t="s">
        <v>16</v>
      </c>
      <c r="E1063" s="1">
        <v>41011</v>
      </c>
      <c r="F1063" s="3">
        <v>0.25763888888888886</v>
      </c>
      <c r="G1063" s="1">
        <v>41011</v>
      </c>
      <c r="H1063" s="3">
        <v>0.25694444444444442</v>
      </c>
      <c r="I1063">
        <v>4</v>
      </c>
      <c r="J1063">
        <v>1978</v>
      </c>
      <c r="K1063" s="1">
        <v>41011</v>
      </c>
      <c r="L1063" s="3">
        <v>0.28819444444444442</v>
      </c>
      <c r="M1063" s="1">
        <v>41011</v>
      </c>
      <c r="N1063" s="3">
        <v>0.35416666666666669</v>
      </c>
      <c r="O1063">
        <v>35</v>
      </c>
      <c r="P1063">
        <v>6</v>
      </c>
      <c r="Q1063">
        <v>6</v>
      </c>
      <c r="R1063">
        <v>6</v>
      </c>
      <c r="S1063">
        <v>8</v>
      </c>
      <c r="T1063" s="2">
        <f>ED_DATA[[#This Row],[REG DATE]] + ED_DATA[[#This Row],[REG TIME]]</f>
        <v>41011.257638888892</v>
      </c>
      <c r="U1063" s="2">
        <f>ED_DATA[[#This Row],[TRIAGE DATE]] + ED_DATA[[#This Row],[TRIAGE TIME]]</f>
        <v>41011.256944444445</v>
      </c>
      <c r="V1063" s="2">
        <f>ED_DATA[[#This Row],[DISP DATE]] + ED_DATA[[#This Row],[DISP TIME]]</f>
        <v>41011.288194444445</v>
      </c>
      <c r="W1063" s="2">
        <f>ED_DATA[[#This Row],[DATE PT LEFT ED]] + ED_DATA[[#This Row],[TIME PT LEFT ED]]</f>
        <v>41011.354166666664</v>
      </c>
      <c r="X1063" s="5">
        <f t="shared" si="160"/>
        <v>2.3166666665347293</v>
      </c>
      <c r="Y1063" s="5">
        <f t="shared" si="161"/>
        <v>0.73333333327900618</v>
      </c>
      <c r="Z1063" s="7">
        <f t="shared" si="162"/>
        <v>1</v>
      </c>
      <c r="AA1063" s="7">
        <f t="shared" si="163"/>
        <v>1</v>
      </c>
      <c r="AB1063" s="7">
        <f t="shared" si="166"/>
        <v>0</v>
      </c>
      <c r="AC1063" s="7">
        <f t="shared" si="167"/>
        <v>0</v>
      </c>
      <c r="AD1063" s="7">
        <f t="shared" si="168"/>
        <v>0</v>
      </c>
      <c r="AE1063" s="7">
        <f t="shared" si="164"/>
        <v>0</v>
      </c>
      <c r="AF1063" s="7">
        <f t="shared" si="165"/>
        <v>0</v>
      </c>
      <c r="AG1063" s="7" t="str">
        <f t="shared" si="169"/>
        <v>Adult</v>
      </c>
    </row>
    <row r="1064" spans="1:33">
      <c r="A1064">
        <v>4414</v>
      </c>
      <c r="B1064" t="s">
        <v>22</v>
      </c>
      <c r="C1064" t="s">
        <v>15</v>
      </c>
      <c r="D1064" t="s">
        <v>16</v>
      </c>
      <c r="E1064" s="1">
        <v>41011</v>
      </c>
      <c r="F1064" s="3">
        <v>0.58888888888888891</v>
      </c>
      <c r="G1064" s="1">
        <v>41011</v>
      </c>
      <c r="H1064" s="3">
        <v>0.58819444444444446</v>
      </c>
      <c r="I1064">
        <v>4</v>
      </c>
      <c r="J1064">
        <v>1982</v>
      </c>
      <c r="K1064" s="1">
        <v>41011</v>
      </c>
      <c r="L1064" s="3">
        <v>0.61458333333333337</v>
      </c>
      <c r="M1064" s="1">
        <v>41011</v>
      </c>
      <c r="N1064" s="3">
        <v>0.61458333333333337</v>
      </c>
      <c r="O1064">
        <v>32</v>
      </c>
      <c r="P1064">
        <v>14</v>
      </c>
      <c r="Q1064">
        <v>14</v>
      </c>
      <c r="R1064">
        <v>14</v>
      </c>
      <c r="S1064">
        <v>14</v>
      </c>
      <c r="T1064" s="2">
        <f>ED_DATA[[#This Row],[REG DATE]] + ED_DATA[[#This Row],[REG TIME]]</f>
        <v>41011.588888888888</v>
      </c>
      <c r="U1064" s="2">
        <f>ED_DATA[[#This Row],[TRIAGE DATE]] + ED_DATA[[#This Row],[TRIAGE TIME]]</f>
        <v>41011.588194444441</v>
      </c>
      <c r="V1064" s="2">
        <f>ED_DATA[[#This Row],[DISP DATE]] + ED_DATA[[#This Row],[DISP TIME]]</f>
        <v>41011.614583333336</v>
      </c>
      <c r="W1064" s="2">
        <f>ED_DATA[[#This Row],[DATE PT LEFT ED]] + ED_DATA[[#This Row],[TIME PT LEFT ED]]</f>
        <v>41011.614583333336</v>
      </c>
      <c r="X1064" s="5">
        <f t="shared" si="160"/>
        <v>0.61666666675591841</v>
      </c>
      <c r="Y1064" s="5">
        <f t="shared" si="161"/>
        <v>0.61666666675591841</v>
      </c>
      <c r="Z1064" s="7">
        <f t="shared" si="162"/>
        <v>1</v>
      </c>
      <c r="AA1064" s="7">
        <f t="shared" si="163"/>
        <v>1</v>
      </c>
      <c r="AB1064" s="7">
        <f t="shared" si="166"/>
        <v>0</v>
      </c>
      <c r="AC1064" s="7">
        <f t="shared" si="167"/>
        <v>0</v>
      </c>
      <c r="AD1064" s="7">
        <f t="shared" si="168"/>
        <v>0</v>
      </c>
      <c r="AE1064" s="7">
        <f t="shared" si="164"/>
        <v>0</v>
      </c>
      <c r="AF1064" s="7">
        <f t="shared" si="165"/>
        <v>0</v>
      </c>
      <c r="AG1064" s="7" t="str">
        <f t="shared" si="169"/>
        <v>Adult</v>
      </c>
    </row>
    <row r="1065" spans="1:33">
      <c r="A1065">
        <v>4414</v>
      </c>
      <c r="B1065" t="s">
        <v>22</v>
      </c>
      <c r="C1065" t="s">
        <v>15</v>
      </c>
      <c r="D1065" t="s">
        <v>16</v>
      </c>
      <c r="E1065" s="1">
        <v>41013</v>
      </c>
      <c r="F1065" s="3">
        <v>0.625</v>
      </c>
      <c r="G1065" s="1">
        <v>41013</v>
      </c>
      <c r="H1065" s="3">
        <v>0.62430555555555556</v>
      </c>
      <c r="I1065">
        <v>4</v>
      </c>
      <c r="J1065">
        <v>1984</v>
      </c>
      <c r="K1065" s="1">
        <v>41013</v>
      </c>
      <c r="L1065" s="3">
        <v>0.73611111111111116</v>
      </c>
      <c r="M1065" s="1">
        <v>41013</v>
      </c>
      <c r="N1065" s="3">
        <v>0.73611111111111116</v>
      </c>
      <c r="O1065">
        <v>29</v>
      </c>
      <c r="P1065">
        <v>15</v>
      </c>
      <c r="Q1065">
        <v>14</v>
      </c>
      <c r="R1065">
        <v>17</v>
      </c>
      <c r="S1065">
        <v>17</v>
      </c>
      <c r="T1065" s="2">
        <f>ED_DATA[[#This Row],[REG DATE]] + ED_DATA[[#This Row],[REG TIME]]</f>
        <v>41013.625</v>
      </c>
      <c r="U1065" s="2">
        <f>ED_DATA[[#This Row],[TRIAGE DATE]] + ED_DATA[[#This Row],[TRIAGE TIME]]</f>
        <v>41013.624305555553</v>
      </c>
      <c r="V1065" s="2">
        <f>ED_DATA[[#This Row],[DISP DATE]] + ED_DATA[[#This Row],[DISP TIME]]</f>
        <v>41013.736111111109</v>
      </c>
      <c r="W1065" s="2">
        <f>ED_DATA[[#This Row],[DATE PT LEFT ED]] + ED_DATA[[#This Row],[TIME PT LEFT ED]]</f>
        <v>41013.736111111109</v>
      </c>
      <c r="X1065" s="5">
        <f t="shared" si="160"/>
        <v>2.6666666666278616</v>
      </c>
      <c r="Y1065" s="5">
        <f t="shared" si="161"/>
        <v>2.6666666666278616</v>
      </c>
      <c r="Z1065" s="7">
        <f t="shared" si="162"/>
        <v>1</v>
      </c>
      <c r="AA1065" s="7">
        <f t="shared" si="163"/>
        <v>1</v>
      </c>
      <c r="AB1065" s="7">
        <f t="shared" si="166"/>
        <v>0</v>
      </c>
      <c r="AC1065" s="7">
        <f t="shared" si="167"/>
        <v>0</v>
      </c>
      <c r="AD1065" s="7">
        <f t="shared" si="168"/>
        <v>0</v>
      </c>
      <c r="AE1065" s="7">
        <f t="shared" si="164"/>
        <v>0</v>
      </c>
      <c r="AF1065" s="7">
        <f t="shared" si="165"/>
        <v>0</v>
      </c>
      <c r="AG1065" s="7" t="str">
        <f t="shared" si="169"/>
        <v>Adult</v>
      </c>
    </row>
    <row r="1066" spans="1:33">
      <c r="A1066">
        <v>4414</v>
      </c>
      <c r="B1066" t="s">
        <v>28</v>
      </c>
      <c r="C1066" t="s">
        <v>15</v>
      </c>
      <c r="D1066" t="s">
        <v>16</v>
      </c>
      <c r="E1066" s="1">
        <v>41010</v>
      </c>
      <c r="F1066" s="3">
        <v>0.4597222222222222</v>
      </c>
      <c r="G1066" s="1">
        <v>41010</v>
      </c>
      <c r="H1066" s="3">
        <v>0.45277777777777778</v>
      </c>
      <c r="I1066">
        <v>4</v>
      </c>
      <c r="J1066">
        <v>1969</v>
      </c>
      <c r="K1066" s="1">
        <v>41010</v>
      </c>
      <c r="L1066" s="3">
        <v>0.59722222222222221</v>
      </c>
      <c r="M1066" s="1">
        <v>41010</v>
      </c>
      <c r="N1066" s="3">
        <v>0.59722222222222221</v>
      </c>
      <c r="O1066">
        <v>46</v>
      </c>
      <c r="P1066">
        <v>11</v>
      </c>
      <c r="Q1066">
        <v>10</v>
      </c>
      <c r="R1066">
        <v>14</v>
      </c>
      <c r="S1066">
        <v>14</v>
      </c>
      <c r="T1066" s="2">
        <f>ED_DATA[[#This Row],[REG DATE]] + ED_DATA[[#This Row],[REG TIME]]</f>
        <v>41010.459722222222</v>
      </c>
      <c r="U1066" s="2">
        <f>ED_DATA[[#This Row],[TRIAGE DATE]] + ED_DATA[[#This Row],[TRIAGE TIME]]</f>
        <v>41010.452777777777</v>
      </c>
      <c r="V1066" s="2">
        <f>ED_DATA[[#This Row],[DISP DATE]] + ED_DATA[[#This Row],[DISP TIME]]</f>
        <v>41010.597222222219</v>
      </c>
      <c r="W1066" s="2">
        <f>ED_DATA[[#This Row],[DATE PT LEFT ED]] + ED_DATA[[#This Row],[TIME PT LEFT ED]]</f>
        <v>41010.597222222219</v>
      </c>
      <c r="X1066" s="5">
        <f t="shared" si="160"/>
        <v>3.2999999999301508</v>
      </c>
      <c r="Y1066" s="5">
        <f t="shared" si="161"/>
        <v>3.2999999999301508</v>
      </c>
      <c r="Z1066" s="7">
        <f t="shared" si="162"/>
        <v>1</v>
      </c>
      <c r="AA1066" s="7">
        <f t="shared" si="163"/>
        <v>1</v>
      </c>
      <c r="AB1066" s="7">
        <f t="shared" si="166"/>
        <v>0</v>
      </c>
      <c r="AC1066" s="7">
        <f t="shared" si="167"/>
        <v>0</v>
      </c>
      <c r="AD1066" s="7">
        <f t="shared" si="168"/>
        <v>0</v>
      </c>
      <c r="AE1066" s="7">
        <f t="shared" si="164"/>
        <v>0</v>
      </c>
      <c r="AF1066" s="7">
        <f t="shared" si="165"/>
        <v>0</v>
      </c>
      <c r="AG1066" s="7" t="str">
        <f t="shared" si="169"/>
        <v>Adult</v>
      </c>
    </row>
    <row r="1067" spans="1:33">
      <c r="A1067">
        <v>4414</v>
      </c>
      <c r="B1067" t="s">
        <v>28</v>
      </c>
      <c r="C1067" t="s">
        <v>15</v>
      </c>
      <c r="D1067" t="s">
        <v>16</v>
      </c>
      <c r="E1067" s="1">
        <v>41010</v>
      </c>
      <c r="F1067" s="3">
        <v>0.65694444444444444</v>
      </c>
      <c r="G1067" s="1">
        <v>41010</v>
      </c>
      <c r="H1067" s="3">
        <v>0.65416666666666667</v>
      </c>
      <c r="I1067">
        <v>4</v>
      </c>
      <c r="J1067">
        <v>1962</v>
      </c>
      <c r="K1067" s="1">
        <v>41010</v>
      </c>
      <c r="L1067" s="3">
        <v>0.81111111111111112</v>
      </c>
      <c r="M1067" s="1">
        <v>41010</v>
      </c>
      <c r="N1067" s="3">
        <v>0.81111111111111112</v>
      </c>
      <c r="O1067">
        <v>50</v>
      </c>
      <c r="P1067">
        <v>15</v>
      </c>
      <c r="Q1067">
        <v>15</v>
      </c>
      <c r="R1067">
        <v>19</v>
      </c>
      <c r="S1067">
        <v>19</v>
      </c>
      <c r="T1067" s="2">
        <f>ED_DATA[[#This Row],[REG DATE]] + ED_DATA[[#This Row],[REG TIME]]</f>
        <v>41010.656944444447</v>
      </c>
      <c r="U1067" s="2">
        <f>ED_DATA[[#This Row],[TRIAGE DATE]] + ED_DATA[[#This Row],[TRIAGE TIME]]</f>
        <v>41010.654166666667</v>
      </c>
      <c r="V1067" s="2">
        <f>ED_DATA[[#This Row],[DISP DATE]] + ED_DATA[[#This Row],[DISP TIME]]</f>
        <v>41010.811111111114</v>
      </c>
      <c r="W1067" s="2">
        <f>ED_DATA[[#This Row],[DATE PT LEFT ED]] + ED_DATA[[#This Row],[TIME PT LEFT ED]]</f>
        <v>41010.811111111114</v>
      </c>
      <c r="X1067" s="5">
        <f t="shared" si="160"/>
        <v>3.7000000000116415</v>
      </c>
      <c r="Y1067" s="5">
        <f t="shared" si="161"/>
        <v>3.7000000000116415</v>
      </c>
      <c r="Z1067" s="7">
        <f t="shared" si="162"/>
        <v>1</v>
      </c>
      <c r="AA1067" s="7">
        <f t="shared" si="163"/>
        <v>1</v>
      </c>
      <c r="AB1067" s="7">
        <f t="shared" si="166"/>
        <v>0</v>
      </c>
      <c r="AC1067" s="7">
        <f t="shared" si="167"/>
        <v>0</v>
      </c>
      <c r="AD1067" s="7">
        <f t="shared" si="168"/>
        <v>0</v>
      </c>
      <c r="AE1067" s="7">
        <f t="shared" si="164"/>
        <v>0</v>
      </c>
      <c r="AF1067" s="7">
        <f t="shared" si="165"/>
        <v>0</v>
      </c>
      <c r="AG1067" s="7" t="str">
        <f t="shared" si="169"/>
        <v>Adult</v>
      </c>
    </row>
    <row r="1068" spans="1:33">
      <c r="A1068">
        <v>4414</v>
      </c>
      <c r="B1068" t="s">
        <v>28</v>
      </c>
      <c r="C1068" t="s">
        <v>15</v>
      </c>
      <c r="D1068" t="s">
        <v>16</v>
      </c>
      <c r="E1068" s="1">
        <v>41010</v>
      </c>
      <c r="F1068" s="3">
        <v>0.76111111111111107</v>
      </c>
      <c r="G1068" s="1">
        <v>41010</v>
      </c>
      <c r="H1068" s="3">
        <v>0.75624999999999998</v>
      </c>
      <c r="I1068">
        <v>4</v>
      </c>
      <c r="J1068">
        <v>1975</v>
      </c>
      <c r="K1068" s="1">
        <v>41010</v>
      </c>
      <c r="L1068" s="3">
        <v>0.79305555555555551</v>
      </c>
      <c r="M1068" s="1">
        <v>41010</v>
      </c>
      <c r="N1068" s="3">
        <v>0.79305555555555551</v>
      </c>
      <c r="O1068">
        <v>39</v>
      </c>
      <c r="P1068">
        <v>18</v>
      </c>
      <c r="Q1068">
        <v>18</v>
      </c>
      <c r="R1068">
        <v>19</v>
      </c>
      <c r="S1068">
        <v>19</v>
      </c>
      <c r="T1068" s="2">
        <f>ED_DATA[[#This Row],[REG DATE]] + ED_DATA[[#This Row],[REG TIME]]</f>
        <v>41010.761111111111</v>
      </c>
      <c r="U1068" s="2">
        <f>ED_DATA[[#This Row],[TRIAGE DATE]] + ED_DATA[[#This Row],[TRIAGE TIME]]</f>
        <v>41010.756249999999</v>
      </c>
      <c r="V1068" s="2">
        <f>ED_DATA[[#This Row],[DISP DATE]] + ED_DATA[[#This Row],[DISP TIME]]</f>
        <v>41010.793055555558</v>
      </c>
      <c r="W1068" s="2">
        <f>ED_DATA[[#This Row],[DATE PT LEFT ED]] + ED_DATA[[#This Row],[TIME PT LEFT ED]]</f>
        <v>41010.793055555558</v>
      </c>
      <c r="X1068" s="5">
        <f t="shared" si="160"/>
        <v>0.76666666672099382</v>
      </c>
      <c r="Y1068" s="5">
        <f t="shared" si="161"/>
        <v>0.76666666672099382</v>
      </c>
      <c r="Z1068" s="7">
        <f t="shared" si="162"/>
        <v>1</v>
      </c>
      <c r="AA1068" s="7">
        <f t="shared" si="163"/>
        <v>1</v>
      </c>
      <c r="AB1068" s="7">
        <f t="shared" si="166"/>
        <v>0</v>
      </c>
      <c r="AC1068" s="7">
        <f t="shared" si="167"/>
        <v>0</v>
      </c>
      <c r="AD1068" s="7">
        <f t="shared" si="168"/>
        <v>0</v>
      </c>
      <c r="AE1068" s="7">
        <f t="shared" si="164"/>
        <v>0</v>
      </c>
      <c r="AF1068" s="7">
        <f t="shared" si="165"/>
        <v>0</v>
      </c>
      <c r="AG1068" s="7" t="str">
        <f t="shared" si="169"/>
        <v>Adult</v>
      </c>
    </row>
    <row r="1069" spans="1:33">
      <c r="A1069">
        <v>4414</v>
      </c>
      <c r="B1069" t="s">
        <v>28</v>
      </c>
      <c r="C1069" t="s">
        <v>15</v>
      </c>
      <c r="D1069" t="s">
        <v>16</v>
      </c>
      <c r="E1069" s="1">
        <v>41011</v>
      </c>
      <c r="F1069" s="3">
        <v>3.3333333333333333E-2</v>
      </c>
      <c r="G1069" s="1">
        <v>41011</v>
      </c>
      <c r="H1069" s="3">
        <v>2.7777777777777776E-2</v>
      </c>
      <c r="I1069">
        <v>4</v>
      </c>
      <c r="J1069">
        <v>1962</v>
      </c>
      <c r="K1069" s="1">
        <v>41011</v>
      </c>
      <c r="L1069" s="3">
        <v>0.31805555555555554</v>
      </c>
      <c r="M1069" s="1">
        <v>41011</v>
      </c>
      <c r="N1069" s="3">
        <v>0.31874999999999998</v>
      </c>
      <c r="O1069">
        <v>50</v>
      </c>
      <c r="P1069">
        <v>0</v>
      </c>
      <c r="Q1069">
        <v>0</v>
      </c>
      <c r="R1069">
        <v>7</v>
      </c>
      <c r="S1069">
        <v>7</v>
      </c>
      <c r="T1069" s="2">
        <f>ED_DATA[[#This Row],[REG DATE]] + ED_DATA[[#This Row],[REG TIME]]</f>
        <v>41011.033333333333</v>
      </c>
      <c r="U1069" s="2">
        <f>ED_DATA[[#This Row],[TRIAGE DATE]] + ED_DATA[[#This Row],[TRIAGE TIME]]</f>
        <v>41011.027777777781</v>
      </c>
      <c r="V1069" s="2">
        <f>ED_DATA[[#This Row],[DISP DATE]] + ED_DATA[[#This Row],[DISP TIME]]</f>
        <v>41011.318055555559</v>
      </c>
      <c r="W1069" s="2">
        <f>ED_DATA[[#This Row],[DATE PT LEFT ED]] + ED_DATA[[#This Row],[TIME PT LEFT ED]]</f>
        <v>41011.318749999999</v>
      </c>
      <c r="X1069" s="5">
        <f t="shared" si="160"/>
        <v>6.8499999999767169</v>
      </c>
      <c r="Y1069" s="5">
        <f t="shared" si="161"/>
        <v>6.8333333334303461</v>
      </c>
      <c r="Z1069" s="7">
        <f t="shared" si="162"/>
        <v>1</v>
      </c>
      <c r="AA1069" s="7">
        <f t="shared" si="163"/>
        <v>0</v>
      </c>
      <c r="AB1069" s="7">
        <f t="shared" si="166"/>
        <v>0</v>
      </c>
      <c r="AC1069" s="7">
        <f t="shared" si="167"/>
        <v>0</v>
      </c>
      <c r="AD1069" s="7">
        <f t="shared" si="168"/>
        <v>0</v>
      </c>
      <c r="AE1069" s="7">
        <f t="shared" si="164"/>
        <v>0</v>
      </c>
      <c r="AF1069" s="7">
        <f t="shared" si="165"/>
        <v>0</v>
      </c>
      <c r="AG1069" s="7" t="str">
        <f t="shared" si="169"/>
        <v>Adult</v>
      </c>
    </row>
    <row r="1070" spans="1:33">
      <c r="A1070">
        <v>4414</v>
      </c>
      <c r="B1070" t="s">
        <v>28</v>
      </c>
      <c r="C1070" t="s">
        <v>15</v>
      </c>
      <c r="D1070" t="s">
        <v>16</v>
      </c>
      <c r="E1070" s="1">
        <v>41012</v>
      </c>
      <c r="F1070" s="3">
        <v>2.4305555555555556E-2</v>
      </c>
      <c r="G1070" s="1">
        <v>41012</v>
      </c>
      <c r="H1070" s="3">
        <v>1.5972222222222221E-2</v>
      </c>
      <c r="I1070">
        <v>4</v>
      </c>
      <c r="J1070">
        <v>1987</v>
      </c>
      <c r="K1070" s="1">
        <v>41012</v>
      </c>
      <c r="L1070" s="3">
        <v>0.1736111111111111</v>
      </c>
      <c r="M1070" s="1">
        <v>41012</v>
      </c>
      <c r="N1070" s="3">
        <v>0.1736111111111111</v>
      </c>
      <c r="O1070">
        <v>27</v>
      </c>
      <c r="P1070">
        <v>0</v>
      </c>
      <c r="Q1070">
        <v>0</v>
      </c>
      <c r="R1070">
        <v>4</v>
      </c>
      <c r="S1070">
        <v>4</v>
      </c>
      <c r="T1070" s="2">
        <f>ED_DATA[[#This Row],[REG DATE]] + ED_DATA[[#This Row],[REG TIME]]</f>
        <v>41012.024305555555</v>
      </c>
      <c r="U1070" s="2">
        <f>ED_DATA[[#This Row],[TRIAGE DATE]] + ED_DATA[[#This Row],[TRIAGE TIME]]</f>
        <v>41012.015972222223</v>
      </c>
      <c r="V1070" s="2">
        <f>ED_DATA[[#This Row],[DISP DATE]] + ED_DATA[[#This Row],[DISP TIME]]</f>
        <v>41012.173611111109</v>
      </c>
      <c r="W1070" s="2">
        <f>ED_DATA[[#This Row],[DATE PT LEFT ED]] + ED_DATA[[#This Row],[TIME PT LEFT ED]]</f>
        <v>41012.173611111109</v>
      </c>
      <c r="X1070" s="5">
        <f t="shared" si="160"/>
        <v>3.5833333333139308</v>
      </c>
      <c r="Y1070" s="5">
        <f t="shared" si="161"/>
        <v>3.5833333333139308</v>
      </c>
      <c r="Z1070" s="7">
        <f t="shared" si="162"/>
        <v>1</v>
      </c>
      <c r="AA1070" s="7">
        <f t="shared" si="163"/>
        <v>1</v>
      </c>
      <c r="AB1070" s="7">
        <f t="shared" si="166"/>
        <v>0</v>
      </c>
      <c r="AC1070" s="7">
        <f t="shared" si="167"/>
        <v>0</v>
      </c>
      <c r="AD1070" s="7">
        <f t="shared" si="168"/>
        <v>0</v>
      </c>
      <c r="AE1070" s="7">
        <f t="shared" si="164"/>
        <v>0</v>
      </c>
      <c r="AF1070" s="7">
        <f t="shared" si="165"/>
        <v>0</v>
      </c>
      <c r="AG1070" s="7" t="str">
        <f t="shared" si="169"/>
        <v>Adult</v>
      </c>
    </row>
    <row r="1071" spans="1:33">
      <c r="A1071">
        <v>4414</v>
      </c>
      <c r="B1071" t="s">
        <v>28</v>
      </c>
      <c r="C1071" t="s">
        <v>15</v>
      </c>
      <c r="D1071" t="s">
        <v>16</v>
      </c>
      <c r="E1071" s="1">
        <v>41013</v>
      </c>
      <c r="F1071" s="3">
        <v>0.42986111111111114</v>
      </c>
      <c r="G1071" s="1">
        <v>41013</v>
      </c>
      <c r="H1071" s="3">
        <v>0.42638888888888887</v>
      </c>
      <c r="I1071">
        <v>4</v>
      </c>
      <c r="J1071">
        <v>1958</v>
      </c>
      <c r="K1071" s="1">
        <v>41013</v>
      </c>
      <c r="L1071" s="3">
        <v>0.52083333333333337</v>
      </c>
      <c r="M1071" s="1">
        <v>41013</v>
      </c>
      <c r="N1071" s="3">
        <v>0.52083333333333337</v>
      </c>
      <c r="O1071">
        <v>56</v>
      </c>
      <c r="P1071">
        <v>10</v>
      </c>
      <c r="Q1071">
        <v>10</v>
      </c>
      <c r="R1071">
        <v>12</v>
      </c>
      <c r="S1071">
        <v>12</v>
      </c>
      <c r="T1071" s="2">
        <f>ED_DATA[[#This Row],[REG DATE]] + ED_DATA[[#This Row],[REG TIME]]</f>
        <v>41013.429861111108</v>
      </c>
      <c r="U1071" s="2">
        <f>ED_DATA[[#This Row],[TRIAGE DATE]] + ED_DATA[[#This Row],[TRIAGE TIME]]</f>
        <v>41013.426388888889</v>
      </c>
      <c r="V1071" s="2">
        <f>ED_DATA[[#This Row],[DISP DATE]] + ED_DATA[[#This Row],[DISP TIME]]</f>
        <v>41013.520833333336</v>
      </c>
      <c r="W1071" s="2">
        <f>ED_DATA[[#This Row],[DATE PT LEFT ED]] + ED_DATA[[#This Row],[TIME PT LEFT ED]]</f>
        <v>41013.520833333336</v>
      </c>
      <c r="X1071" s="5">
        <f t="shared" si="160"/>
        <v>2.1833333334652707</v>
      </c>
      <c r="Y1071" s="5">
        <f t="shared" si="161"/>
        <v>2.1833333334652707</v>
      </c>
      <c r="Z1071" s="7">
        <f t="shared" si="162"/>
        <v>1</v>
      </c>
      <c r="AA1071" s="7">
        <f t="shared" si="163"/>
        <v>1</v>
      </c>
      <c r="AB1071" s="7">
        <f t="shared" si="166"/>
        <v>0</v>
      </c>
      <c r="AC1071" s="7">
        <f t="shared" si="167"/>
        <v>0</v>
      </c>
      <c r="AD1071" s="7">
        <f t="shared" si="168"/>
        <v>0</v>
      </c>
      <c r="AE1071" s="7">
        <f t="shared" si="164"/>
        <v>0</v>
      </c>
      <c r="AF1071" s="7">
        <f t="shared" si="165"/>
        <v>0</v>
      </c>
      <c r="AG1071" s="7" t="str">
        <f t="shared" si="169"/>
        <v>Adult</v>
      </c>
    </row>
    <row r="1072" spans="1:33">
      <c r="A1072">
        <v>4414</v>
      </c>
      <c r="B1072" t="s">
        <v>28</v>
      </c>
      <c r="C1072" t="s">
        <v>15</v>
      </c>
      <c r="D1072" t="s">
        <v>16</v>
      </c>
      <c r="E1072" s="1">
        <v>41014</v>
      </c>
      <c r="F1072" s="3">
        <v>9.583333333333334E-2</v>
      </c>
      <c r="G1072" s="1">
        <v>41014</v>
      </c>
      <c r="H1072" s="3">
        <v>8.9583333333333334E-2</v>
      </c>
      <c r="I1072">
        <v>4</v>
      </c>
      <c r="J1072">
        <v>1956</v>
      </c>
      <c r="K1072" s="1">
        <v>41014</v>
      </c>
      <c r="L1072" s="3">
        <v>0.32291666666666669</v>
      </c>
      <c r="M1072" s="1">
        <v>41014</v>
      </c>
      <c r="N1072" s="3">
        <v>0.32291666666666669</v>
      </c>
      <c r="O1072">
        <v>58</v>
      </c>
      <c r="P1072">
        <v>2</v>
      </c>
      <c r="Q1072">
        <v>2</v>
      </c>
      <c r="R1072">
        <v>7</v>
      </c>
      <c r="S1072">
        <v>7</v>
      </c>
      <c r="T1072" s="2">
        <f>ED_DATA[[#This Row],[REG DATE]] + ED_DATA[[#This Row],[REG TIME]]</f>
        <v>41014.095833333333</v>
      </c>
      <c r="U1072" s="2">
        <f>ED_DATA[[#This Row],[TRIAGE DATE]] + ED_DATA[[#This Row],[TRIAGE TIME]]</f>
        <v>41014.089583333334</v>
      </c>
      <c r="V1072" s="2">
        <f>ED_DATA[[#This Row],[DISP DATE]] + ED_DATA[[#This Row],[DISP TIME]]</f>
        <v>41014.322916666664</v>
      </c>
      <c r="W1072" s="2">
        <f>ED_DATA[[#This Row],[DATE PT LEFT ED]] + ED_DATA[[#This Row],[TIME PT LEFT ED]]</f>
        <v>41014.322916666664</v>
      </c>
      <c r="X1072" s="5">
        <f t="shared" si="160"/>
        <v>5.4499999999534339</v>
      </c>
      <c r="Y1072" s="5">
        <f t="shared" si="161"/>
        <v>5.4499999999534339</v>
      </c>
      <c r="Z1072" s="7">
        <f t="shared" si="162"/>
        <v>1</v>
      </c>
      <c r="AA1072" s="7">
        <f t="shared" si="163"/>
        <v>0</v>
      </c>
      <c r="AB1072" s="7">
        <f t="shared" si="166"/>
        <v>0</v>
      </c>
      <c r="AC1072" s="7">
        <f t="shared" si="167"/>
        <v>0</v>
      </c>
      <c r="AD1072" s="7">
        <f t="shared" si="168"/>
        <v>0</v>
      </c>
      <c r="AE1072" s="7">
        <f t="shared" si="164"/>
        <v>0</v>
      </c>
      <c r="AF1072" s="7">
        <f t="shared" si="165"/>
        <v>0</v>
      </c>
      <c r="AG1072" s="7" t="str">
        <f t="shared" si="169"/>
        <v>Adult</v>
      </c>
    </row>
    <row r="1073" spans="1:33">
      <c r="A1073">
        <v>4414</v>
      </c>
      <c r="B1073" t="s">
        <v>28</v>
      </c>
      <c r="C1073" t="s">
        <v>15</v>
      </c>
      <c r="D1073" t="s">
        <v>16</v>
      </c>
      <c r="E1073" s="1">
        <v>41014</v>
      </c>
      <c r="F1073" s="3">
        <v>0.92708333333333337</v>
      </c>
      <c r="G1073" s="1">
        <v>41014</v>
      </c>
      <c r="H1073" s="3">
        <v>0.92152777777777772</v>
      </c>
      <c r="I1073">
        <v>4</v>
      </c>
      <c r="J1073">
        <v>1986</v>
      </c>
      <c r="K1073" s="1">
        <v>41014</v>
      </c>
      <c r="L1073" s="3">
        <v>0.98611111111111116</v>
      </c>
      <c r="M1073" s="1">
        <v>41014</v>
      </c>
      <c r="N1073" s="3">
        <v>0.98611111111111116</v>
      </c>
      <c r="O1073">
        <v>26</v>
      </c>
      <c r="P1073">
        <v>22</v>
      </c>
      <c r="Q1073">
        <v>22</v>
      </c>
      <c r="R1073">
        <v>23</v>
      </c>
      <c r="S1073">
        <v>23</v>
      </c>
      <c r="T1073" s="2">
        <f>ED_DATA[[#This Row],[REG DATE]] + ED_DATA[[#This Row],[REG TIME]]</f>
        <v>41014.927083333336</v>
      </c>
      <c r="U1073" s="2">
        <f>ED_DATA[[#This Row],[TRIAGE DATE]] + ED_DATA[[#This Row],[TRIAGE TIME]]</f>
        <v>41014.921527777777</v>
      </c>
      <c r="V1073" s="2">
        <f>ED_DATA[[#This Row],[DISP DATE]] + ED_DATA[[#This Row],[DISP TIME]]</f>
        <v>41014.986111111109</v>
      </c>
      <c r="W1073" s="2">
        <f>ED_DATA[[#This Row],[DATE PT LEFT ED]] + ED_DATA[[#This Row],[TIME PT LEFT ED]]</f>
        <v>41014.986111111109</v>
      </c>
      <c r="X1073" s="5">
        <f t="shared" si="160"/>
        <v>1.4166666665696539</v>
      </c>
      <c r="Y1073" s="5">
        <f t="shared" si="161"/>
        <v>1.4166666665696539</v>
      </c>
      <c r="Z1073" s="7">
        <f t="shared" si="162"/>
        <v>1</v>
      </c>
      <c r="AA1073" s="7">
        <f t="shared" si="163"/>
        <v>1</v>
      </c>
      <c r="AB1073" s="7">
        <f t="shared" si="166"/>
        <v>0</v>
      </c>
      <c r="AC1073" s="7">
        <f t="shared" si="167"/>
        <v>0</v>
      </c>
      <c r="AD1073" s="7">
        <f t="shared" si="168"/>
        <v>0</v>
      </c>
      <c r="AE1073" s="7">
        <f t="shared" si="164"/>
        <v>0</v>
      </c>
      <c r="AF1073" s="7">
        <f t="shared" si="165"/>
        <v>0</v>
      </c>
      <c r="AG1073" s="7" t="str">
        <f t="shared" si="169"/>
        <v>Adult</v>
      </c>
    </row>
    <row r="1074" spans="1:33">
      <c r="A1074">
        <v>4414</v>
      </c>
      <c r="B1074" t="s">
        <v>28</v>
      </c>
      <c r="C1074" t="s">
        <v>15</v>
      </c>
      <c r="D1074" t="s">
        <v>16</v>
      </c>
      <c r="E1074" s="1">
        <v>41016</v>
      </c>
      <c r="F1074" s="3">
        <v>3.125E-2</v>
      </c>
      <c r="G1074" s="1">
        <v>41016</v>
      </c>
      <c r="H1074" s="3">
        <v>2.5000000000000001E-2</v>
      </c>
      <c r="I1074">
        <v>4</v>
      </c>
      <c r="J1074">
        <v>1985</v>
      </c>
      <c r="K1074" s="1">
        <v>41016</v>
      </c>
      <c r="L1074" s="3">
        <v>8.6805555555555552E-2</v>
      </c>
      <c r="M1074" s="1">
        <v>41016</v>
      </c>
      <c r="N1074" s="3">
        <v>8.6805555555555552E-2</v>
      </c>
      <c r="O1074">
        <v>27</v>
      </c>
      <c r="P1074">
        <v>0</v>
      </c>
      <c r="Q1074">
        <v>0</v>
      </c>
      <c r="R1074">
        <v>2</v>
      </c>
      <c r="S1074">
        <v>2</v>
      </c>
      <c r="T1074" s="2">
        <f>ED_DATA[[#This Row],[REG DATE]] + ED_DATA[[#This Row],[REG TIME]]</f>
        <v>41016.03125</v>
      </c>
      <c r="U1074" s="2">
        <f>ED_DATA[[#This Row],[TRIAGE DATE]] + ED_DATA[[#This Row],[TRIAGE TIME]]</f>
        <v>41016.025000000001</v>
      </c>
      <c r="V1074" s="2">
        <f>ED_DATA[[#This Row],[DISP DATE]] + ED_DATA[[#This Row],[DISP TIME]]</f>
        <v>41016.086805555555</v>
      </c>
      <c r="W1074" s="2">
        <f>ED_DATA[[#This Row],[DATE PT LEFT ED]] + ED_DATA[[#This Row],[TIME PT LEFT ED]]</f>
        <v>41016.086805555555</v>
      </c>
      <c r="X1074" s="5">
        <f t="shared" si="160"/>
        <v>1.3333333333139308</v>
      </c>
      <c r="Y1074" s="5">
        <f t="shared" si="161"/>
        <v>1.3333333333139308</v>
      </c>
      <c r="Z1074" s="7">
        <f t="shared" si="162"/>
        <v>1</v>
      </c>
      <c r="AA1074" s="7">
        <f t="shared" si="163"/>
        <v>1</v>
      </c>
      <c r="AB1074" s="7">
        <f t="shared" si="166"/>
        <v>0</v>
      </c>
      <c r="AC1074" s="7">
        <f t="shared" si="167"/>
        <v>0</v>
      </c>
      <c r="AD1074" s="7">
        <f t="shared" si="168"/>
        <v>0</v>
      </c>
      <c r="AE1074" s="7">
        <f t="shared" si="164"/>
        <v>0</v>
      </c>
      <c r="AF1074" s="7">
        <f t="shared" si="165"/>
        <v>0</v>
      </c>
      <c r="AG1074" s="7" t="str">
        <f t="shared" si="169"/>
        <v>Adult</v>
      </c>
    </row>
    <row r="1075" spans="1:33">
      <c r="A1075">
        <v>4414</v>
      </c>
      <c r="B1075" t="s">
        <v>28</v>
      </c>
      <c r="C1075" t="s">
        <v>15</v>
      </c>
      <c r="D1075" t="s">
        <v>16</v>
      </c>
      <c r="E1075" s="1">
        <v>41016</v>
      </c>
      <c r="F1075" s="3">
        <v>0.57430555555555551</v>
      </c>
      <c r="G1075" s="1">
        <v>41016</v>
      </c>
      <c r="H1075" s="3">
        <v>0.57013888888888886</v>
      </c>
      <c r="I1075">
        <v>4</v>
      </c>
      <c r="J1075">
        <v>1990</v>
      </c>
      <c r="K1075" s="1">
        <v>41016</v>
      </c>
      <c r="L1075" s="3">
        <v>0.64930555555555558</v>
      </c>
      <c r="M1075" s="1">
        <v>41016</v>
      </c>
      <c r="N1075" s="3">
        <v>0.64930555555555558</v>
      </c>
      <c r="O1075">
        <v>22</v>
      </c>
      <c r="P1075">
        <v>13</v>
      </c>
      <c r="Q1075">
        <v>13</v>
      </c>
      <c r="R1075">
        <v>15</v>
      </c>
      <c r="S1075">
        <v>15</v>
      </c>
      <c r="T1075" s="2">
        <f>ED_DATA[[#This Row],[REG DATE]] + ED_DATA[[#This Row],[REG TIME]]</f>
        <v>41016.574305555558</v>
      </c>
      <c r="U1075" s="2">
        <f>ED_DATA[[#This Row],[TRIAGE DATE]] + ED_DATA[[#This Row],[TRIAGE TIME]]</f>
        <v>41016.570138888892</v>
      </c>
      <c r="V1075" s="2">
        <f>ED_DATA[[#This Row],[DISP DATE]] + ED_DATA[[#This Row],[DISP TIME]]</f>
        <v>41016.649305555555</v>
      </c>
      <c r="W1075" s="2">
        <f>ED_DATA[[#This Row],[DATE PT LEFT ED]] + ED_DATA[[#This Row],[TIME PT LEFT ED]]</f>
        <v>41016.649305555555</v>
      </c>
      <c r="X1075" s="5">
        <f t="shared" si="160"/>
        <v>1.7999999999301508</v>
      </c>
      <c r="Y1075" s="5">
        <f t="shared" si="161"/>
        <v>1.7999999999301508</v>
      </c>
      <c r="Z1075" s="7">
        <f t="shared" si="162"/>
        <v>1</v>
      </c>
      <c r="AA1075" s="7">
        <f t="shared" si="163"/>
        <v>1</v>
      </c>
      <c r="AB1075" s="7">
        <f t="shared" si="166"/>
        <v>0</v>
      </c>
      <c r="AC1075" s="7">
        <f t="shared" si="167"/>
        <v>0</v>
      </c>
      <c r="AD1075" s="7">
        <f t="shared" si="168"/>
        <v>0</v>
      </c>
      <c r="AE1075" s="7">
        <f t="shared" si="164"/>
        <v>0</v>
      </c>
      <c r="AF1075" s="7">
        <f t="shared" si="165"/>
        <v>0</v>
      </c>
      <c r="AG1075" s="7" t="str">
        <f t="shared" si="169"/>
        <v>Adult</v>
      </c>
    </row>
    <row r="1076" spans="1:33">
      <c r="A1076">
        <v>4414</v>
      </c>
      <c r="B1076" t="s">
        <v>22</v>
      </c>
      <c r="C1076" t="s">
        <v>15</v>
      </c>
      <c r="D1076" t="s">
        <v>16</v>
      </c>
      <c r="E1076" s="1">
        <v>41016</v>
      </c>
      <c r="F1076" s="3">
        <v>0.40347222222222223</v>
      </c>
      <c r="G1076" s="1">
        <v>41016</v>
      </c>
      <c r="H1076" s="3">
        <v>0.40277777777777779</v>
      </c>
      <c r="I1076">
        <v>4</v>
      </c>
      <c r="J1076">
        <v>1980</v>
      </c>
      <c r="K1076" s="1">
        <v>41016</v>
      </c>
      <c r="L1076" s="3">
        <v>0.41666666666666669</v>
      </c>
      <c r="M1076" s="1">
        <v>41016</v>
      </c>
      <c r="N1076" s="3">
        <v>0.42708333333333331</v>
      </c>
      <c r="O1076">
        <v>32</v>
      </c>
      <c r="P1076">
        <v>9</v>
      </c>
      <c r="Q1076">
        <v>9</v>
      </c>
      <c r="R1076">
        <v>10</v>
      </c>
      <c r="S1076">
        <v>10</v>
      </c>
      <c r="T1076" s="2">
        <f>ED_DATA[[#This Row],[REG DATE]] + ED_DATA[[#This Row],[REG TIME]]</f>
        <v>41016.40347222222</v>
      </c>
      <c r="U1076" s="2">
        <f>ED_DATA[[#This Row],[TRIAGE DATE]] + ED_DATA[[#This Row],[TRIAGE TIME]]</f>
        <v>41016.402777777781</v>
      </c>
      <c r="V1076" s="2">
        <f>ED_DATA[[#This Row],[DISP DATE]] + ED_DATA[[#This Row],[DISP TIME]]</f>
        <v>41016.416666666664</v>
      </c>
      <c r="W1076" s="2">
        <f>ED_DATA[[#This Row],[DATE PT LEFT ED]] + ED_DATA[[#This Row],[TIME PT LEFT ED]]</f>
        <v>41016.427083333336</v>
      </c>
      <c r="X1076" s="5">
        <f t="shared" si="160"/>
        <v>0.56666666676755995</v>
      </c>
      <c r="Y1076" s="5">
        <f t="shared" si="161"/>
        <v>0.31666666665114462</v>
      </c>
      <c r="Z1076" s="7">
        <f t="shared" si="162"/>
        <v>1</v>
      </c>
      <c r="AA1076" s="7">
        <f t="shared" si="163"/>
        <v>1</v>
      </c>
      <c r="AB1076" s="7">
        <f t="shared" si="166"/>
        <v>0</v>
      </c>
      <c r="AC1076" s="7">
        <f t="shared" si="167"/>
        <v>0</v>
      </c>
      <c r="AD1076" s="7">
        <f t="shared" si="168"/>
        <v>0</v>
      </c>
      <c r="AE1076" s="7">
        <f t="shared" si="164"/>
        <v>0</v>
      </c>
      <c r="AF1076" s="7">
        <f t="shared" si="165"/>
        <v>0</v>
      </c>
      <c r="AG1076" s="7" t="str">
        <f t="shared" si="169"/>
        <v>Adult</v>
      </c>
    </row>
    <row r="1077" spans="1:33">
      <c r="A1077">
        <v>4414</v>
      </c>
      <c r="B1077" t="s">
        <v>22</v>
      </c>
      <c r="C1077" t="s">
        <v>15</v>
      </c>
      <c r="D1077" t="s">
        <v>16</v>
      </c>
      <c r="E1077" s="1">
        <v>41016</v>
      </c>
      <c r="F1077" s="3">
        <v>0.49583333333333335</v>
      </c>
      <c r="G1077" s="1">
        <v>41016</v>
      </c>
      <c r="H1077" s="3">
        <v>0.49513888888888891</v>
      </c>
      <c r="I1077">
        <v>4</v>
      </c>
      <c r="J1077">
        <v>1976</v>
      </c>
      <c r="K1077" s="1">
        <v>41016</v>
      </c>
      <c r="L1077" s="3">
        <v>0.51944444444444449</v>
      </c>
      <c r="M1077" s="1">
        <v>41016</v>
      </c>
      <c r="N1077" s="3">
        <v>0.52083333333333337</v>
      </c>
      <c r="O1077">
        <v>40</v>
      </c>
      <c r="P1077">
        <v>11</v>
      </c>
      <c r="Q1077">
        <v>11</v>
      </c>
      <c r="R1077">
        <v>12</v>
      </c>
      <c r="S1077">
        <v>12</v>
      </c>
      <c r="T1077" s="2">
        <f>ED_DATA[[#This Row],[REG DATE]] + ED_DATA[[#This Row],[REG TIME]]</f>
        <v>41016.495833333334</v>
      </c>
      <c r="U1077" s="2">
        <f>ED_DATA[[#This Row],[TRIAGE DATE]] + ED_DATA[[#This Row],[TRIAGE TIME]]</f>
        <v>41016.495138888888</v>
      </c>
      <c r="V1077" s="2">
        <f>ED_DATA[[#This Row],[DISP DATE]] + ED_DATA[[#This Row],[DISP TIME]]</f>
        <v>41016.519444444442</v>
      </c>
      <c r="W1077" s="2">
        <f>ED_DATA[[#This Row],[DATE PT LEFT ED]] + ED_DATA[[#This Row],[TIME PT LEFT ED]]</f>
        <v>41016.520833333336</v>
      </c>
      <c r="X1077" s="5">
        <f t="shared" si="160"/>
        <v>0.6000000000349246</v>
      </c>
      <c r="Y1077" s="5">
        <f t="shared" si="161"/>
        <v>0.56666666659293696</v>
      </c>
      <c r="Z1077" s="7">
        <f t="shared" si="162"/>
        <v>1</v>
      </c>
      <c r="AA1077" s="7">
        <f t="shared" si="163"/>
        <v>1</v>
      </c>
      <c r="AB1077" s="7">
        <f t="shared" si="166"/>
        <v>0</v>
      </c>
      <c r="AC1077" s="7">
        <f t="shared" si="167"/>
        <v>0</v>
      </c>
      <c r="AD1077" s="7">
        <f t="shared" si="168"/>
        <v>0</v>
      </c>
      <c r="AE1077" s="7">
        <f t="shared" si="164"/>
        <v>0</v>
      </c>
      <c r="AF1077" s="7">
        <f t="shared" si="165"/>
        <v>0</v>
      </c>
      <c r="AG1077" s="7" t="str">
        <f t="shared" si="169"/>
        <v>Adult</v>
      </c>
    </row>
    <row r="1078" spans="1:33">
      <c r="A1078">
        <v>4414</v>
      </c>
      <c r="B1078" t="s">
        <v>22</v>
      </c>
      <c r="C1078" t="s">
        <v>15</v>
      </c>
      <c r="D1078" t="s">
        <v>16</v>
      </c>
      <c r="E1078" s="1">
        <v>41016</v>
      </c>
      <c r="F1078" s="3">
        <v>0.57708333333333328</v>
      </c>
      <c r="G1078" s="1">
        <v>41016</v>
      </c>
      <c r="H1078" s="3">
        <v>0.57638888888888884</v>
      </c>
      <c r="I1078">
        <v>4</v>
      </c>
      <c r="J1078">
        <v>1979</v>
      </c>
      <c r="K1078" s="1">
        <v>41016</v>
      </c>
      <c r="L1078" s="3">
        <v>0.60138888888888886</v>
      </c>
      <c r="M1078" s="1">
        <v>41016</v>
      </c>
      <c r="N1078" s="3">
        <v>0.60138888888888886</v>
      </c>
      <c r="O1078">
        <v>33</v>
      </c>
      <c r="P1078">
        <v>13</v>
      </c>
      <c r="Q1078">
        <v>13</v>
      </c>
      <c r="R1078">
        <v>14</v>
      </c>
      <c r="S1078">
        <v>14</v>
      </c>
      <c r="T1078" s="2">
        <f>ED_DATA[[#This Row],[REG DATE]] + ED_DATA[[#This Row],[REG TIME]]</f>
        <v>41016.57708333333</v>
      </c>
      <c r="U1078" s="2">
        <f>ED_DATA[[#This Row],[TRIAGE DATE]] + ED_DATA[[#This Row],[TRIAGE TIME]]</f>
        <v>41016.576388888891</v>
      </c>
      <c r="V1078" s="2">
        <f>ED_DATA[[#This Row],[DISP DATE]] + ED_DATA[[#This Row],[DISP TIME]]</f>
        <v>41016.601388888892</v>
      </c>
      <c r="W1078" s="2">
        <f>ED_DATA[[#This Row],[DATE PT LEFT ED]] + ED_DATA[[#This Row],[TIME PT LEFT ED]]</f>
        <v>41016.601388888892</v>
      </c>
      <c r="X1078" s="5">
        <f t="shared" si="160"/>
        <v>0.58333333348855376</v>
      </c>
      <c r="Y1078" s="5">
        <f t="shared" si="161"/>
        <v>0.58333333348855376</v>
      </c>
      <c r="Z1078" s="7">
        <f t="shared" si="162"/>
        <v>1</v>
      </c>
      <c r="AA1078" s="7">
        <f t="shared" si="163"/>
        <v>1</v>
      </c>
      <c r="AB1078" s="7">
        <f t="shared" si="166"/>
        <v>0</v>
      </c>
      <c r="AC1078" s="7">
        <f t="shared" si="167"/>
        <v>0</v>
      </c>
      <c r="AD1078" s="7">
        <f t="shared" si="168"/>
        <v>0</v>
      </c>
      <c r="AE1078" s="7">
        <f t="shared" si="164"/>
        <v>0</v>
      </c>
      <c r="AF1078" s="7">
        <f t="shared" si="165"/>
        <v>0</v>
      </c>
      <c r="AG1078" s="7" t="str">
        <f t="shared" si="169"/>
        <v>Adult</v>
      </c>
    </row>
    <row r="1079" spans="1:33">
      <c r="A1079">
        <v>4414</v>
      </c>
      <c r="B1079" t="s">
        <v>22</v>
      </c>
      <c r="C1079" t="s">
        <v>15</v>
      </c>
      <c r="D1079" t="s">
        <v>16</v>
      </c>
      <c r="E1079" s="1">
        <v>41016</v>
      </c>
      <c r="F1079" s="3">
        <v>0.73750000000000004</v>
      </c>
      <c r="G1079" s="1">
        <v>41016</v>
      </c>
      <c r="H1079" s="3">
        <v>0.7368055555555556</v>
      </c>
      <c r="I1079">
        <v>4</v>
      </c>
      <c r="J1079">
        <v>1988</v>
      </c>
      <c r="K1079" s="1">
        <v>41016</v>
      </c>
      <c r="L1079" s="3">
        <v>0.76388888888888884</v>
      </c>
      <c r="M1079" s="1">
        <v>41016</v>
      </c>
      <c r="N1079" s="3">
        <v>0.77430555555555558</v>
      </c>
      <c r="O1079">
        <v>25</v>
      </c>
      <c r="P1079">
        <v>17</v>
      </c>
      <c r="Q1079">
        <v>17</v>
      </c>
      <c r="R1079">
        <v>18</v>
      </c>
      <c r="S1079">
        <v>18</v>
      </c>
      <c r="T1079" s="2">
        <f>ED_DATA[[#This Row],[REG DATE]] + ED_DATA[[#This Row],[REG TIME]]</f>
        <v>41016.737500000003</v>
      </c>
      <c r="U1079" s="2">
        <f>ED_DATA[[#This Row],[TRIAGE DATE]] + ED_DATA[[#This Row],[TRIAGE TIME]]</f>
        <v>41016.736805555556</v>
      </c>
      <c r="V1079" s="2">
        <f>ED_DATA[[#This Row],[DISP DATE]] + ED_DATA[[#This Row],[DISP TIME]]</f>
        <v>41016.763888888891</v>
      </c>
      <c r="W1079" s="2">
        <f>ED_DATA[[#This Row],[DATE PT LEFT ED]] + ED_DATA[[#This Row],[TIME PT LEFT ED]]</f>
        <v>41016.774305555555</v>
      </c>
      <c r="X1079" s="5">
        <f t="shared" si="160"/>
        <v>0.88333333324408159</v>
      </c>
      <c r="Y1079" s="5">
        <f t="shared" si="161"/>
        <v>0.63333333330228925</v>
      </c>
      <c r="Z1079" s="7">
        <f t="shared" si="162"/>
        <v>1</v>
      </c>
      <c r="AA1079" s="7">
        <f t="shared" si="163"/>
        <v>1</v>
      </c>
      <c r="AB1079" s="7">
        <f t="shared" si="166"/>
        <v>0</v>
      </c>
      <c r="AC1079" s="7">
        <f t="shared" si="167"/>
        <v>0</v>
      </c>
      <c r="AD1079" s="7">
        <f t="shared" si="168"/>
        <v>0</v>
      </c>
      <c r="AE1079" s="7">
        <f t="shared" si="164"/>
        <v>0</v>
      </c>
      <c r="AF1079" s="7">
        <f t="shared" si="165"/>
        <v>0</v>
      </c>
      <c r="AG1079" s="7" t="str">
        <f t="shared" si="169"/>
        <v>Adult</v>
      </c>
    </row>
    <row r="1080" spans="1:33">
      <c r="A1080">
        <v>4414</v>
      </c>
      <c r="B1080" t="s">
        <v>26</v>
      </c>
      <c r="C1080" t="s">
        <v>27</v>
      </c>
      <c r="D1080" t="s">
        <v>16</v>
      </c>
      <c r="E1080" s="1">
        <v>41011</v>
      </c>
      <c r="F1080" s="3">
        <v>0.75486111111111109</v>
      </c>
      <c r="G1080" s="1">
        <v>41011</v>
      </c>
      <c r="H1080" s="3">
        <v>0.74861111111111112</v>
      </c>
      <c r="I1080">
        <v>4</v>
      </c>
      <c r="J1080">
        <v>1979</v>
      </c>
      <c r="K1080" s="1">
        <v>41011</v>
      </c>
      <c r="L1080" s="3">
        <v>0.85555555555555551</v>
      </c>
      <c r="M1080" s="1">
        <v>41011</v>
      </c>
      <c r="N1080" s="3">
        <v>0.85555555555555551</v>
      </c>
      <c r="O1080">
        <v>32</v>
      </c>
      <c r="P1080">
        <v>18</v>
      </c>
      <c r="Q1080">
        <v>17</v>
      </c>
      <c r="R1080">
        <v>20</v>
      </c>
      <c r="S1080">
        <v>20</v>
      </c>
      <c r="T1080" s="2">
        <f>ED_DATA[[#This Row],[REG DATE]] + ED_DATA[[#This Row],[REG TIME]]</f>
        <v>41011.754861111112</v>
      </c>
      <c r="U1080" s="2">
        <f>ED_DATA[[#This Row],[TRIAGE DATE]] + ED_DATA[[#This Row],[TRIAGE TIME]]</f>
        <v>41011.748611111114</v>
      </c>
      <c r="V1080" s="2">
        <f>ED_DATA[[#This Row],[DISP DATE]] + ED_DATA[[#This Row],[DISP TIME]]</f>
        <v>41011.855555555558</v>
      </c>
      <c r="W1080" s="2">
        <f>ED_DATA[[#This Row],[DATE PT LEFT ED]] + ED_DATA[[#This Row],[TIME PT LEFT ED]]</f>
        <v>41011.855555555558</v>
      </c>
      <c r="X1080" s="5">
        <f t="shared" si="160"/>
        <v>2.4166666666860692</v>
      </c>
      <c r="Y1080" s="5">
        <f t="shared" si="161"/>
        <v>2.4166666666860692</v>
      </c>
      <c r="Z1080" s="7">
        <f t="shared" si="162"/>
        <v>1</v>
      </c>
      <c r="AA1080" s="7">
        <f t="shared" si="163"/>
        <v>1</v>
      </c>
      <c r="AB1080" s="7">
        <f t="shared" si="166"/>
        <v>1</v>
      </c>
      <c r="AC1080" s="7">
        <f t="shared" si="167"/>
        <v>0</v>
      </c>
      <c r="AD1080" s="7">
        <f t="shared" si="168"/>
        <v>1</v>
      </c>
      <c r="AE1080" s="7">
        <f t="shared" si="164"/>
        <v>0</v>
      </c>
      <c r="AF1080" s="7">
        <f t="shared" si="165"/>
        <v>1</v>
      </c>
      <c r="AG1080" s="7" t="str">
        <f t="shared" si="169"/>
        <v>Adult</v>
      </c>
    </row>
    <row r="1081" spans="1:33">
      <c r="A1081">
        <v>4414</v>
      </c>
      <c r="B1081" t="s">
        <v>26</v>
      </c>
      <c r="C1081" t="s">
        <v>27</v>
      </c>
      <c r="D1081" t="s">
        <v>16</v>
      </c>
      <c r="E1081" s="1">
        <v>41011</v>
      </c>
      <c r="F1081" s="3">
        <v>0.84583333333333333</v>
      </c>
      <c r="G1081" s="1">
        <v>41011</v>
      </c>
      <c r="H1081" s="3">
        <v>0.84097222222222223</v>
      </c>
      <c r="I1081">
        <v>4</v>
      </c>
      <c r="J1081">
        <v>1990</v>
      </c>
      <c r="K1081" s="1">
        <v>41011</v>
      </c>
      <c r="L1081" s="3">
        <v>0.94444444444444442</v>
      </c>
      <c r="M1081" s="1">
        <v>41011</v>
      </c>
      <c r="N1081" s="3">
        <v>0.94444444444444442</v>
      </c>
      <c r="O1081">
        <v>25</v>
      </c>
      <c r="P1081">
        <v>20</v>
      </c>
      <c r="Q1081">
        <v>20</v>
      </c>
      <c r="R1081">
        <v>22</v>
      </c>
      <c r="S1081">
        <v>22</v>
      </c>
      <c r="T1081" s="2">
        <f>ED_DATA[[#This Row],[REG DATE]] + ED_DATA[[#This Row],[REG TIME]]</f>
        <v>41011.845833333333</v>
      </c>
      <c r="U1081" s="2">
        <f>ED_DATA[[#This Row],[TRIAGE DATE]] + ED_DATA[[#This Row],[TRIAGE TIME]]</f>
        <v>41011.84097222222</v>
      </c>
      <c r="V1081" s="2">
        <f>ED_DATA[[#This Row],[DISP DATE]] + ED_DATA[[#This Row],[DISP TIME]]</f>
        <v>41011.944444444445</v>
      </c>
      <c r="W1081" s="2">
        <f>ED_DATA[[#This Row],[DATE PT LEFT ED]] + ED_DATA[[#This Row],[TIME PT LEFT ED]]</f>
        <v>41011.944444444445</v>
      </c>
      <c r="X1081" s="5">
        <f t="shared" si="160"/>
        <v>2.3666666666977108</v>
      </c>
      <c r="Y1081" s="5">
        <f t="shared" si="161"/>
        <v>2.3666666666977108</v>
      </c>
      <c r="Z1081" s="7">
        <f t="shared" si="162"/>
        <v>1</v>
      </c>
      <c r="AA1081" s="7">
        <f t="shared" si="163"/>
        <v>1</v>
      </c>
      <c r="AB1081" s="7">
        <f t="shared" si="166"/>
        <v>1</v>
      </c>
      <c r="AC1081" s="7">
        <f t="shared" si="167"/>
        <v>0</v>
      </c>
      <c r="AD1081" s="7">
        <f t="shared" si="168"/>
        <v>1</v>
      </c>
      <c r="AE1081" s="7">
        <f t="shared" si="164"/>
        <v>0</v>
      </c>
      <c r="AF1081" s="7">
        <f t="shared" si="165"/>
        <v>1</v>
      </c>
      <c r="AG1081" s="7" t="str">
        <f t="shared" si="169"/>
        <v>Adult</v>
      </c>
    </row>
    <row r="1082" spans="1:33">
      <c r="A1082">
        <v>4414</v>
      </c>
      <c r="B1082" t="s">
        <v>26</v>
      </c>
      <c r="C1082" t="s">
        <v>27</v>
      </c>
      <c r="D1082" t="s">
        <v>16</v>
      </c>
      <c r="E1082" s="1">
        <v>41012</v>
      </c>
      <c r="F1082" s="3">
        <v>0.56944444444444442</v>
      </c>
      <c r="G1082" s="1">
        <v>41012</v>
      </c>
      <c r="H1082" s="3">
        <v>0.56388888888888888</v>
      </c>
      <c r="I1082">
        <v>4</v>
      </c>
      <c r="J1082">
        <v>1965</v>
      </c>
      <c r="K1082" s="1">
        <v>41012</v>
      </c>
      <c r="L1082" s="3">
        <v>0.7006944444444444</v>
      </c>
      <c r="M1082" s="1">
        <v>41012</v>
      </c>
      <c r="N1082" s="3">
        <v>0.7006944444444444</v>
      </c>
      <c r="O1082">
        <v>49</v>
      </c>
      <c r="P1082">
        <v>13</v>
      </c>
      <c r="Q1082">
        <v>13</v>
      </c>
      <c r="R1082">
        <v>16</v>
      </c>
      <c r="S1082">
        <v>16</v>
      </c>
      <c r="T1082" s="2">
        <f>ED_DATA[[#This Row],[REG DATE]] + ED_DATA[[#This Row],[REG TIME]]</f>
        <v>41012.569444444445</v>
      </c>
      <c r="U1082" s="2">
        <f>ED_DATA[[#This Row],[TRIAGE DATE]] + ED_DATA[[#This Row],[TRIAGE TIME]]</f>
        <v>41012.563888888886</v>
      </c>
      <c r="V1082" s="2">
        <f>ED_DATA[[#This Row],[DISP DATE]] + ED_DATA[[#This Row],[DISP TIME]]</f>
        <v>41012.700694444444</v>
      </c>
      <c r="W1082" s="2">
        <f>ED_DATA[[#This Row],[DATE PT LEFT ED]] + ED_DATA[[#This Row],[TIME PT LEFT ED]]</f>
        <v>41012.700694444444</v>
      </c>
      <c r="X1082" s="5">
        <f t="shared" si="160"/>
        <v>3.1499999999650754</v>
      </c>
      <c r="Y1082" s="5">
        <f t="shared" si="161"/>
        <v>3.1499999999650754</v>
      </c>
      <c r="Z1082" s="7">
        <f t="shared" si="162"/>
        <v>1</v>
      </c>
      <c r="AA1082" s="7">
        <f t="shared" si="163"/>
        <v>1</v>
      </c>
      <c r="AB1082" s="7">
        <f t="shared" si="166"/>
        <v>1</v>
      </c>
      <c r="AC1082" s="7">
        <f t="shared" si="167"/>
        <v>0</v>
      </c>
      <c r="AD1082" s="7">
        <f t="shared" si="168"/>
        <v>1</v>
      </c>
      <c r="AE1082" s="7">
        <f t="shared" si="164"/>
        <v>0</v>
      </c>
      <c r="AF1082" s="7">
        <f t="shared" si="165"/>
        <v>1</v>
      </c>
      <c r="AG1082" s="7" t="str">
        <f t="shared" si="169"/>
        <v>Adult</v>
      </c>
    </row>
    <row r="1083" spans="1:33">
      <c r="A1083">
        <v>4414</v>
      </c>
      <c r="B1083" t="s">
        <v>26</v>
      </c>
      <c r="C1083" t="s">
        <v>27</v>
      </c>
      <c r="D1083" t="s">
        <v>16</v>
      </c>
      <c r="E1083" s="1">
        <v>41012</v>
      </c>
      <c r="F1083" s="3">
        <v>0.64097222222222228</v>
      </c>
      <c r="G1083" s="1">
        <v>41012</v>
      </c>
      <c r="H1083" s="3">
        <v>0.63611111111111107</v>
      </c>
      <c r="I1083">
        <v>4</v>
      </c>
      <c r="J1083">
        <v>1985</v>
      </c>
      <c r="K1083" s="1">
        <v>41012</v>
      </c>
      <c r="L1083" s="3">
        <v>0.79166666666666663</v>
      </c>
      <c r="M1083" s="1">
        <v>41012</v>
      </c>
      <c r="N1083" s="3">
        <v>0.79166666666666663</v>
      </c>
      <c r="O1083">
        <v>30</v>
      </c>
      <c r="P1083">
        <v>15</v>
      </c>
      <c r="Q1083">
        <v>15</v>
      </c>
      <c r="R1083">
        <v>19</v>
      </c>
      <c r="S1083">
        <v>19</v>
      </c>
      <c r="T1083" s="2">
        <f>ED_DATA[[#This Row],[REG DATE]] + ED_DATA[[#This Row],[REG TIME]]</f>
        <v>41012.640972222223</v>
      </c>
      <c r="U1083" s="2">
        <f>ED_DATA[[#This Row],[TRIAGE DATE]] + ED_DATA[[#This Row],[TRIAGE TIME]]</f>
        <v>41012.636111111111</v>
      </c>
      <c r="V1083" s="2">
        <f>ED_DATA[[#This Row],[DISP DATE]] + ED_DATA[[#This Row],[DISP TIME]]</f>
        <v>41012.791666666664</v>
      </c>
      <c r="W1083" s="2">
        <f>ED_DATA[[#This Row],[DATE PT LEFT ED]] + ED_DATA[[#This Row],[TIME PT LEFT ED]]</f>
        <v>41012.791666666664</v>
      </c>
      <c r="X1083" s="5">
        <f t="shared" si="160"/>
        <v>3.6166666665812954</v>
      </c>
      <c r="Y1083" s="5">
        <f t="shared" si="161"/>
        <v>3.6166666665812954</v>
      </c>
      <c r="Z1083" s="7">
        <f t="shared" si="162"/>
        <v>1</v>
      </c>
      <c r="AA1083" s="7">
        <f t="shared" si="163"/>
        <v>1</v>
      </c>
      <c r="AB1083" s="7">
        <f t="shared" si="166"/>
        <v>1</v>
      </c>
      <c r="AC1083" s="7">
        <f t="shared" si="167"/>
        <v>0</v>
      </c>
      <c r="AD1083" s="7">
        <f t="shared" si="168"/>
        <v>1</v>
      </c>
      <c r="AE1083" s="7">
        <f t="shared" si="164"/>
        <v>0</v>
      </c>
      <c r="AF1083" s="7">
        <f t="shared" si="165"/>
        <v>1</v>
      </c>
      <c r="AG1083" s="7" t="str">
        <f t="shared" si="169"/>
        <v>Adult</v>
      </c>
    </row>
    <row r="1084" spans="1:33">
      <c r="A1084">
        <v>4414</v>
      </c>
      <c r="B1084" t="s">
        <v>26</v>
      </c>
      <c r="C1084" t="s">
        <v>27</v>
      </c>
      <c r="D1084" t="s">
        <v>16</v>
      </c>
      <c r="E1084" s="1">
        <v>41012</v>
      </c>
      <c r="F1084" s="3">
        <v>0.68055555555555558</v>
      </c>
      <c r="G1084" s="1">
        <v>41012</v>
      </c>
      <c r="H1084" s="3">
        <v>0.67708333333333337</v>
      </c>
      <c r="I1084">
        <v>4</v>
      </c>
      <c r="J1084">
        <v>1961</v>
      </c>
      <c r="K1084" s="1">
        <v>41012</v>
      </c>
      <c r="L1084" s="3">
        <v>0.81597222222222221</v>
      </c>
      <c r="M1084" s="1">
        <v>41012</v>
      </c>
      <c r="N1084" s="3">
        <v>0.81597222222222221</v>
      </c>
      <c r="O1084">
        <v>52</v>
      </c>
      <c r="P1084">
        <v>16</v>
      </c>
      <c r="Q1084">
        <v>16</v>
      </c>
      <c r="R1084">
        <v>19</v>
      </c>
      <c r="S1084">
        <v>19</v>
      </c>
      <c r="T1084" s="2">
        <f>ED_DATA[[#This Row],[REG DATE]] + ED_DATA[[#This Row],[REG TIME]]</f>
        <v>41012.680555555555</v>
      </c>
      <c r="U1084" s="2">
        <f>ED_DATA[[#This Row],[TRIAGE DATE]] + ED_DATA[[#This Row],[TRIAGE TIME]]</f>
        <v>41012.677083333336</v>
      </c>
      <c r="V1084" s="2">
        <f>ED_DATA[[#This Row],[DISP DATE]] + ED_DATA[[#This Row],[DISP TIME]]</f>
        <v>41012.815972222219</v>
      </c>
      <c r="W1084" s="2">
        <f>ED_DATA[[#This Row],[DATE PT LEFT ED]] + ED_DATA[[#This Row],[TIME PT LEFT ED]]</f>
        <v>41012.815972222219</v>
      </c>
      <c r="X1084" s="5">
        <f t="shared" si="160"/>
        <v>3.2499999999417923</v>
      </c>
      <c r="Y1084" s="5">
        <f t="shared" si="161"/>
        <v>3.2499999999417923</v>
      </c>
      <c r="Z1084" s="7">
        <f t="shared" si="162"/>
        <v>1</v>
      </c>
      <c r="AA1084" s="7">
        <f t="shared" si="163"/>
        <v>1</v>
      </c>
      <c r="AB1084" s="7">
        <f t="shared" si="166"/>
        <v>1</v>
      </c>
      <c r="AC1084" s="7">
        <f t="shared" si="167"/>
        <v>0</v>
      </c>
      <c r="AD1084" s="7">
        <f t="shared" si="168"/>
        <v>1</v>
      </c>
      <c r="AE1084" s="7">
        <f t="shared" si="164"/>
        <v>0</v>
      </c>
      <c r="AF1084" s="7">
        <f t="shared" si="165"/>
        <v>1</v>
      </c>
      <c r="AG1084" s="7" t="str">
        <f t="shared" si="169"/>
        <v>Adult</v>
      </c>
    </row>
    <row r="1085" spans="1:33">
      <c r="A1085">
        <v>4414</v>
      </c>
      <c r="B1085" t="s">
        <v>26</v>
      </c>
      <c r="C1085" t="s">
        <v>27</v>
      </c>
      <c r="D1085" t="s">
        <v>16</v>
      </c>
      <c r="E1085" s="1">
        <v>41012</v>
      </c>
      <c r="F1085" s="3">
        <v>0.74097222222222225</v>
      </c>
      <c r="G1085" s="1">
        <v>41012</v>
      </c>
      <c r="H1085" s="3">
        <v>0.73611111111111116</v>
      </c>
      <c r="I1085">
        <v>4</v>
      </c>
      <c r="J1085">
        <v>1967</v>
      </c>
      <c r="K1085" s="1">
        <v>41012</v>
      </c>
      <c r="L1085" s="3">
        <v>0.86458333333333337</v>
      </c>
      <c r="M1085" s="1">
        <v>41012</v>
      </c>
      <c r="N1085" s="3">
        <v>0.86458333333333337</v>
      </c>
      <c r="O1085">
        <v>45</v>
      </c>
      <c r="P1085">
        <v>17</v>
      </c>
      <c r="Q1085">
        <v>17</v>
      </c>
      <c r="R1085">
        <v>20</v>
      </c>
      <c r="S1085">
        <v>20</v>
      </c>
      <c r="T1085" s="2">
        <f>ED_DATA[[#This Row],[REG DATE]] + ED_DATA[[#This Row],[REG TIME]]</f>
        <v>41012.740972222222</v>
      </c>
      <c r="U1085" s="2">
        <f>ED_DATA[[#This Row],[TRIAGE DATE]] + ED_DATA[[#This Row],[TRIAGE TIME]]</f>
        <v>41012.736111111109</v>
      </c>
      <c r="V1085" s="2">
        <f>ED_DATA[[#This Row],[DISP DATE]] + ED_DATA[[#This Row],[DISP TIME]]</f>
        <v>41012.864583333336</v>
      </c>
      <c r="W1085" s="2">
        <f>ED_DATA[[#This Row],[DATE PT LEFT ED]] + ED_DATA[[#This Row],[TIME PT LEFT ED]]</f>
        <v>41012.864583333336</v>
      </c>
      <c r="X1085" s="5">
        <f t="shared" si="160"/>
        <v>2.9666666667326353</v>
      </c>
      <c r="Y1085" s="5">
        <f t="shared" si="161"/>
        <v>2.9666666667326353</v>
      </c>
      <c r="Z1085" s="7">
        <f t="shared" si="162"/>
        <v>1</v>
      </c>
      <c r="AA1085" s="7">
        <f t="shared" si="163"/>
        <v>1</v>
      </c>
      <c r="AB1085" s="7">
        <f t="shared" si="166"/>
        <v>1</v>
      </c>
      <c r="AC1085" s="7">
        <f t="shared" si="167"/>
        <v>0</v>
      </c>
      <c r="AD1085" s="7">
        <f t="shared" si="168"/>
        <v>1</v>
      </c>
      <c r="AE1085" s="7">
        <f t="shared" si="164"/>
        <v>0</v>
      </c>
      <c r="AF1085" s="7">
        <f t="shared" si="165"/>
        <v>1</v>
      </c>
      <c r="AG1085" s="7" t="str">
        <f t="shared" si="169"/>
        <v>Adult</v>
      </c>
    </row>
    <row r="1086" spans="1:33">
      <c r="A1086">
        <v>4414</v>
      </c>
      <c r="B1086" t="s">
        <v>26</v>
      </c>
      <c r="C1086" t="s">
        <v>27</v>
      </c>
      <c r="D1086" t="s">
        <v>16</v>
      </c>
      <c r="E1086" s="1">
        <v>41012</v>
      </c>
      <c r="F1086" s="3">
        <v>0.80833333333333335</v>
      </c>
      <c r="G1086" s="1">
        <v>41012</v>
      </c>
      <c r="H1086" s="3">
        <v>0.80277777777777781</v>
      </c>
      <c r="I1086">
        <v>4</v>
      </c>
      <c r="J1086">
        <v>1979</v>
      </c>
      <c r="K1086" s="1">
        <v>41012</v>
      </c>
      <c r="L1086" s="3">
        <v>0.90972222222222221</v>
      </c>
      <c r="M1086" s="1">
        <v>41012</v>
      </c>
      <c r="N1086" s="3">
        <v>0.90972222222222221</v>
      </c>
      <c r="O1086">
        <v>33</v>
      </c>
      <c r="P1086">
        <v>19</v>
      </c>
      <c r="Q1086">
        <v>19</v>
      </c>
      <c r="R1086">
        <v>21</v>
      </c>
      <c r="S1086">
        <v>21</v>
      </c>
      <c r="T1086" s="2">
        <f>ED_DATA[[#This Row],[REG DATE]] + ED_DATA[[#This Row],[REG TIME]]</f>
        <v>41012.808333333334</v>
      </c>
      <c r="U1086" s="2">
        <f>ED_DATA[[#This Row],[TRIAGE DATE]] + ED_DATA[[#This Row],[TRIAGE TIME]]</f>
        <v>41012.802777777775</v>
      </c>
      <c r="V1086" s="2">
        <f>ED_DATA[[#This Row],[DISP DATE]] + ED_DATA[[#This Row],[DISP TIME]]</f>
        <v>41012.909722222219</v>
      </c>
      <c r="W1086" s="2">
        <f>ED_DATA[[#This Row],[DATE PT LEFT ED]] + ED_DATA[[#This Row],[TIME PT LEFT ED]]</f>
        <v>41012.909722222219</v>
      </c>
      <c r="X1086" s="5">
        <f t="shared" si="160"/>
        <v>2.4333333332324401</v>
      </c>
      <c r="Y1086" s="5">
        <f t="shared" si="161"/>
        <v>2.4333333332324401</v>
      </c>
      <c r="Z1086" s="7">
        <f t="shared" si="162"/>
        <v>1</v>
      </c>
      <c r="AA1086" s="7">
        <f t="shared" si="163"/>
        <v>1</v>
      </c>
      <c r="AB1086" s="7">
        <f t="shared" si="166"/>
        <v>1</v>
      </c>
      <c r="AC1086" s="7">
        <f t="shared" si="167"/>
        <v>0</v>
      </c>
      <c r="AD1086" s="7">
        <f t="shared" si="168"/>
        <v>1</v>
      </c>
      <c r="AE1086" s="7">
        <f t="shared" si="164"/>
        <v>0</v>
      </c>
      <c r="AF1086" s="7">
        <f t="shared" si="165"/>
        <v>1</v>
      </c>
      <c r="AG1086" s="7" t="str">
        <f t="shared" si="169"/>
        <v>Adult</v>
      </c>
    </row>
    <row r="1087" spans="1:33">
      <c r="A1087">
        <v>4414</v>
      </c>
      <c r="B1087" t="s">
        <v>26</v>
      </c>
      <c r="C1087" t="s">
        <v>27</v>
      </c>
      <c r="D1087" t="s">
        <v>16</v>
      </c>
      <c r="E1087" s="1">
        <v>41012</v>
      </c>
      <c r="F1087" s="3">
        <v>0.88263888888888886</v>
      </c>
      <c r="G1087" s="1">
        <v>41012</v>
      </c>
      <c r="H1087" s="3">
        <v>0.87430555555555556</v>
      </c>
      <c r="I1087">
        <v>4</v>
      </c>
      <c r="J1087">
        <v>1979</v>
      </c>
      <c r="K1087" s="1">
        <v>41012</v>
      </c>
      <c r="L1087" s="3">
        <v>0.97222222222222221</v>
      </c>
      <c r="M1087" s="1">
        <v>41012</v>
      </c>
      <c r="N1087" s="3">
        <v>0.97222222222222221</v>
      </c>
      <c r="O1087">
        <v>32</v>
      </c>
      <c r="P1087">
        <v>21</v>
      </c>
      <c r="Q1087">
        <v>20</v>
      </c>
      <c r="R1087">
        <v>23</v>
      </c>
      <c r="S1087">
        <v>23</v>
      </c>
      <c r="T1087" s="2">
        <f>ED_DATA[[#This Row],[REG DATE]] + ED_DATA[[#This Row],[REG TIME]]</f>
        <v>41012.882638888892</v>
      </c>
      <c r="U1087" s="2">
        <f>ED_DATA[[#This Row],[TRIAGE DATE]] + ED_DATA[[#This Row],[TRIAGE TIME]]</f>
        <v>41012.874305555553</v>
      </c>
      <c r="V1087" s="2">
        <f>ED_DATA[[#This Row],[DISP DATE]] + ED_DATA[[#This Row],[DISP TIME]]</f>
        <v>41012.972222222219</v>
      </c>
      <c r="W1087" s="2">
        <f>ED_DATA[[#This Row],[DATE PT LEFT ED]] + ED_DATA[[#This Row],[TIME PT LEFT ED]]</f>
        <v>41012.972222222219</v>
      </c>
      <c r="X1087" s="5">
        <f t="shared" si="160"/>
        <v>2.1499999998486601</v>
      </c>
      <c r="Y1087" s="5">
        <f t="shared" si="161"/>
        <v>2.1499999998486601</v>
      </c>
      <c r="Z1087" s="7">
        <f t="shared" si="162"/>
        <v>1</v>
      </c>
      <c r="AA1087" s="7">
        <f t="shared" si="163"/>
        <v>1</v>
      </c>
      <c r="AB1087" s="7">
        <f t="shared" si="166"/>
        <v>1</v>
      </c>
      <c r="AC1087" s="7">
        <f t="shared" si="167"/>
        <v>0</v>
      </c>
      <c r="AD1087" s="7">
        <f t="shared" si="168"/>
        <v>1</v>
      </c>
      <c r="AE1087" s="7">
        <f t="shared" si="164"/>
        <v>0</v>
      </c>
      <c r="AF1087" s="7">
        <f t="shared" si="165"/>
        <v>1</v>
      </c>
      <c r="AG1087" s="7" t="str">
        <f t="shared" si="169"/>
        <v>Adult</v>
      </c>
    </row>
    <row r="1088" spans="1:33">
      <c r="A1088">
        <v>4414</v>
      </c>
      <c r="B1088" t="s">
        <v>26</v>
      </c>
      <c r="C1088" t="s">
        <v>27</v>
      </c>
      <c r="D1088" t="s">
        <v>16</v>
      </c>
      <c r="E1088" s="1">
        <v>41013</v>
      </c>
      <c r="F1088" s="3">
        <v>0.44861111111111113</v>
      </c>
      <c r="G1088" s="1">
        <v>41013</v>
      </c>
      <c r="H1088" s="3">
        <v>0.44513888888888886</v>
      </c>
      <c r="I1088">
        <v>4</v>
      </c>
      <c r="J1088">
        <v>1985</v>
      </c>
      <c r="K1088" s="1">
        <v>41013</v>
      </c>
      <c r="L1088" s="3">
        <v>0.68888888888888888</v>
      </c>
      <c r="M1088" s="1">
        <v>41013</v>
      </c>
      <c r="N1088" s="3">
        <v>0.68888888888888888</v>
      </c>
      <c r="O1088">
        <v>27</v>
      </c>
      <c r="P1088">
        <v>10</v>
      </c>
      <c r="Q1088">
        <v>10</v>
      </c>
      <c r="R1088">
        <v>16</v>
      </c>
      <c r="S1088">
        <v>16</v>
      </c>
      <c r="T1088" s="2">
        <f>ED_DATA[[#This Row],[REG DATE]] + ED_DATA[[#This Row],[REG TIME]]</f>
        <v>41013.448611111111</v>
      </c>
      <c r="U1088" s="2">
        <f>ED_DATA[[#This Row],[TRIAGE DATE]] + ED_DATA[[#This Row],[TRIAGE TIME]]</f>
        <v>41013.445138888892</v>
      </c>
      <c r="V1088" s="2">
        <f>ED_DATA[[#This Row],[DISP DATE]] + ED_DATA[[#This Row],[DISP TIME]]</f>
        <v>41013.688888888886</v>
      </c>
      <c r="W1088" s="2">
        <f>ED_DATA[[#This Row],[DATE PT LEFT ED]] + ED_DATA[[#This Row],[TIME PT LEFT ED]]</f>
        <v>41013.688888888886</v>
      </c>
      <c r="X1088" s="5">
        <f t="shared" ref="X1088:X1151" si="170">(W1088-T1088)*24</f>
        <v>5.7666666666045785</v>
      </c>
      <c r="Y1088" s="5">
        <f t="shared" ref="Y1088:Y1151" si="171">(V1088-T1088)*24</f>
        <v>5.7666666666045785</v>
      </c>
      <c r="Z1088" s="7">
        <f t="shared" ref="Z1088:Z1151" si="172">IF(Y1088&lt;7,1,0)</f>
        <v>1</v>
      </c>
      <c r="AA1088" s="7">
        <f t="shared" ref="AA1088:AA1151" si="173">IF(Y1088&lt;4,1,0)</f>
        <v>0</v>
      </c>
      <c r="AB1088" s="7">
        <f t="shared" si="166"/>
        <v>1</v>
      </c>
      <c r="AC1088" s="7">
        <f t="shared" si="167"/>
        <v>0</v>
      </c>
      <c r="AD1088" s="7">
        <f t="shared" si="168"/>
        <v>1</v>
      </c>
      <c r="AE1088" s="7">
        <f t="shared" ref="AE1088:AE1151" si="174">IF(AND(AC1088=1,Z1088=1),1,0)</f>
        <v>0</v>
      </c>
      <c r="AF1088" s="7">
        <f t="shared" ref="AF1088:AF1151" si="175">IF(AND(AD1088=1,AA1088=1),1,0)</f>
        <v>0</v>
      </c>
      <c r="AG1088" s="7" t="str">
        <f t="shared" si="169"/>
        <v>Adult</v>
      </c>
    </row>
    <row r="1089" spans="1:33">
      <c r="A1089">
        <v>4414</v>
      </c>
      <c r="B1089" t="s">
        <v>26</v>
      </c>
      <c r="C1089" t="s">
        <v>27</v>
      </c>
      <c r="D1089" t="s">
        <v>16</v>
      </c>
      <c r="E1089" s="1">
        <v>41013</v>
      </c>
      <c r="F1089" s="3">
        <v>0.48819444444444443</v>
      </c>
      <c r="G1089" s="1">
        <v>41013</v>
      </c>
      <c r="H1089" s="3">
        <v>0.48541666666666666</v>
      </c>
      <c r="I1089">
        <v>4</v>
      </c>
      <c r="J1089">
        <v>1981</v>
      </c>
      <c r="K1089" s="1">
        <v>41013</v>
      </c>
      <c r="L1089" s="3">
        <v>0.65138888888888891</v>
      </c>
      <c r="M1089" s="1">
        <v>41013</v>
      </c>
      <c r="N1089" s="3">
        <v>0.65138888888888891</v>
      </c>
      <c r="O1089">
        <v>33</v>
      </c>
      <c r="P1089">
        <v>11</v>
      </c>
      <c r="Q1089">
        <v>11</v>
      </c>
      <c r="R1089">
        <v>15</v>
      </c>
      <c r="S1089">
        <v>15</v>
      </c>
      <c r="T1089" s="2">
        <f>ED_DATA[[#This Row],[REG DATE]] + ED_DATA[[#This Row],[REG TIME]]</f>
        <v>41013.488194444442</v>
      </c>
      <c r="U1089" s="2">
        <f>ED_DATA[[#This Row],[TRIAGE DATE]] + ED_DATA[[#This Row],[TRIAGE TIME]]</f>
        <v>41013.48541666667</v>
      </c>
      <c r="V1089" s="2">
        <f>ED_DATA[[#This Row],[DISP DATE]] + ED_DATA[[#This Row],[DISP TIME]]</f>
        <v>41013.651388888888</v>
      </c>
      <c r="W1089" s="2">
        <f>ED_DATA[[#This Row],[DATE PT LEFT ED]] + ED_DATA[[#This Row],[TIME PT LEFT ED]]</f>
        <v>41013.651388888888</v>
      </c>
      <c r="X1089" s="5">
        <f t="shared" si="170"/>
        <v>3.9166666666860692</v>
      </c>
      <c r="Y1089" s="5">
        <f t="shared" si="171"/>
        <v>3.9166666666860692</v>
      </c>
      <c r="Z1089" s="7">
        <f t="shared" si="172"/>
        <v>1</v>
      </c>
      <c r="AA1089" s="7">
        <f t="shared" si="173"/>
        <v>1</v>
      </c>
      <c r="AB1089" s="7">
        <f t="shared" si="166"/>
        <v>1</v>
      </c>
      <c r="AC1089" s="7">
        <f t="shared" si="167"/>
        <v>0</v>
      </c>
      <c r="AD1089" s="7">
        <f t="shared" si="168"/>
        <v>1</v>
      </c>
      <c r="AE1089" s="7">
        <f t="shared" si="174"/>
        <v>0</v>
      </c>
      <c r="AF1089" s="7">
        <f t="shared" si="175"/>
        <v>1</v>
      </c>
      <c r="AG1089" s="7" t="str">
        <f t="shared" si="169"/>
        <v>Adult</v>
      </c>
    </row>
    <row r="1090" spans="1:33">
      <c r="A1090">
        <v>4414</v>
      </c>
      <c r="B1090" t="s">
        <v>26</v>
      </c>
      <c r="C1090" t="s">
        <v>27</v>
      </c>
      <c r="D1090" t="s">
        <v>16</v>
      </c>
      <c r="E1090" s="1">
        <v>41013</v>
      </c>
      <c r="F1090" s="3">
        <v>0.68541666666666667</v>
      </c>
      <c r="G1090" s="1">
        <v>41013</v>
      </c>
      <c r="H1090" s="3">
        <v>0.68333333333333335</v>
      </c>
      <c r="I1090">
        <v>4</v>
      </c>
      <c r="J1090">
        <v>1965</v>
      </c>
      <c r="K1090" s="1">
        <v>41013</v>
      </c>
      <c r="L1090" s="3">
        <v>0.84722222222222221</v>
      </c>
      <c r="M1090" s="1">
        <v>41013</v>
      </c>
      <c r="N1090" s="3">
        <v>0.84722222222222221</v>
      </c>
      <c r="O1090">
        <v>46</v>
      </c>
      <c r="P1090">
        <v>16</v>
      </c>
      <c r="Q1090">
        <v>16</v>
      </c>
      <c r="R1090">
        <v>20</v>
      </c>
      <c r="S1090">
        <v>20</v>
      </c>
      <c r="T1090" s="2">
        <f>ED_DATA[[#This Row],[REG DATE]] + ED_DATA[[#This Row],[REG TIME]]</f>
        <v>41013.685416666667</v>
      </c>
      <c r="U1090" s="2">
        <f>ED_DATA[[#This Row],[TRIAGE DATE]] + ED_DATA[[#This Row],[TRIAGE TIME]]</f>
        <v>41013.683333333334</v>
      </c>
      <c r="V1090" s="2">
        <f>ED_DATA[[#This Row],[DISP DATE]] + ED_DATA[[#This Row],[DISP TIME]]</f>
        <v>41013.847222222219</v>
      </c>
      <c r="W1090" s="2">
        <f>ED_DATA[[#This Row],[DATE PT LEFT ED]] + ED_DATA[[#This Row],[TIME PT LEFT ED]]</f>
        <v>41013.847222222219</v>
      </c>
      <c r="X1090" s="5">
        <f t="shared" si="170"/>
        <v>3.8833333332440816</v>
      </c>
      <c r="Y1090" s="5">
        <f t="shared" si="171"/>
        <v>3.8833333332440816</v>
      </c>
      <c r="Z1090" s="7">
        <f t="shared" si="172"/>
        <v>1</v>
      </c>
      <c r="AA1090" s="7">
        <f t="shared" si="173"/>
        <v>1</v>
      </c>
      <c r="AB1090" s="7">
        <f t="shared" ref="AB1090:AB1153" si="176">IF(C1090="Nurse Practitioner",1,0)</f>
        <v>1</v>
      </c>
      <c r="AC1090" s="7">
        <f t="shared" ref="AC1090:AC1153" si="177">IF(AND(I1090&lt;4,AB1090=1),1,0)</f>
        <v>0</v>
      </c>
      <c r="AD1090" s="7">
        <f t="shared" ref="AD1090:AD1153" si="178">IF(AND(I1090&gt;3,AB1090=1),1,0)</f>
        <v>1</v>
      </c>
      <c r="AE1090" s="7">
        <f t="shared" si="174"/>
        <v>0</v>
      </c>
      <c r="AF1090" s="7">
        <f t="shared" si="175"/>
        <v>1</v>
      </c>
      <c r="AG1090" s="7" t="str">
        <f t="shared" ref="AG1090:AG1153" si="179">IF(O1090&lt;=17, "Pediatric", IF(O1090&lt;=64, "Adult", "Senior"))</f>
        <v>Adult</v>
      </c>
    </row>
    <row r="1091" spans="1:33">
      <c r="A1091">
        <v>4414</v>
      </c>
      <c r="B1091" t="s">
        <v>26</v>
      </c>
      <c r="C1091" t="s">
        <v>27</v>
      </c>
      <c r="D1091" t="s">
        <v>16</v>
      </c>
      <c r="E1091" s="1">
        <v>41016</v>
      </c>
      <c r="F1091" s="3">
        <v>0.56736111111111109</v>
      </c>
      <c r="G1091" s="1">
        <v>41016</v>
      </c>
      <c r="H1091" s="3">
        <v>0.55902777777777779</v>
      </c>
      <c r="I1091">
        <v>4</v>
      </c>
      <c r="J1091">
        <v>1987</v>
      </c>
      <c r="K1091" s="1">
        <v>41016</v>
      </c>
      <c r="L1091" s="3">
        <v>0.70833333333333337</v>
      </c>
      <c r="M1091" s="1">
        <v>41016</v>
      </c>
      <c r="N1091" s="3">
        <v>0.71111111111111114</v>
      </c>
      <c r="O1091">
        <v>28</v>
      </c>
      <c r="P1091">
        <v>13</v>
      </c>
      <c r="Q1091">
        <v>13</v>
      </c>
      <c r="R1091">
        <v>17</v>
      </c>
      <c r="S1091">
        <v>17</v>
      </c>
      <c r="T1091" s="2">
        <f>ED_DATA[[#This Row],[REG DATE]] + ED_DATA[[#This Row],[REG TIME]]</f>
        <v>41016.567361111112</v>
      </c>
      <c r="U1091" s="2">
        <f>ED_DATA[[#This Row],[TRIAGE DATE]] + ED_DATA[[#This Row],[TRIAGE TIME]]</f>
        <v>41016.559027777781</v>
      </c>
      <c r="V1091" s="2">
        <f>ED_DATA[[#This Row],[DISP DATE]] + ED_DATA[[#This Row],[DISP TIME]]</f>
        <v>41016.708333333336</v>
      </c>
      <c r="W1091" s="2">
        <f>ED_DATA[[#This Row],[DATE PT LEFT ED]] + ED_DATA[[#This Row],[TIME PT LEFT ED]]</f>
        <v>41016.711111111108</v>
      </c>
      <c r="X1091" s="5">
        <f t="shared" si="170"/>
        <v>3.4499999998952262</v>
      </c>
      <c r="Y1091" s="5">
        <f t="shared" si="171"/>
        <v>3.3833333333604969</v>
      </c>
      <c r="Z1091" s="7">
        <f t="shared" si="172"/>
        <v>1</v>
      </c>
      <c r="AA1091" s="7">
        <f t="shared" si="173"/>
        <v>1</v>
      </c>
      <c r="AB1091" s="7">
        <f t="shared" si="176"/>
        <v>1</v>
      </c>
      <c r="AC1091" s="7">
        <f t="shared" si="177"/>
        <v>0</v>
      </c>
      <c r="AD1091" s="7">
        <f t="shared" si="178"/>
        <v>1</v>
      </c>
      <c r="AE1091" s="7">
        <f t="shared" si="174"/>
        <v>0</v>
      </c>
      <c r="AF1091" s="7">
        <f t="shared" si="175"/>
        <v>1</v>
      </c>
      <c r="AG1091" s="7" t="str">
        <f t="shared" si="179"/>
        <v>Adult</v>
      </c>
    </row>
    <row r="1092" spans="1:33">
      <c r="A1092">
        <v>4414</v>
      </c>
      <c r="B1092" t="s">
        <v>26</v>
      </c>
      <c r="C1092" t="s">
        <v>27</v>
      </c>
      <c r="D1092" t="s">
        <v>16</v>
      </c>
      <c r="E1092" s="1">
        <v>41016</v>
      </c>
      <c r="F1092" s="3">
        <v>0.58333333333333337</v>
      </c>
      <c r="G1092" s="1">
        <v>41016</v>
      </c>
      <c r="H1092" s="3">
        <v>0.57916666666666672</v>
      </c>
      <c r="I1092">
        <v>4</v>
      </c>
      <c r="J1092">
        <v>1957</v>
      </c>
      <c r="K1092" s="1">
        <v>41016</v>
      </c>
      <c r="L1092" s="3">
        <v>0.72222222222222221</v>
      </c>
      <c r="M1092" s="1">
        <v>41016</v>
      </c>
      <c r="N1092" s="3">
        <v>0.72361111111111109</v>
      </c>
      <c r="O1092">
        <v>55</v>
      </c>
      <c r="P1092">
        <v>14</v>
      </c>
      <c r="Q1092">
        <v>13</v>
      </c>
      <c r="R1092">
        <v>17</v>
      </c>
      <c r="S1092">
        <v>17</v>
      </c>
      <c r="T1092" s="2">
        <f>ED_DATA[[#This Row],[REG DATE]] + ED_DATA[[#This Row],[REG TIME]]</f>
        <v>41016.583333333336</v>
      </c>
      <c r="U1092" s="2">
        <f>ED_DATA[[#This Row],[TRIAGE DATE]] + ED_DATA[[#This Row],[TRIAGE TIME]]</f>
        <v>41016.57916666667</v>
      </c>
      <c r="V1092" s="2">
        <f>ED_DATA[[#This Row],[DISP DATE]] + ED_DATA[[#This Row],[DISP TIME]]</f>
        <v>41016.722222222219</v>
      </c>
      <c r="W1092" s="2">
        <f>ED_DATA[[#This Row],[DATE PT LEFT ED]] + ED_DATA[[#This Row],[TIME PT LEFT ED]]</f>
        <v>41016.723611111112</v>
      </c>
      <c r="X1092" s="5">
        <f t="shared" si="170"/>
        <v>3.3666666666395031</v>
      </c>
      <c r="Y1092" s="5">
        <f t="shared" si="171"/>
        <v>3.3333333331975155</v>
      </c>
      <c r="Z1092" s="7">
        <f t="shared" si="172"/>
        <v>1</v>
      </c>
      <c r="AA1092" s="7">
        <f t="shared" si="173"/>
        <v>1</v>
      </c>
      <c r="AB1092" s="7">
        <f t="shared" si="176"/>
        <v>1</v>
      </c>
      <c r="AC1092" s="7">
        <f t="shared" si="177"/>
        <v>0</v>
      </c>
      <c r="AD1092" s="7">
        <f t="shared" si="178"/>
        <v>1</v>
      </c>
      <c r="AE1092" s="7">
        <f t="shared" si="174"/>
        <v>0</v>
      </c>
      <c r="AF1092" s="7">
        <f t="shared" si="175"/>
        <v>1</v>
      </c>
      <c r="AG1092" s="7" t="str">
        <f t="shared" si="179"/>
        <v>Adult</v>
      </c>
    </row>
    <row r="1093" spans="1:33">
      <c r="A1093">
        <v>4414</v>
      </c>
      <c r="B1093" t="s">
        <v>22</v>
      </c>
      <c r="C1093" t="s">
        <v>15</v>
      </c>
      <c r="D1093" t="s">
        <v>16</v>
      </c>
      <c r="E1093" s="1">
        <v>41011</v>
      </c>
      <c r="F1093" s="3">
        <v>0.47569444444444442</v>
      </c>
      <c r="G1093" s="1">
        <v>41011</v>
      </c>
      <c r="H1093" s="3">
        <v>0.47499999999999998</v>
      </c>
      <c r="I1093">
        <v>4</v>
      </c>
      <c r="J1093">
        <v>1989</v>
      </c>
      <c r="K1093" s="1">
        <v>41011</v>
      </c>
      <c r="L1093" s="3">
        <v>0.53472222222222221</v>
      </c>
      <c r="M1093" s="1">
        <v>41011</v>
      </c>
      <c r="N1093" s="3">
        <v>0.53472222222222221</v>
      </c>
      <c r="O1093">
        <v>26</v>
      </c>
      <c r="P1093">
        <v>11</v>
      </c>
      <c r="Q1093">
        <v>11</v>
      </c>
      <c r="R1093">
        <v>12</v>
      </c>
      <c r="S1093">
        <v>12</v>
      </c>
      <c r="T1093" s="2">
        <f>ED_DATA[[#This Row],[REG DATE]] + ED_DATA[[#This Row],[REG TIME]]</f>
        <v>41011.475694444445</v>
      </c>
      <c r="U1093" s="2">
        <f>ED_DATA[[#This Row],[TRIAGE DATE]] + ED_DATA[[#This Row],[TRIAGE TIME]]</f>
        <v>41011.474999999999</v>
      </c>
      <c r="V1093" s="2">
        <f>ED_DATA[[#This Row],[DISP DATE]] + ED_DATA[[#This Row],[DISP TIME]]</f>
        <v>41011.534722222219</v>
      </c>
      <c r="W1093" s="2">
        <f>ED_DATA[[#This Row],[DATE PT LEFT ED]] + ED_DATA[[#This Row],[TIME PT LEFT ED]]</f>
        <v>41011.534722222219</v>
      </c>
      <c r="X1093" s="5">
        <f t="shared" si="170"/>
        <v>1.4166666665696539</v>
      </c>
      <c r="Y1093" s="5">
        <f t="shared" si="171"/>
        <v>1.4166666665696539</v>
      </c>
      <c r="Z1093" s="7">
        <f t="shared" si="172"/>
        <v>1</v>
      </c>
      <c r="AA1093" s="7">
        <f t="shared" si="173"/>
        <v>1</v>
      </c>
      <c r="AB1093" s="7">
        <f t="shared" si="176"/>
        <v>0</v>
      </c>
      <c r="AC1093" s="7">
        <f t="shared" si="177"/>
        <v>0</v>
      </c>
      <c r="AD1093" s="7">
        <f t="shared" si="178"/>
        <v>0</v>
      </c>
      <c r="AE1093" s="7">
        <f t="shared" si="174"/>
        <v>0</v>
      </c>
      <c r="AF1093" s="7">
        <f t="shared" si="175"/>
        <v>0</v>
      </c>
      <c r="AG1093" s="7" t="str">
        <f t="shared" si="179"/>
        <v>Adult</v>
      </c>
    </row>
    <row r="1094" spans="1:33">
      <c r="A1094">
        <v>4414</v>
      </c>
      <c r="B1094" t="s">
        <v>17</v>
      </c>
      <c r="C1094" t="s">
        <v>15</v>
      </c>
      <c r="D1094" t="s">
        <v>16</v>
      </c>
      <c r="E1094" s="1">
        <v>41016</v>
      </c>
      <c r="F1094" s="3">
        <v>4.5138888888888888E-2</v>
      </c>
      <c r="G1094" s="1">
        <v>41016</v>
      </c>
      <c r="H1094" s="3">
        <v>3.8194444444444448E-2</v>
      </c>
      <c r="I1094">
        <v>4</v>
      </c>
      <c r="J1094">
        <v>1979</v>
      </c>
      <c r="K1094" s="1">
        <v>41016</v>
      </c>
      <c r="L1094" s="3">
        <v>0.29166666666666669</v>
      </c>
      <c r="M1094" s="1">
        <v>41016</v>
      </c>
      <c r="N1094" s="3">
        <v>0.29305555555555557</v>
      </c>
      <c r="O1094">
        <v>36</v>
      </c>
      <c r="P1094">
        <v>1</v>
      </c>
      <c r="Q1094">
        <v>0</v>
      </c>
      <c r="R1094">
        <v>7</v>
      </c>
      <c r="S1094">
        <v>7</v>
      </c>
      <c r="T1094" s="2">
        <f>ED_DATA[[#This Row],[REG DATE]] + ED_DATA[[#This Row],[REG TIME]]</f>
        <v>41016.045138888891</v>
      </c>
      <c r="U1094" s="2">
        <f>ED_DATA[[#This Row],[TRIAGE DATE]] + ED_DATA[[#This Row],[TRIAGE TIME]]</f>
        <v>41016.038194444445</v>
      </c>
      <c r="V1094" s="2">
        <f>ED_DATA[[#This Row],[DISP DATE]] + ED_DATA[[#This Row],[DISP TIME]]</f>
        <v>41016.291666666664</v>
      </c>
      <c r="W1094" s="2">
        <f>ED_DATA[[#This Row],[DATE PT LEFT ED]] + ED_DATA[[#This Row],[TIME PT LEFT ED]]</f>
        <v>41016.293055555558</v>
      </c>
      <c r="X1094" s="5">
        <f t="shared" si="170"/>
        <v>5.9500000000116415</v>
      </c>
      <c r="Y1094" s="5">
        <f t="shared" si="171"/>
        <v>5.9166666665696539</v>
      </c>
      <c r="Z1094" s="7">
        <f t="shared" si="172"/>
        <v>1</v>
      </c>
      <c r="AA1094" s="7">
        <f t="shared" si="173"/>
        <v>0</v>
      </c>
      <c r="AB1094" s="7">
        <f t="shared" si="176"/>
        <v>0</v>
      </c>
      <c r="AC1094" s="7">
        <f t="shared" si="177"/>
        <v>0</v>
      </c>
      <c r="AD1094" s="7">
        <f t="shared" si="178"/>
        <v>0</v>
      </c>
      <c r="AE1094" s="7">
        <f t="shared" si="174"/>
        <v>0</v>
      </c>
      <c r="AF1094" s="7">
        <f t="shared" si="175"/>
        <v>0</v>
      </c>
      <c r="AG1094" s="7" t="str">
        <f t="shared" si="179"/>
        <v>Adult</v>
      </c>
    </row>
    <row r="1095" spans="1:33">
      <c r="A1095">
        <v>4414</v>
      </c>
      <c r="B1095" t="s">
        <v>22</v>
      </c>
      <c r="C1095" t="s">
        <v>15</v>
      </c>
      <c r="D1095" t="s">
        <v>16</v>
      </c>
      <c r="E1095" s="1">
        <v>41012</v>
      </c>
      <c r="F1095" s="3">
        <v>0.7006944444444444</v>
      </c>
      <c r="G1095" s="1">
        <v>41012</v>
      </c>
      <c r="H1095" s="3">
        <v>0.7</v>
      </c>
      <c r="I1095">
        <v>4</v>
      </c>
      <c r="J1095">
        <v>1978</v>
      </c>
      <c r="K1095" s="1">
        <v>41012</v>
      </c>
      <c r="L1095" s="3">
        <v>0.84722222222222221</v>
      </c>
      <c r="M1095" s="1">
        <v>41012</v>
      </c>
      <c r="N1095" s="3">
        <v>0.875</v>
      </c>
      <c r="O1095">
        <v>34</v>
      </c>
      <c r="P1095">
        <v>16</v>
      </c>
      <c r="Q1095">
        <v>16</v>
      </c>
      <c r="R1095">
        <v>20</v>
      </c>
      <c r="S1095">
        <v>21</v>
      </c>
      <c r="T1095" s="2">
        <f>ED_DATA[[#This Row],[REG DATE]] + ED_DATA[[#This Row],[REG TIME]]</f>
        <v>41012.700694444444</v>
      </c>
      <c r="U1095" s="2">
        <f>ED_DATA[[#This Row],[TRIAGE DATE]] + ED_DATA[[#This Row],[TRIAGE TIME]]</f>
        <v>41012.699999999997</v>
      </c>
      <c r="V1095" s="2">
        <f>ED_DATA[[#This Row],[DISP DATE]] + ED_DATA[[#This Row],[DISP TIME]]</f>
        <v>41012.847222222219</v>
      </c>
      <c r="W1095" s="2">
        <f>ED_DATA[[#This Row],[DATE PT LEFT ED]] + ED_DATA[[#This Row],[TIME PT LEFT ED]]</f>
        <v>41012.875</v>
      </c>
      <c r="X1095" s="5">
        <f t="shared" si="170"/>
        <v>4.1833333333488554</v>
      </c>
      <c r="Y1095" s="5">
        <f t="shared" si="171"/>
        <v>3.5166666666045785</v>
      </c>
      <c r="Z1095" s="7">
        <f t="shared" si="172"/>
        <v>1</v>
      </c>
      <c r="AA1095" s="7">
        <f t="shared" si="173"/>
        <v>1</v>
      </c>
      <c r="AB1095" s="7">
        <f t="shared" si="176"/>
        <v>0</v>
      </c>
      <c r="AC1095" s="7">
        <f t="shared" si="177"/>
        <v>0</v>
      </c>
      <c r="AD1095" s="7">
        <f t="shared" si="178"/>
        <v>0</v>
      </c>
      <c r="AE1095" s="7">
        <f t="shared" si="174"/>
        <v>0</v>
      </c>
      <c r="AF1095" s="7">
        <f t="shared" si="175"/>
        <v>0</v>
      </c>
      <c r="AG1095" s="7" t="str">
        <f t="shared" si="179"/>
        <v>Adult</v>
      </c>
    </row>
    <row r="1096" spans="1:33">
      <c r="A1096">
        <v>4414</v>
      </c>
      <c r="B1096" t="s">
        <v>22</v>
      </c>
      <c r="C1096" t="s">
        <v>15</v>
      </c>
      <c r="D1096" t="s">
        <v>16</v>
      </c>
      <c r="E1096" s="1">
        <v>41012</v>
      </c>
      <c r="F1096" s="3">
        <v>0.93125000000000002</v>
      </c>
      <c r="G1096" s="1">
        <v>41012</v>
      </c>
      <c r="H1096" s="3">
        <v>0.93055555555555558</v>
      </c>
      <c r="I1096">
        <v>4</v>
      </c>
      <c r="J1096">
        <v>1978</v>
      </c>
      <c r="K1096" s="1">
        <v>41013</v>
      </c>
      <c r="L1096" s="3">
        <v>6.9444444444444447E-4</v>
      </c>
      <c r="M1096" s="1">
        <v>41013</v>
      </c>
      <c r="N1096" s="3">
        <v>6.9444444444444447E-4</v>
      </c>
      <c r="O1096">
        <v>34</v>
      </c>
      <c r="P1096">
        <v>22</v>
      </c>
      <c r="Q1096">
        <v>22</v>
      </c>
      <c r="R1096">
        <v>0</v>
      </c>
      <c r="S1096">
        <v>0</v>
      </c>
      <c r="T1096" s="2">
        <f>ED_DATA[[#This Row],[REG DATE]] + ED_DATA[[#This Row],[REG TIME]]</f>
        <v>41012.931250000001</v>
      </c>
      <c r="U1096" s="2">
        <f>ED_DATA[[#This Row],[TRIAGE DATE]] + ED_DATA[[#This Row],[TRIAGE TIME]]</f>
        <v>41012.930555555555</v>
      </c>
      <c r="V1096" s="2">
        <f>ED_DATA[[#This Row],[DISP DATE]] + ED_DATA[[#This Row],[DISP TIME]]</f>
        <v>41013.000694444447</v>
      </c>
      <c r="W1096" s="2">
        <f>ED_DATA[[#This Row],[DATE PT LEFT ED]] + ED_DATA[[#This Row],[TIME PT LEFT ED]]</f>
        <v>41013.000694444447</v>
      </c>
      <c r="X1096" s="5">
        <f t="shared" si="170"/>
        <v>1.6666666666860692</v>
      </c>
      <c r="Y1096" s="5">
        <f t="shared" si="171"/>
        <v>1.6666666666860692</v>
      </c>
      <c r="Z1096" s="7">
        <f t="shared" si="172"/>
        <v>1</v>
      </c>
      <c r="AA1096" s="7">
        <f t="shared" si="173"/>
        <v>1</v>
      </c>
      <c r="AB1096" s="7">
        <f t="shared" si="176"/>
        <v>0</v>
      </c>
      <c r="AC1096" s="7">
        <f t="shared" si="177"/>
        <v>0</v>
      </c>
      <c r="AD1096" s="7">
        <f t="shared" si="178"/>
        <v>0</v>
      </c>
      <c r="AE1096" s="7">
        <f t="shared" si="174"/>
        <v>0</v>
      </c>
      <c r="AF1096" s="7">
        <f t="shared" si="175"/>
        <v>0</v>
      </c>
      <c r="AG1096" s="7" t="str">
        <f t="shared" si="179"/>
        <v>Adult</v>
      </c>
    </row>
    <row r="1097" spans="1:33">
      <c r="A1097">
        <v>4414</v>
      </c>
      <c r="B1097" t="s">
        <v>17</v>
      </c>
      <c r="C1097" t="s">
        <v>15</v>
      </c>
      <c r="D1097" t="s">
        <v>16</v>
      </c>
      <c r="E1097" s="1">
        <v>41015</v>
      </c>
      <c r="F1097" s="3">
        <v>0.65277777777777779</v>
      </c>
      <c r="G1097" s="1">
        <v>41015</v>
      </c>
      <c r="H1097" s="3">
        <v>0.6430555555555556</v>
      </c>
      <c r="I1097">
        <v>3</v>
      </c>
      <c r="J1097">
        <v>2010</v>
      </c>
      <c r="K1097" s="1">
        <v>41015</v>
      </c>
      <c r="L1097" s="3">
        <v>0.73263888888888884</v>
      </c>
      <c r="M1097" s="1">
        <v>41015</v>
      </c>
      <c r="N1097" s="3">
        <v>0.73472222222222228</v>
      </c>
      <c r="O1097">
        <v>6</v>
      </c>
      <c r="P1097">
        <v>15</v>
      </c>
      <c r="Q1097">
        <v>15</v>
      </c>
      <c r="R1097">
        <v>17</v>
      </c>
      <c r="S1097">
        <v>17</v>
      </c>
      <c r="T1097" s="2">
        <f>ED_DATA[[#This Row],[REG DATE]] + ED_DATA[[#This Row],[REG TIME]]</f>
        <v>41015.652777777781</v>
      </c>
      <c r="U1097" s="2">
        <f>ED_DATA[[#This Row],[TRIAGE DATE]] + ED_DATA[[#This Row],[TRIAGE TIME]]</f>
        <v>41015.643055555556</v>
      </c>
      <c r="V1097" s="2">
        <f>ED_DATA[[#This Row],[DISP DATE]] + ED_DATA[[#This Row],[DISP TIME]]</f>
        <v>41015.732638888891</v>
      </c>
      <c r="W1097" s="2">
        <f>ED_DATA[[#This Row],[DATE PT LEFT ED]] + ED_DATA[[#This Row],[TIME PT LEFT ED]]</f>
        <v>41015.734722222223</v>
      </c>
      <c r="X1097" s="5">
        <f t="shared" si="170"/>
        <v>1.96666666661622</v>
      </c>
      <c r="Y1097" s="5">
        <f t="shared" si="171"/>
        <v>1.9166666666278616</v>
      </c>
      <c r="Z1097" s="7">
        <f t="shared" si="172"/>
        <v>1</v>
      </c>
      <c r="AA1097" s="7">
        <f t="shared" si="173"/>
        <v>1</v>
      </c>
      <c r="AB1097" s="7">
        <f t="shared" si="176"/>
        <v>0</v>
      </c>
      <c r="AC1097" s="7">
        <f t="shared" si="177"/>
        <v>0</v>
      </c>
      <c r="AD1097" s="7">
        <f t="shared" si="178"/>
        <v>0</v>
      </c>
      <c r="AE1097" s="7">
        <f t="shared" si="174"/>
        <v>0</v>
      </c>
      <c r="AF1097" s="7">
        <f t="shared" si="175"/>
        <v>0</v>
      </c>
      <c r="AG1097" s="7" t="str">
        <f t="shared" si="179"/>
        <v>Pediatric</v>
      </c>
    </row>
    <row r="1098" spans="1:33">
      <c r="A1098">
        <v>4414</v>
      </c>
      <c r="B1098" t="s">
        <v>17</v>
      </c>
      <c r="C1098" t="s">
        <v>15</v>
      </c>
      <c r="D1098" t="s">
        <v>16</v>
      </c>
      <c r="E1098" s="1">
        <v>41015</v>
      </c>
      <c r="F1098" s="3">
        <v>0.67847222222222225</v>
      </c>
      <c r="G1098" s="1">
        <v>41015</v>
      </c>
      <c r="H1098" s="3">
        <v>0.67361111111111116</v>
      </c>
      <c r="I1098">
        <v>3</v>
      </c>
      <c r="J1098">
        <v>1940</v>
      </c>
      <c r="K1098" s="1">
        <v>41015</v>
      </c>
      <c r="L1098" s="3">
        <v>0.79722222222222228</v>
      </c>
      <c r="M1098" s="1">
        <v>41015</v>
      </c>
      <c r="N1098" s="3">
        <v>0.79722222222222228</v>
      </c>
      <c r="O1098">
        <v>72</v>
      </c>
      <c r="P1098">
        <v>16</v>
      </c>
      <c r="Q1098">
        <v>16</v>
      </c>
      <c r="R1098">
        <v>19</v>
      </c>
      <c r="S1098">
        <v>19</v>
      </c>
      <c r="T1098" s="2">
        <f>ED_DATA[[#This Row],[REG DATE]] + ED_DATA[[#This Row],[REG TIME]]</f>
        <v>41015.678472222222</v>
      </c>
      <c r="U1098" s="2">
        <f>ED_DATA[[#This Row],[TRIAGE DATE]] + ED_DATA[[#This Row],[TRIAGE TIME]]</f>
        <v>41015.673611111109</v>
      </c>
      <c r="V1098" s="2">
        <f>ED_DATA[[#This Row],[DISP DATE]] + ED_DATA[[#This Row],[DISP TIME]]</f>
        <v>41015.797222222223</v>
      </c>
      <c r="W1098" s="2">
        <f>ED_DATA[[#This Row],[DATE PT LEFT ED]] + ED_DATA[[#This Row],[TIME PT LEFT ED]]</f>
        <v>41015.797222222223</v>
      </c>
      <c r="X1098" s="5">
        <f t="shared" si="170"/>
        <v>2.8500000000349246</v>
      </c>
      <c r="Y1098" s="5">
        <f t="shared" si="171"/>
        <v>2.8500000000349246</v>
      </c>
      <c r="Z1098" s="7">
        <f t="shared" si="172"/>
        <v>1</v>
      </c>
      <c r="AA1098" s="7">
        <f t="shared" si="173"/>
        <v>1</v>
      </c>
      <c r="AB1098" s="7">
        <f t="shared" si="176"/>
        <v>0</v>
      </c>
      <c r="AC1098" s="7">
        <f t="shared" si="177"/>
        <v>0</v>
      </c>
      <c r="AD1098" s="7">
        <f t="shared" si="178"/>
        <v>0</v>
      </c>
      <c r="AE1098" s="7">
        <f t="shared" si="174"/>
        <v>0</v>
      </c>
      <c r="AF1098" s="7">
        <f t="shared" si="175"/>
        <v>0</v>
      </c>
      <c r="AG1098" s="7" t="str">
        <f t="shared" si="179"/>
        <v>Senior</v>
      </c>
    </row>
    <row r="1099" spans="1:33">
      <c r="A1099">
        <v>4414</v>
      </c>
      <c r="B1099" t="s">
        <v>17</v>
      </c>
      <c r="C1099" t="s">
        <v>15</v>
      </c>
      <c r="D1099" t="s">
        <v>16</v>
      </c>
      <c r="E1099" s="1">
        <v>41015</v>
      </c>
      <c r="F1099" s="3">
        <v>0.70208333333333328</v>
      </c>
      <c r="G1099" s="1">
        <v>41015</v>
      </c>
      <c r="H1099" s="3">
        <v>0.69652777777777775</v>
      </c>
      <c r="I1099">
        <v>3</v>
      </c>
      <c r="J1099">
        <v>2004</v>
      </c>
      <c r="K1099" s="1">
        <v>41015</v>
      </c>
      <c r="L1099" s="3">
        <v>0.75694444444444442</v>
      </c>
      <c r="M1099" s="1">
        <v>41015</v>
      </c>
      <c r="N1099" s="3">
        <v>0.78472222222222221</v>
      </c>
      <c r="O1099">
        <v>12</v>
      </c>
      <c r="P1099">
        <v>16</v>
      </c>
      <c r="Q1099">
        <v>16</v>
      </c>
      <c r="R1099">
        <v>18</v>
      </c>
      <c r="S1099">
        <v>18</v>
      </c>
      <c r="T1099" s="2">
        <f>ED_DATA[[#This Row],[REG DATE]] + ED_DATA[[#This Row],[REG TIME]]</f>
        <v>41015.70208333333</v>
      </c>
      <c r="U1099" s="2">
        <f>ED_DATA[[#This Row],[TRIAGE DATE]] + ED_DATA[[#This Row],[TRIAGE TIME]]</f>
        <v>41015.696527777778</v>
      </c>
      <c r="V1099" s="2">
        <f>ED_DATA[[#This Row],[DISP DATE]] + ED_DATA[[#This Row],[DISP TIME]]</f>
        <v>41015.756944444445</v>
      </c>
      <c r="W1099" s="2">
        <f>ED_DATA[[#This Row],[DATE PT LEFT ED]] + ED_DATA[[#This Row],[TIME PT LEFT ED]]</f>
        <v>41015.784722222219</v>
      </c>
      <c r="X1099" s="5">
        <f t="shared" si="170"/>
        <v>1.9833333333372138</v>
      </c>
      <c r="Y1099" s="5">
        <f t="shared" si="171"/>
        <v>1.3166666667675599</v>
      </c>
      <c r="Z1099" s="7">
        <f t="shared" si="172"/>
        <v>1</v>
      </c>
      <c r="AA1099" s="7">
        <f t="shared" si="173"/>
        <v>1</v>
      </c>
      <c r="AB1099" s="7">
        <f t="shared" si="176"/>
        <v>0</v>
      </c>
      <c r="AC1099" s="7">
        <f t="shared" si="177"/>
        <v>0</v>
      </c>
      <c r="AD1099" s="7">
        <f t="shared" si="178"/>
        <v>0</v>
      </c>
      <c r="AE1099" s="7">
        <f t="shared" si="174"/>
        <v>0</v>
      </c>
      <c r="AF1099" s="7">
        <f t="shared" si="175"/>
        <v>0</v>
      </c>
      <c r="AG1099" s="7" t="str">
        <f t="shared" si="179"/>
        <v>Pediatric</v>
      </c>
    </row>
    <row r="1100" spans="1:33">
      <c r="A1100">
        <v>4414</v>
      </c>
      <c r="B1100" t="s">
        <v>17</v>
      </c>
      <c r="C1100" t="s">
        <v>15</v>
      </c>
      <c r="D1100" t="s">
        <v>16</v>
      </c>
      <c r="E1100" s="1">
        <v>41015</v>
      </c>
      <c r="F1100" s="3">
        <v>0.70486111111111116</v>
      </c>
      <c r="G1100" s="1">
        <v>41015</v>
      </c>
      <c r="H1100" s="3">
        <v>0.7006944444444444</v>
      </c>
      <c r="I1100">
        <v>3</v>
      </c>
      <c r="J1100">
        <v>1998</v>
      </c>
      <c r="K1100" s="1">
        <v>41015</v>
      </c>
      <c r="L1100" s="3">
        <v>0.78125</v>
      </c>
      <c r="M1100" s="1">
        <v>41015</v>
      </c>
      <c r="N1100" s="3">
        <v>0.7944444444444444</v>
      </c>
      <c r="O1100">
        <v>15</v>
      </c>
      <c r="P1100">
        <v>16</v>
      </c>
      <c r="Q1100">
        <v>16</v>
      </c>
      <c r="R1100">
        <v>18</v>
      </c>
      <c r="S1100">
        <v>19</v>
      </c>
      <c r="T1100" s="2">
        <f>ED_DATA[[#This Row],[REG DATE]] + ED_DATA[[#This Row],[REG TIME]]</f>
        <v>41015.704861111109</v>
      </c>
      <c r="U1100" s="2">
        <f>ED_DATA[[#This Row],[TRIAGE DATE]] + ED_DATA[[#This Row],[TRIAGE TIME]]</f>
        <v>41015.700694444444</v>
      </c>
      <c r="V1100" s="2">
        <f>ED_DATA[[#This Row],[DISP DATE]] + ED_DATA[[#This Row],[DISP TIME]]</f>
        <v>41015.78125</v>
      </c>
      <c r="W1100" s="2">
        <f>ED_DATA[[#This Row],[DATE PT LEFT ED]] + ED_DATA[[#This Row],[TIME PT LEFT ED]]</f>
        <v>41015.794444444444</v>
      </c>
      <c r="X1100" s="5">
        <f t="shared" si="170"/>
        <v>2.1500000000232831</v>
      </c>
      <c r="Y1100" s="5">
        <f t="shared" si="171"/>
        <v>1.8333333333721384</v>
      </c>
      <c r="Z1100" s="7">
        <f t="shared" si="172"/>
        <v>1</v>
      </c>
      <c r="AA1100" s="7">
        <f t="shared" si="173"/>
        <v>1</v>
      </c>
      <c r="AB1100" s="7">
        <f t="shared" si="176"/>
        <v>0</v>
      </c>
      <c r="AC1100" s="7">
        <f t="shared" si="177"/>
        <v>0</v>
      </c>
      <c r="AD1100" s="7">
        <f t="shared" si="178"/>
        <v>0</v>
      </c>
      <c r="AE1100" s="7">
        <f t="shared" si="174"/>
        <v>0</v>
      </c>
      <c r="AF1100" s="7">
        <f t="shared" si="175"/>
        <v>0</v>
      </c>
      <c r="AG1100" s="7" t="str">
        <f t="shared" si="179"/>
        <v>Pediatric</v>
      </c>
    </row>
    <row r="1101" spans="1:33">
      <c r="A1101">
        <v>4414</v>
      </c>
      <c r="B1101" t="s">
        <v>17</v>
      </c>
      <c r="C1101" t="s">
        <v>15</v>
      </c>
      <c r="D1101" t="s">
        <v>16</v>
      </c>
      <c r="E1101" s="1">
        <v>41015</v>
      </c>
      <c r="F1101" s="3">
        <v>0.7368055555555556</v>
      </c>
      <c r="G1101" s="1">
        <v>41015</v>
      </c>
      <c r="H1101" s="3">
        <v>0.73055555555555551</v>
      </c>
      <c r="I1101">
        <v>3</v>
      </c>
      <c r="J1101">
        <v>2008</v>
      </c>
      <c r="K1101" s="1">
        <v>41015</v>
      </c>
      <c r="L1101" s="3">
        <v>0.82152777777777775</v>
      </c>
      <c r="M1101" s="1">
        <v>41015</v>
      </c>
      <c r="N1101" s="3">
        <v>0.82152777777777775</v>
      </c>
      <c r="O1101">
        <v>4</v>
      </c>
      <c r="P1101">
        <v>17</v>
      </c>
      <c r="Q1101">
        <v>17</v>
      </c>
      <c r="R1101">
        <v>19</v>
      </c>
      <c r="S1101">
        <v>19</v>
      </c>
      <c r="T1101" s="2">
        <f>ED_DATA[[#This Row],[REG DATE]] + ED_DATA[[#This Row],[REG TIME]]</f>
        <v>41015.736805555556</v>
      </c>
      <c r="U1101" s="2">
        <f>ED_DATA[[#This Row],[TRIAGE DATE]] + ED_DATA[[#This Row],[TRIAGE TIME]]</f>
        <v>41015.730555555558</v>
      </c>
      <c r="V1101" s="2">
        <f>ED_DATA[[#This Row],[DISP DATE]] + ED_DATA[[#This Row],[DISP TIME]]</f>
        <v>41015.821527777778</v>
      </c>
      <c r="W1101" s="2">
        <f>ED_DATA[[#This Row],[DATE PT LEFT ED]] + ED_DATA[[#This Row],[TIME PT LEFT ED]]</f>
        <v>41015.821527777778</v>
      </c>
      <c r="X1101" s="5">
        <f t="shared" si="170"/>
        <v>2.0333333333255723</v>
      </c>
      <c r="Y1101" s="5">
        <f t="shared" si="171"/>
        <v>2.0333333333255723</v>
      </c>
      <c r="Z1101" s="7">
        <f t="shared" si="172"/>
        <v>1</v>
      </c>
      <c r="AA1101" s="7">
        <f t="shared" si="173"/>
        <v>1</v>
      </c>
      <c r="AB1101" s="7">
        <f t="shared" si="176"/>
        <v>0</v>
      </c>
      <c r="AC1101" s="7">
        <f t="shared" si="177"/>
        <v>0</v>
      </c>
      <c r="AD1101" s="7">
        <f t="shared" si="178"/>
        <v>0</v>
      </c>
      <c r="AE1101" s="7">
        <f t="shared" si="174"/>
        <v>0</v>
      </c>
      <c r="AF1101" s="7">
        <f t="shared" si="175"/>
        <v>0</v>
      </c>
      <c r="AG1101" s="7" t="str">
        <f t="shared" si="179"/>
        <v>Pediatric</v>
      </c>
    </row>
    <row r="1102" spans="1:33">
      <c r="A1102">
        <v>4414</v>
      </c>
      <c r="B1102" t="s">
        <v>17</v>
      </c>
      <c r="C1102" t="s">
        <v>15</v>
      </c>
      <c r="D1102" t="s">
        <v>16</v>
      </c>
      <c r="E1102" s="1">
        <v>41015</v>
      </c>
      <c r="F1102" s="3">
        <v>0.74930555555555556</v>
      </c>
      <c r="G1102" s="1">
        <v>41015</v>
      </c>
      <c r="H1102" s="3">
        <v>0.74027777777777781</v>
      </c>
      <c r="I1102">
        <v>3</v>
      </c>
      <c r="J1102">
        <v>2010</v>
      </c>
      <c r="K1102" s="1">
        <v>41015</v>
      </c>
      <c r="L1102" s="3">
        <v>0.82152777777777775</v>
      </c>
      <c r="M1102" s="1">
        <v>41015</v>
      </c>
      <c r="N1102" s="3">
        <v>0.82152777777777775</v>
      </c>
      <c r="O1102">
        <v>3</v>
      </c>
      <c r="P1102">
        <v>17</v>
      </c>
      <c r="Q1102">
        <v>17</v>
      </c>
      <c r="R1102">
        <v>19</v>
      </c>
      <c r="S1102">
        <v>19</v>
      </c>
      <c r="T1102" s="2">
        <f>ED_DATA[[#This Row],[REG DATE]] + ED_DATA[[#This Row],[REG TIME]]</f>
        <v>41015.749305555553</v>
      </c>
      <c r="U1102" s="2">
        <f>ED_DATA[[#This Row],[TRIAGE DATE]] + ED_DATA[[#This Row],[TRIAGE TIME]]</f>
        <v>41015.740277777775</v>
      </c>
      <c r="V1102" s="2">
        <f>ED_DATA[[#This Row],[DISP DATE]] + ED_DATA[[#This Row],[DISP TIME]]</f>
        <v>41015.821527777778</v>
      </c>
      <c r="W1102" s="2">
        <f>ED_DATA[[#This Row],[DATE PT LEFT ED]] + ED_DATA[[#This Row],[TIME PT LEFT ED]]</f>
        <v>41015.821527777778</v>
      </c>
      <c r="X1102" s="5">
        <f t="shared" si="170"/>
        <v>1.7333333333954215</v>
      </c>
      <c r="Y1102" s="5">
        <f t="shared" si="171"/>
        <v>1.7333333333954215</v>
      </c>
      <c r="Z1102" s="7">
        <f t="shared" si="172"/>
        <v>1</v>
      </c>
      <c r="AA1102" s="7">
        <f t="shared" si="173"/>
        <v>1</v>
      </c>
      <c r="AB1102" s="7">
        <f t="shared" si="176"/>
        <v>0</v>
      </c>
      <c r="AC1102" s="7">
        <f t="shared" si="177"/>
        <v>0</v>
      </c>
      <c r="AD1102" s="7">
        <f t="shared" si="178"/>
        <v>0</v>
      </c>
      <c r="AE1102" s="7">
        <f t="shared" si="174"/>
        <v>0</v>
      </c>
      <c r="AF1102" s="7">
        <f t="shared" si="175"/>
        <v>0</v>
      </c>
      <c r="AG1102" s="7" t="str">
        <f t="shared" si="179"/>
        <v>Pediatric</v>
      </c>
    </row>
    <row r="1103" spans="1:33">
      <c r="A1103">
        <v>4414</v>
      </c>
      <c r="B1103" t="s">
        <v>17</v>
      </c>
      <c r="C1103" t="s">
        <v>15</v>
      </c>
      <c r="D1103" t="s">
        <v>16</v>
      </c>
      <c r="E1103" s="1">
        <v>41015</v>
      </c>
      <c r="F1103" s="3">
        <v>0.77777777777777779</v>
      </c>
      <c r="G1103" s="1">
        <v>41015</v>
      </c>
      <c r="H1103" s="3">
        <v>0.77222222222222225</v>
      </c>
      <c r="I1103">
        <v>3</v>
      </c>
      <c r="J1103">
        <v>2010</v>
      </c>
      <c r="K1103" s="1">
        <v>41015</v>
      </c>
      <c r="L1103" s="3">
        <v>0.83680555555555558</v>
      </c>
      <c r="M1103" s="1">
        <v>41015</v>
      </c>
      <c r="N1103" s="3">
        <v>0.83680555555555558</v>
      </c>
      <c r="O1103">
        <v>3</v>
      </c>
      <c r="P1103">
        <v>18</v>
      </c>
      <c r="Q1103">
        <v>18</v>
      </c>
      <c r="R1103">
        <v>20</v>
      </c>
      <c r="S1103">
        <v>20</v>
      </c>
      <c r="T1103" s="2">
        <f>ED_DATA[[#This Row],[REG DATE]] + ED_DATA[[#This Row],[REG TIME]]</f>
        <v>41015.777777777781</v>
      </c>
      <c r="U1103" s="2">
        <f>ED_DATA[[#This Row],[TRIAGE DATE]] + ED_DATA[[#This Row],[TRIAGE TIME]]</f>
        <v>41015.772222222222</v>
      </c>
      <c r="V1103" s="2">
        <f>ED_DATA[[#This Row],[DISP DATE]] + ED_DATA[[#This Row],[DISP TIME]]</f>
        <v>41015.836805555555</v>
      </c>
      <c r="W1103" s="2">
        <f>ED_DATA[[#This Row],[DATE PT LEFT ED]] + ED_DATA[[#This Row],[TIME PT LEFT ED]]</f>
        <v>41015.836805555555</v>
      </c>
      <c r="X1103" s="5">
        <f t="shared" si="170"/>
        <v>1.4166666665696539</v>
      </c>
      <c r="Y1103" s="5">
        <f t="shared" si="171"/>
        <v>1.4166666665696539</v>
      </c>
      <c r="Z1103" s="7">
        <f t="shared" si="172"/>
        <v>1</v>
      </c>
      <c r="AA1103" s="7">
        <f t="shared" si="173"/>
        <v>1</v>
      </c>
      <c r="AB1103" s="7">
        <f t="shared" si="176"/>
        <v>0</v>
      </c>
      <c r="AC1103" s="7">
        <f t="shared" si="177"/>
        <v>0</v>
      </c>
      <c r="AD1103" s="7">
        <f t="shared" si="178"/>
        <v>0</v>
      </c>
      <c r="AE1103" s="7">
        <f t="shared" si="174"/>
        <v>0</v>
      </c>
      <c r="AF1103" s="7">
        <f t="shared" si="175"/>
        <v>0</v>
      </c>
      <c r="AG1103" s="7" t="str">
        <f t="shared" si="179"/>
        <v>Pediatric</v>
      </c>
    </row>
    <row r="1104" spans="1:33">
      <c r="A1104">
        <v>4414</v>
      </c>
      <c r="B1104" t="s">
        <v>17</v>
      </c>
      <c r="C1104" t="s">
        <v>15</v>
      </c>
      <c r="D1104" t="s">
        <v>16</v>
      </c>
      <c r="E1104" s="1">
        <v>41015</v>
      </c>
      <c r="F1104" s="3">
        <v>0.7944444444444444</v>
      </c>
      <c r="G1104" s="1">
        <v>41015</v>
      </c>
      <c r="H1104" s="3">
        <v>0.7895833333333333</v>
      </c>
      <c r="I1104">
        <v>3</v>
      </c>
      <c r="J1104">
        <v>1999</v>
      </c>
      <c r="K1104" s="1">
        <v>41015</v>
      </c>
      <c r="L1104" s="3">
        <v>0.90625</v>
      </c>
      <c r="M1104" s="1">
        <v>41015</v>
      </c>
      <c r="N1104" s="3">
        <v>0.90625</v>
      </c>
      <c r="O1104">
        <v>15</v>
      </c>
      <c r="P1104">
        <v>19</v>
      </c>
      <c r="Q1104">
        <v>18</v>
      </c>
      <c r="R1104">
        <v>21</v>
      </c>
      <c r="S1104">
        <v>21</v>
      </c>
      <c r="T1104" s="2">
        <f>ED_DATA[[#This Row],[REG DATE]] + ED_DATA[[#This Row],[REG TIME]]</f>
        <v>41015.794444444444</v>
      </c>
      <c r="U1104" s="2">
        <f>ED_DATA[[#This Row],[TRIAGE DATE]] + ED_DATA[[#This Row],[TRIAGE TIME]]</f>
        <v>41015.789583333331</v>
      </c>
      <c r="V1104" s="2">
        <f>ED_DATA[[#This Row],[DISP DATE]] + ED_DATA[[#This Row],[DISP TIME]]</f>
        <v>41015.90625</v>
      </c>
      <c r="W1104" s="2">
        <f>ED_DATA[[#This Row],[DATE PT LEFT ED]] + ED_DATA[[#This Row],[TIME PT LEFT ED]]</f>
        <v>41015.90625</v>
      </c>
      <c r="X1104" s="5">
        <f t="shared" si="170"/>
        <v>2.6833333333488554</v>
      </c>
      <c r="Y1104" s="5">
        <f t="shared" si="171"/>
        <v>2.6833333333488554</v>
      </c>
      <c r="Z1104" s="7">
        <f t="shared" si="172"/>
        <v>1</v>
      </c>
      <c r="AA1104" s="7">
        <f t="shared" si="173"/>
        <v>1</v>
      </c>
      <c r="AB1104" s="7">
        <f t="shared" si="176"/>
        <v>0</v>
      </c>
      <c r="AC1104" s="7">
        <f t="shared" si="177"/>
        <v>0</v>
      </c>
      <c r="AD1104" s="7">
        <f t="shared" si="178"/>
        <v>0</v>
      </c>
      <c r="AE1104" s="7">
        <f t="shared" si="174"/>
        <v>0</v>
      </c>
      <c r="AF1104" s="7">
        <f t="shared" si="175"/>
        <v>0</v>
      </c>
      <c r="AG1104" s="7" t="str">
        <f t="shared" si="179"/>
        <v>Pediatric</v>
      </c>
    </row>
    <row r="1105" spans="1:33">
      <c r="A1105">
        <v>4414</v>
      </c>
      <c r="B1105" t="s">
        <v>17</v>
      </c>
      <c r="C1105" t="s">
        <v>15</v>
      </c>
      <c r="D1105" t="s">
        <v>16</v>
      </c>
      <c r="E1105" s="1">
        <v>41015</v>
      </c>
      <c r="F1105" s="3">
        <v>0.81458333333333333</v>
      </c>
      <c r="G1105" s="1">
        <v>41015</v>
      </c>
      <c r="H1105" s="3">
        <v>0.80625000000000002</v>
      </c>
      <c r="I1105">
        <v>3</v>
      </c>
      <c r="J1105">
        <v>2000</v>
      </c>
      <c r="K1105" s="1">
        <v>41015</v>
      </c>
      <c r="L1105" s="3">
        <v>0.93194444444444446</v>
      </c>
      <c r="M1105" s="1">
        <v>41015</v>
      </c>
      <c r="N1105" s="3">
        <v>0.93194444444444446</v>
      </c>
      <c r="O1105">
        <v>15</v>
      </c>
      <c r="P1105">
        <v>19</v>
      </c>
      <c r="Q1105">
        <v>19</v>
      </c>
      <c r="R1105">
        <v>22</v>
      </c>
      <c r="S1105">
        <v>22</v>
      </c>
      <c r="T1105" s="2">
        <f>ED_DATA[[#This Row],[REG DATE]] + ED_DATA[[#This Row],[REG TIME]]</f>
        <v>41015.814583333333</v>
      </c>
      <c r="U1105" s="2">
        <f>ED_DATA[[#This Row],[TRIAGE DATE]] + ED_DATA[[#This Row],[TRIAGE TIME]]</f>
        <v>41015.806250000001</v>
      </c>
      <c r="V1105" s="2">
        <f>ED_DATA[[#This Row],[DISP DATE]] + ED_DATA[[#This Row],[DISP TIME]]</f>
        <v>41015.931944444441</v>
      </c>
      <c r="W1105" s="2">
        <f>ED_DATA[[#This Row],[DATE PT LEFT ED]] + ED_DATA[[#This Row],[TIME PT LEFT ED]]</f>
        <v>41015.931944444441</v>
      </c>
      <c r="X1105" s="5">
        <f t="shared" si="170"/>
        <v>2.816666666592937</v>
      </c>
      <c r="Y1105" s="5">
        <f t="shared" si="171"/>
        <v>2.816666666592937</v>
      </c>
      <c r="Z1105" s="7">
        <f t="shared" si="172"/>
        <v>1</v>
      </c>
      <c r="AA1105" s="7">
        <f t="shared" si="173"/>
        <v>1</v>
      </c>
      <c r="AB1105" s="7">
        <f t="shared" si="176"/>
        <v>0</v>
      </c>
      <c r="AC1105" s="7">
        <f t="shared" si="177"/>
        <v>0</v>
      </c>
      <c r="AD1105" s="7">
        <f t="shared" si="178"/>
        <v>0</v>
      </c>
      <c r="AE1105" s="7">
        <f t="shared" si="174"/>
        <v>0</v>
      </c>
      <c r="AF1105" s="7">
        <f t="shared" si="175"/>
        <v>0</v>
      </c>
      <c r="AG1105" s="7" t="str">
        <f t="shared" si="179"/>
        <v>Pediatric</v>
      </c>
    </row>
    <row r="1106" spans="1:33">
      <c r="A1106">
        <v>4414</v>
      </c>
      <c r="B1106" t="s">
        <v>17</v>
      </c>
      <c r="C1106" t="s">
        <v>15</v>
      </c>
      <c r="D1106" t="s">
        <v>16</v>
      </c>
      <c r="E1106" s="1">
        <v>41015</v>
      </c>
      <c r="F1106" s="3">
        <v>0.82361111111111107</v>
      </c>
      <c r="G1106" s="1">
        <v>41015</v>
      </c>
      <c r="H1106" s="3">
        <v>0.82152777777777775</v>
      </c>
      <c r="I1106">
        <v>3</v>
      </c>
      <c r="J1106">
        <v>2009</v>
      </c>
      <c r="K1106" s="1">
        <v>41015</v>
      </c>
      <c r="L1106" s="3">
        <v>0.90208333333333335</v>
      </c>
      <c r="M1106" s="1">
        <v>41015</v>
      </c>
      <c r="N1106" s="3">
        <v>0.90208333333333335</v>
      </c>
      <c r="O1106">
        <v>7</v>
      </c>
      <c r="P1106">
        <v>19</v>
      </c>
      <c r="Q1106">
        <v>19</v>
      </c>
      <c r="R1106">
        <v>21</v>
      </c>
      <c r="S1106">
        <v>21</v>
      </c>
      <c r="T1106" s="2">
        <f>ED_DATA[[#This Row],[REG DATE]] + ED_DATA[[#This Row],[REG TIME]]</f>
        <v>41015.823611111111</v>
      </c>
      <c r="U1106" s="2">
        <f>ED_DATA[[#This Row],[TRIAGE DATE]] + ED_DATA[[#This Row],[TRIAGE TIME]]</f>
        <v>41015.821527777778</v>
      </c>
      <c r="V1106" s="2">
        <f>ED_DATA[[#This Row],[DISP DATE]] + ED_DATA[[#This Row],[DISP TIME]]</f>
        <v>41015.902083333334</v>
      </c>
      <c r="W1106" s="2">
        <f>ED_DATA[[#This Row],[DATE PT LEFT ED]] + ED_DATA[[#This Row],[TIME PT LEFT ED]]</f>
        <v>41015.902083333334</v>
      </c>
      <c r="X1106" s="5">
        <f t="shared" si="170"/>
        <v>1.8833333333604969</v>
      </c>
      <c r="Y1106" s="5">
        <f t="shared" si="171"/>
        <v>1.8833333333604969</v>
      </c>
      <c r="Z1106" s="7">
        <f t="shared" si="172"/>
        <v>1</v>
      </c>
      <c r="AA1106" s="7">
        <f t="shared" si="173"/>
        <v>1</v>
      </c>
      <c r="AB1106" s="7">
        <f t="shared" si="176"/>
        <v>0</v>
      </c>
      <c r="AC1106" s="7">
        <f t="shared" si="177"/>
        <v>0</v>
      </c>
      <c r="AD1106" s="7">
        <f t="shared" si="178"/>
        <v>0</v>
      </c>
      <c r="AE1106" s="7">
        <f t="shared" si="174"/>
        <v>0</v>
      </c>
      <c r="AF1106" s="7">
        <f t="shared" si="175"/>
        <v>0</v>
      </c>
      <c r="AG1106" s="7" t="str">
        <f t="shared" si="179"/>
        <v>Pediatric</v>
      </c>
    </row>
    <row r="1107" spans="1:33">
      <c r="A1107">
        <v>4414</v>
      </c>
      <c r="B1107" t="s">
        <v>17</v>
      </c>
      <c r="C1107" t="s">
        <v>15</v>
      </c>
      <c r="D1107" t="s">
        <v>16</v>
      </c>
      <c r="E1107" s="1">
        <v>41015</v>
      </c>
      <c r="F1107" s="3">
        <v>0.87916666666666665</v>
      </c>
      <c r="G1107" s="1">
        <v>41015</v>
      </c>
      <c r="H1107" s="3">
        <v>0.87430555555555556</v>
      </c>
      <c r="I1107">
        <v>3</v>
      </c>
      <c r="J1107">
        <v>2006</v>
      </c>
      <c r="K1107" s="1">
        <v>41015</v>
      </c>
      <c r="L1107" s="3">
        <v>0.96875</v>
      </c>
      <c r="M1107" s="1">
        <v>41015</v>
      </c>
      <c r="N1107" s="3">
        <v>0.96944444444444444</v>
      </c>
      <c r="O1107">
        <v>8</v>
      </c>
      <c r="P1107">
        <v>21</v>
      </c>
      <c r="Q1107">
        <v>20</v>
      </c>
      <c r="R1107">
        <v>23</v>
      </c>
      <c r="S1107">
        <v>23</v>
      </c>
      <c r="T1107" s="2">
        <f>ED_DATA[[#This Row],[REG DATE]] + ED_DATA[[#This Row],[REG TIME]]</f>
        <v>41015.879166666666</v>
      </c>
      <c r="U1107" s="2">
        <f>ED_DATA[[#This Row],[TRIAGE DATE]] + ED_DATA[[#This Row],[TRIAGE TIME]]</f>
        <v>41015.874305555553</v>
      </c>
      <c r="V1107" s="2">
        <f>ED_DATA[[#This Row],[DISP DATE]] + ED_DATA[[#This Row],[DISP TIME]]</f>
        <v>41015.96875</v>
      </c>
      <c r="W1107" s="2">
        <f>ED_DATA[[#This Row],[DATE PT LEFT ED]] + ED_DATA[[#This Row],[TIME PT LEFT ED]]</f>
        <v>41015.969444444447</v>
      </c>
      <c r="X1107" s="5">
        <f t="shared" si="170"/>
        <v>2.1666666667442769</v>
      </c>
      <c r="Y1107" s="5">
        <f t="shared" si="171"/>
        <v>2.1500000000232831</v>
      </c>
      <c r="Z1107" s="7">
        <f t="shared" si="172"/>
        <v>1</v>
      </c>
      <c r="AA1107" s="7">
        <f t="shared" si="173"/>
        <v>1</v>
      </c>
      <c r="AB1107" s="7">
        <f t="shared" si="176"/>
        <v>0</v>
      </c>
      <c r="AC1107" s="7">
        <f t="shared" si="177"/>
        <v>0</v>
      </c>
      <c r="AD1107" s="7">
        <f t="shared" si="178"/>
        <v>0</v>
      </c>
      <c r="AE1107" s="7">
        <f t="shared" si="174"/>
        <v>0</v>
      </c>
      <c r="AF1107" s="7">
        <f t="shared" si="175"/>
        <v>0</v>
      </c>
      <c r="AG1107" s="7" t="str">
        <f t="shared" si="179"/>
        <v>Pediatric</v>
      </c>
    </row>
    <row r="1108" spans="1:33">
      <c r="A1108">
        <v>4414</v>
      </c>
      <c r="B1108" t="s">
        <v>17</v>
      </c>
      <c r="C1108" t="s">
        <v>15</v>
      </c>
      <c r="D1108" t="s">
        <v>16</v>
      </c>
      <c r="E1108" s="1">
        <v>41016</v>
      </c>
      <c r="F1108" s="3">
        <v>0.57152777777777775</v>
      </c>
      <c r="G1108" s="1">
        <v>41016</v>
      </c>
      <c r="H1108" s="3">
        <v>0.5625</v>
      </c>
      <c r="I1108">
        <v>3</v>
      </c>
      <c r="J1108">
        <v>2005</v>
      </c>
      <c r="K1108" s="1">
        <v>41016</v>
      </c>
      <c r="L1108" s="3">
        <v>0.76041666666666663</v>
      </c>
      <c r="M1108" s="1">
        <v>41016</v>
      </c>
      <c r="N1108" s="3">
        <v>0.76388888888888884</v>
      </c>
      <c r="O1108">
        <v>9</v>
      </c>
      <c r="P1108">
        <v>13</v>
      </c>
      <c r="Q1108">
        <v>13</v>
      </c>
      <c r="R1108">
        <v>18</v>
      </c>
      <c r="S1108">
        <v>18</v>
      </c>
      <c r="T1108" s="2">
        <f>ED_DATA[[#This Row],[REG DATE]] + ED_DATA[[#This Row],[REG TIME]]</f>
        <v>41016.571527777778</v>
      </c>
      <c r="U1108" s="2">
        <f>ED_DATA[[#This Row],[TRIAGE DATE]] + ED_DATA[[#This Row],[TRIAGE TIME]]</f>
        <v>41016.5625</v>
      </c>
      <c r="V1108" s="2">
        <f>ED_DATA[[#This Row],[DISP DATE]] + ED_DATA[[#This Row],[DISP TIME]]</f>
        <v>41016.760416666664</v>
      </c>
      <c r="W1108" s="2">
        <f>ED_DATA[[#This Row],[DATE PT LEFT ED]] + ED_DATA[[#This Row],[TIME PT LEFT ED]]</f>
        <v>41016.763888888891</v>
      </c>
      <c r="X1108" s="5">
        <f t="shared" si="170"/>
        <v>4.6166666666977108</v>
      </c>
      <c r="Y1108" s="5">
        <f t="shared" si="171"/>
        <v>4.5333333332673647</v>
      </c>
      <c r="Z1108" s="7">
        <f t="shared" si="172"/>
        <v>1</v>
      </c>
      <c r="AA1108" s="7">
        <f t="shared" si="173"/>
        <v>0</v>
      </c>
      <c r="AB1108" s="7">
        <f t="shared" si="176"/>
        <v>0</v>
      </c>
      <c r="AC1108" s="7">
        <f t="shared" si="177"/>
        <v>0</v>
      </c>
      <c r="AD1108" s="7">
        <f t="shared" si="178"/>
        <v>0</v>
      </c>
      <c r="AE1108" s="7">
        <f t="shared" si="174"/>
        <v>0</v>
      </c>
      <c r="AF1108" s="7">
        <f t="shared" si="175"/>
        <v>0</v>
      </c>
      <c r="AG1108" s="7" t="str">
        <f t="shared" si="179"/>
        <v>Pediatric</v>
      </c>
    </row>
    <row r="1109" spans="1:33">
      <c r="A1109">
        <v>4414</v>
      </c>
      <c r="B1109" t="s">
        <v>17</v>
      </c>
      <c r="C1109" t="s">
        <v>15</v>
      </c>
      <c r="D1109" t="s">
        <v>16</v>
      </c>
      <c r="E1109" s="1">
        <v>41016</v>
      </c>
      <c r="F1109" s="3">
        <v>0.57986111111111116</v>
      </c>
      <c r="G1109" s="1">
        <v>41016</v>
      </c>
      <c r="H1109" s="3">
        <v>0.57291666666666663</v>
      </c>
      <c r="I1109">
        <v>3</v>
      </c>
      <c r="J1109">
        <v>2005</v>
      </c>
      <c r="K1109" s="1">
        <v>41017</v>
      </c>
      <c r="L1109" s="3">
        <v>8.3333333333333332E-3</v>
      </c>
      <c r="M1109" s="1">
        <v>41017</v>
      </c>
      <c r="N1109" s="3">
        <v>8.3333333333333332E-3</v>
      </c>
      <c r="O1109">
        <v>7</v>
      </c>
      <c r="P1109">
        <v>13</v>
      </c>
      <c r="Q1109">
        <v>13</v>
      </c>
      <c r="R1109">
        <v>0</v>
      </c>
      <c r="S1109">
        <v>0</v>
      </c>
      <c r="T1109" s="2">
        <f>ED_DATA[[#This Row],[REG DATE]] + ED_DATA[[#This Row],[REG TIME]]</f>
        <v>41016.579861111109</v>
      </c>
      <c r="U1109" s="2">
        <f>ED_DATA[[#This Row],[TRIAGE DATE]] + ED_DATA[[#This Row],[TRIAGE TIME]]</f>
        <v>41016.572916666664</v>
      </c>
      <c r="V1109" s="2">
        <f>ED_DATA[[#This Row],[DISP DATE]] + ED_DATA[[#This Row],[DISP TIME]]</f>
        <v>41017.008333333331</v>
      </c>
      <c r="W1109" s="2">
        <f>ED_DATA[[#This Row],[DATE PT LEFT ED]] + ED_DATA[[#This Row],[TIME PT LEFT ED]]</f>
        <v>41017.008333333331</v>
      </c>
      <c r="X1109" s="5">
        <f t="shared" si="170"/>
        <v>10.283333333325572</v>
      </c>
      <c r="Y1109" s="5">
        <f t="shared" si="171"/>
        <v>10.283333333325572</v>
      </c>
      <c r="Z1109" s="7">
        <f t="shared" si="172"/>
        <v>0</v>
      </c>
      <c r="AA1109" s="7">
        <f t="shared" si="173"/>
        <v>0</v>
      </c>
      <c r="AB1109" s="7">
        <f t="shared" si="176"/>
        <v>0</v>
      </c>
      <c r="AC1109" s="7">
        <f t="shared" si="177"/>
        <v>0</v>
      </c>
      <c r="AD1109" s="7">
        <f t="shared" si="178"/>
        <v>0</v>
      </c>
      <c r="AE1109" s="7">
        <f t="shared" si="174"/>
        <v>0</v>
      </c>
      <c r="AF1109" s="7">
        <f t="shared" si="175"/>
        <v>0</v>
      </c>
      <c r="AG1109" s="7" t="str">
        <f t="shared" si="179"/>
        <v>Pediatric</v>
      </c>
    </row>
    <row r="1110" spans="1:33">
      <c r="A1110">
        <v>4414</v>
      </c>
      <c r="B1110" t="s">
        <v>17</v>
      </c>
      <c r="C1110" t="s">
        <v>15</v>
      </c>
      <c r="D1110" t="s">
        <v>16</v>
      </c>
      <c r="E1110" s="1">
        <v>41016</v>
      </c>
      <c r="F1110" s="3">
        <v>0.66666666666666663</v>
      </c>
      <c r="G1110" s="1">
        <v>41016</v>
      </c>
      <c r="H1110" s="3">
        <v>0.66180555555555554</v>
      </c>
      <c r="I1110">
        <v>3</v>
      </c>
      <c r="J1110">
        <v>2007</v>
      </c>
      <c r="K1110" s="1">
        <v>41016</v>
      </c>
      <c r="L1110" s="3">
        <v>0.89236111111111116</v>
      </c>
      <c r="M1110" s="1">
        <v>41016</v>
      </c>
      <c r="N1110" s="3">
        <v>0.89236111111111116</v>
      </c>
      <c r="O1110">
        <v>5</v>
      </c>
      <c r="P1110">
        <v>16</v>
      </c>
      <c r="Q1110">
        <v>15</v>
      </c>
      <c r="R1110">
        <v>21</v>
      </c>
      <c r="S1110">
        <v>21</v>
      </c>
      <c r="T1110" s="2">
        <f>ED_DATA[[#This Row],[REG DATE]] + ED_DATA[[#This Row],[REG TIME]]</f>
        <v>41016.666666666664</v>
      </c>
      <c r="U1110" s="2">
        <f>ED_DATA[[#This Row],[TRIAGE DATE]] + ED_DATA[[#This Row],[TRIAGE TIME]]</f>
        <v>41016.661805555559</v>
      </c>
      <c r="V1110" s="2">
        <f>ED_DATA[[#This Row],[DISP DATE]] + ED_DATA[[#This Row],[DISP TIME]]</f>
        <v>41016.892361111109</v>
      </c>
      <c r="W1110" s="2">
        <f>ED_DATA[[#This Row],[DATE PT LEFT ED]] + ED_DATA[[#This Row],[TIME PT LEFT ED]]</f>
        <v>41016.892361111109</v>
      </c>
      <c r="X1110" s="5">
        <f t="shared" si="170"/>
        <v>5.4166666666860692</v>
      </c>
      <c r="Y1110" s="5">
        <f t="shared" si="171"/>
        <v>5.4166666666860692</v>
      </c>
      <c r="Z1110" s="7">
        <f t="shared" si="172"/>
        <v>1</v>
      </c>
      <c r="AA1110" s="7">
        <f t="shared" si="173"/>
        <v>0</v>
      </c>
      <c r="AB1110" s="7">
        <f t="shared" si="176"/>
        <v>0</v>
      </c>
      <c r="AC1110" s="7">
        <f t="shared" si="177"/>
        <v>0</v>
      </c>
      <c r="AD1110" s="7">
        <f t="shared" si="178"/>
        <v>0</v>
      </c>
      <c r="AE1110" s="7">
        <f t="shared" si="174"/>
        <v>0</v>
      </c>
      <c r="AF1110" s="7">
        <f t="shared" si="175"/>
        <v>0</v>
      </c>
      <c r="AG1110" s="7" t="str">
        <f t="shared" si="179"/>
        <v>Pediatric</v>
      </c>
    </row>
    <row r="1111" spans="1:33">
      <c r="A1111">
        <v>4414</v>
      </c>
      <c r="B1111" t="s">
        <v>17</v>
      </c>
      <c r="C1111" t="s">
        <v>15</v>
      </c>
      <c r="D1111" t="s">
        <v>16</v>
      </c>
      <c r="E1111" s="1">
        <v>41016</v>
      </c>
      <c r="F1111" s="3">
        <v>0.72291666666666665</v>
      </c>
      <c r="G1111" s="1">
        <v>41016</v>
      </c>
      <c r="H1111" s="3">
        <v>0.71597222222222223</v>
      </c>
      <c r="I1111">
        <v>3</v>
      </c>
      <c r="J1111">
        <v>2001</v>
      </c>
      <c r="K1111" s="1">
        <v>41016</v>
      </c>
      <c r="L1111" s="3">
        <v>0.9375</v>
      </c>
      <c r="M1111" s="1">
        <v>41016</v>
      </c>
      <c r="N1111" s="3">
        <v>0.9375</v>
      </c>
      <c r="O1111">
        <v>15</v>
      </c>
      <c r="P1111">
        <v>17</v>
      </c>
      <c r="Q1111">
        <v>17</v>
      </c>
      <c r="R1111">
        <v>22</v>
      </c>
      <c r="S1111">
        <v>22</v>
      </c>
      <c r="T1111" s="2">
        <f>ED_DATA[[#This Row],[REG DATE]] + ED_DATA[[#This Row],[REG TIME]]</f>
        <v>41016.722916666666</v>
      </c>
      <c r="U1111" s="2">
        <f>ED_DATA[[#This Row],[TRIAGE DATE]] + ED_DATA[[#This Row],[TRIAGE TIME]]</f>
        <v>41016.71597222222</v>
      </c>
      <c r="V1111" s="2">
        <f>ED_DATA[[#This Row],[DISP DATE]] + ED_DATA[[#This Row],[DISP TIME]]</f>
        <v>41016.9375</v>
      </c>
      <c r="W1111" s="2">
        <f>ED_DATA[[#This Row],[DATE PT LEFT ED]] + ED_DATA[[#This Row],[TIME PT LEFT ED]]</f>
        <v>41016.9375</v>
      </c>
      <c r="X1111" s="5">
        <f t="shared" si="170"/>
        <v>5.1500000000232831</v>
      </c>
      <c r="Y1111" s="5">
        <f t="shared" si="171"/>
        <v>5.1500000000232831</v>
      </c>
      <c r="Z1111" s="7">
        <f t="shared" si="172"/>
        <v>1</v>
      </c>
      <c r="AA1111" s="7">
        <f t="shared" si="173"/>
        <v>0</v>
      </c>
      <c r="AB1111" s="7">
        <f t="shared" si="176"/>
        <v>0</v>
      </c>
      <c r="AC1111" s="7">
        <f t="shared" si="177"/>
        <v>0</v>
      </c>
      <c r="AD1111" s="7">
        <f t="shared" si="178"/>
        <v>0</v>
      </c>
      <c r="AE1111" s="7">
        <f t="shared" si="174"/>
        <v>0</v>
      </c>
      <c r="AF1111" s="7">
        <f t="shared" si="175"/>
        <v>0</v>
      </c>
      <c r="AG1111" s="7" t="str">
        <f t="shared" si="179"/>
        <v>Pediatric</v>
      </c>
    </row>
    <row r="1112" spans="1:33">
      <c r="A1112">
        <v>4414</v>
      </c>
      <c r="B1112" t="s">
        <v>17</v>
      </c>
      <c r="C1112" t="s">
        <v>15</v>
      </c>
      <c r="D1112" t="s">
        <v>16</v>
      </c>
      <c r="E1112" s="1">
        <v>41016</v>
      </c>
      <c r="F1112" s="3">
        <v>0.81041666666666667</v>
      </c>
      <c r="G1112" s="1">
        <v>41016</v>
      </c>
      <c r="H1112" s="3">
        <v>0.8041666666666667</v>
      </c>
      <c r="I1112">
        <v>3</v>
      </c>
      <c r="J1112">
        <v>2007</v>
      </c>
      <c r="K1112" s="1">
        <v>41016</v>
      </c>
      <c r="L1112" s="3">
        <v>0.99652777777777779</v>
      </c>
      <c r="M1112" s="1">
        <v>41017</v>
      </c>
      <c r="N1112" s="3">
        <v>8.3333333333333332E-3</v>
      </c>
      <c r="O1112">
        <v>7</v>
      </c>
      <c r="P1112">
        <v>19</v>
      </c>
      <c r="Q1112">
        <v>19</v>
      </c>
      <c r="R1112">
        <v>23</v>
      </c>
      <c r="S1112">
        <v>0</v>
      </c>
      <c r="T1112" s="2">
        <f>ED_DATA[[#This Row],[REG DATE]] + ED_DATA[[#This Row],[REG TIME]]</f>
        <v>41016.810416666667</v>
      </c>
      <c r="U1112" s="2">
        <f>ED_DATA[[#This Row],[TRIAGE DATE]] + ED_DATA[[#This Row],[TRIAGE TIME]]</f>
        <v>41016.804166666669</v>
      </c>
      <c r="V1112" s="2">
        <f>ED_DATA[[#This Row],[DISP DATE]] + ED_DATA[[#This Row],[DISP TIME]]</f>
        <v>41016.996527777781</v>
      </c>
      <c r="W1112" s="2">
        <f>ED_DATA[[#This Row],[DATE PT LEFT ED]] + ED_DATA[[#This Row],[TIME PT LEFT ED]]</f>
        <v>41017.008333333331</v>
      </c>
      <c r="X1112" s="5">
        <f t="shared" si="170"/>
        <v>4.7499999999417923</v>
      </c>
      <c r="Y1112" s="5">
        <f t="shared" si="171"/>
        <v>4.4666666667326353</v>
      </c>
      <c r="Z1112" s="7">
        <f t="shared" si="172"/>
        <v>1</v>
      </c>
      <c r="AA1112" s="7">
        <f t="shared" si="173"/>
        <v>0</v>
      </c>
      <c r="AB1112" s="7">
        <f t="shared" si="176"/>
        <v>0</v>
      </c>
      <c r="AC1112" s="7">
        <f t="shared" si="177"/>
        <v>0</v>
      </c>
      <c r="AD1112" s="7">
        <f t="shared" si="178"/>
        <v>0</v>
      </c>
      <c r="AE1112" s="7">
        <f t="shared" si="174"/>
        <v>0</v>
      </c>
      <c r="AF1112" s="7">
        <f t="shared" si="175"/>
        <v>0</v>
      </c>
      <c r="AG1112" s="7" t="str">
        <f t="shared" si="179"/>
        <v>Pediatric</v>
      </c>
    </row>
    <row r="1113" spans="1:33">
      <c r="A1113">
        <v>4414</v>
      </c>
      <c r="B1113" t="s">
        <v>17</v>
      </c>
      <c r="C1113" t="s">
        <v>15</v>
      </c>
      <c r="D1113" t="s">
        <v>16</v>
      </c>
      <c r="E1113" s="1">
        <v>41016</v>
      </c>
      <c r="F1113" s="3">
        <v>0.85069444444444442</v>
      </c>
      <c r="G1113" s="1">
        <v>41016</v>
      </c>
      <c r="H1113" s="3">
        <v>0.84375</v>
      </c>
      <c r="I1113">
        <v>3</v>
      </c>
      <c r="J1113">
        <v>2004</v>
      </c>
      <c r="K1113" s="1">
        <v>41016</v>
      </c>
      <c r="L1113" s="3">
        <v>0.94444444444444442</v>
      </c>
      <c r="M1113" s="1">
        <v>41016</v>
      </c>
      <c r="N1113" s="3">
        <v>0.98819444444444449</v>
      </c>
      <c r="O1113">
        <v>8</v>
      </c>
      <c r="P1113">
        <v>20</v>
      </c>
      <c r="Q1113">
        <v>20</v>
      </c>
      <c r="R1113">
        <v>22</v>
      </c>
      <c r="S1113">
        <v>23</v>
      </c>
      <c r="T1113" s="2">
        <f>ED_DATA[[#This Row],[REG DATE]] + ED_DATA[[#This Row],[REG TIME]]</f>
        <v>41016.850694444445</v>
      </c>
      <c r="U1113" s="2">
        <f>ED_DATA[[#This Row],[TRIAGE DATE]] + ED_DATA[[#This Row],[TRIAGE TIME]]</f>
        <v>41016.84375</v>
      </c>
      <c r="V1113" s="2">
        <f>ED_DATA[[#This Row],[DISP DATE]] + ED_DATA[[#This Row],[DISP TIME]]</f>
        <v>41016.944444444445</v>
      </c>
      <c r="W1113" s="2">
        <f>ED_DATA[[#This Row],[DATE PT LEFT ED]] + ED_DATA[[#This Row],[TIME PT LEFT ED]]</f>
        <v>41016.988194444442</v>
      </c>
      <c r="X1113" s="5">
        <f t="shared" si="170"/>
        <v>3.2999999999301508</v>
      </c>
      <c r="Y1113" s="5">
        <f t="shared" si="171"/>
        <v>2.25</v>
      </c>
      <c r="Z1113" s="7">
        <f t="shared" si="172"/>
        <v>1</v>
      </c>
      <c r="AA1113" s="7">
        <f t="shared" si="173"/>
        <v>1</v>
      </c>
      <c r="AB1113" s="7">
        <f t="shared" si="176"/>
        <v>0</v>
      </c>
      <c r="AC1113" s="7">
        <f t="shared" si="177"/>
        <v>0</v>
      </c>
      <c r="AD1113" s="7">
        <f t="shared" si="178"/>
        <v>0</v>
      </c>
      <c r="AE1113" s="7">
        <f t="shared" si="174"/>
        <v>0</v>
      </c>
      <c r="AF1113" s="7">
        <f t="shared" si="175"/>
        <v>0</v>
      </c>
      <c r="AG1113" s="7" t="str">
        <f t="shared" si="179"/>
        <v>Pediatric</v>
      </c>
    </row>
    <row r="1114" spans="1:33">
      <c r="A1114">
        <v>4414</v>
      </c>
      <c r="B1114" t="s">
        <v>26</v>
      </c>
      <c r="C1114" t="s">
        <v>27</v>
      </c>
      <c r="D1114" t="s">
        <v>16</v>
      </c>
      <c r="E1114" s="1">
        <v>41014</v>
      </c>
      <c r="F1114" s="3">
        <v>0.22847222222222222</v>
      </c>
      <c r="G1114" s="1">
        <v>41014</v>
      </c>
      <c r="H1114" s="3">
        <v>0.21875</v>
      </c>
      <c r="I1114">
        <v>3</v>
      </c>
      <c r="J1114">
        <v>2003</v>
      </c>
      <c r="K1114" s="1">
        <v>41014</v>
      </c>
      <c r="L1114" s="3">
        <v>0.40972222222222221</v>
      </c>
      <c r="M1114" s="1">
        <v>41014</v>
      </c>
      <c r="N1114" s="3">
        <v>0.41180555555555554</v>
      </c>
      <c r="O1114">
        <v>8</v>
      </c>
      <c r="P1114">
        <v>5</v>
      </c>
      <c r="Q1114">
        <v>5</v>
      </c>
      <c r="R1114">
        <v>9</v>
      </c>
      <c r="S1114">
        <v>9</v>
      </c>
      <c r="T1114" s="2">
        <f>ED_DATA[[#This Row],[REG DATE]] + ED_DATA[[#This Row],[REG TIME]]</f>
        <v>41014.228472222225</v>
      </c>
      <c r="U1114" s="2">
        <f>ED_DATA[[#This Row],[TRIAGE DATE]] + ED_DATA[[#This Row],[TRIAGE TIME]]</f>
        <v>41014.21875</v>
      </c>
      <c r="V1114" s="2">
        <f>ED_DATA[[#This Row],[DISP DATE]] + ED_DATA[[#This Row],[DISP TIME]]</f>
        <v>41014.409722222219</v>
      </c>
      <c r="W1114" s="2">
        <f>ED_DATA[[#This Row],[DATE PT LEFT ED]] + ED_DATA[[#This Row],[TIME PT LEFT ED]]</f>
        <v>41014.411805555559</v>
      </c>
      <c r="X1114" s="5">
        <f t="shared" si="170"/>
        <v>4.4000000000232831</v>
      </c>
      <c r="Y1114" s="5">
        <f t="shared" si="171"/>
        <v>4.3499999998603016</v>
      </c>
      <c r="Z1114" s="7">
        <f t="shared" si="172"/>
        <v>1</v>
      </c>
      <c r="AA1114" s="7">
        <f t="shared" si="173"/>
        <v>0</v>
      </c>
      <c r="AB1114" s="7">
        <f t="shared" si="176"/>
        <v>1</v>
      </c>
      <c r="AC1114" s="7">
        <f t="shared" si="177"/>
        <v>1</v>
      </c>
      <c r="AD1114" s="7">
        <f t="shared" si="178"/>
        <v>0</v>
      </c>
      <c r="AE1114" s="7">
        <f t="shared" si="174"/>
        <v>1</v>
      </c>
      <c r="AF1114" s="7">
        <f t="shared" si="175"/>
        <v>0</v>
      </c>
      <c r="AG1114" s="7" t="str">
        <f t="shared" si="179"/>
        <v>Pediatric</v>
      </c>
    </row>
    <row r="1115" spans="1:33">
      <c r="A1115">
        <v>4414</v>
      </c>
      <c r="B1115" t="s">
        <v>23</v>
      </c>
      <c r="C1115" t="s">
        <v>15</v>
      </c>
      <c r="D1115" t="s">
        <v>16</v>
      </c>
      <c r="E1115" s="1">
        <v>41012</v>
      </c>
      <c r="F1115" s="3">
        <v>0.59305555555555556</v>
      </c>
      <c r="G1115" s="1">
        <v>41012</v>
      </c>
      <c r="H1115" s="3">
        <v>0.58750000000000002</v>
      </c>
      <c r="I1115">
        <v>3</v>
      </c>
      <c r="J1115">
        <v>1922</v>
      </c>
      <c r="K1115" s="1">
        <v>41012</v>
      </c>
      <c r="L1115" s="3">
        <v>0.64583333333333337</v>
      </c>
      <c r="M1115" s="1">
        <v>41012</v>
      </c>
      <c r="N1115" s="3">
        <v>0.75</v>
      </c>
      <c r="O1115">
        <v>90</v>
      </c>
      <c r="P1115">
        <v>14</v>
      </c>
      <c r="Q1115">
        <v>14</v>
      </c>
      <c r="R1115">
        <v>15</v>
      </c>
      <c r="S1115">
        <v>18</v>
      </c>
      <c r="T1115" s="2">
        <f>ED_DATA[[#This Row],[REG DATE]] + ED_DATA[[#This Row],[REG TIME]]</f>
        <v>41012.593055555553</v>
      </c>
      <c r="U1115" s="2">
        <f>ED_DATA[[#This Row],[TRIAGE DATE]] + ED_DATA[[#This Row],[TRIAGE TIME]]</f>
        <v>41012.587500000001</v>
      </c>
      <c r="V1115" s="2">
        <f>ED_DATA[[#This Row],[DISP DATE]] + ED_DATA[[#This Row],[DISP TIME]]</f>
        <v>41012.645833333336</v>
      </c>
      <c r="W1115" s="2">
        <f>ED_DATA[[#This Row],[DATE PT LEFT ED]] + ED_DATA[[#This Row],[TIME PT LEFT ED]]</f>
        <v>41012.75</v>
      </c>
      <c r="X1115" s="5">
        <f t="shared" si="170"/>
        <v>3.7666666667209938</v>
      </c>
      <c r="Y1115" s="5">
        <f t="shared" si="171"/>
        <v>1.2666666667792015</v>
      </c>
      <c r="Z1115" s="7">
        <f t="shared" si="172"/>
        <v>1</v>
      </c>
      <c r="AA1115" s="7">
        <f t="shared" si="173"/>
        <v>1</v>
      </c>
      <c r="AB1115" s="7">
        <f t="shared" si="176"/>
        <v>0</v>
      </c>
      <c r="AC1115" s="7">
        <f t="shared" si="177"/>
        <v>0</v>
      </c>
      <c r="AD1115" s="7">
        <f t="shared" si="178"/>
        <v>0</v>
      </c>
      <c r="AE1115" s="7">
        <f t="shared" si="174"/>
        <v>0</v>
      </c>
      <c r="AF1115" s="7">
        <f t="shared" si="175"/>
        <v>0</v>
      </c>
      <c r="AG1115" s="7" t="str">
        <f t="shared" si="179"/>
        <v>Senior</v>
      </c>
    </row>
    <row r="1116" spans="1:33">
      <c r="A1116">
        <v>4414</v>
      </c>
      <c r="B1116" t="s">
        <v>26</v>
      </c>
      <c r="C1116" t="s">
        <v>27</v>
      </c>
      <c r="D1116" t="s">
        <v>16</v>
      </c>
      <c r="E1116" s="1">
        <v>41014</v>
      </c>
      <c r="F1116" s="3">
        <v>0.80763888888888891</v>
      </c>
      <c r="G1116" s="1">
        <v>41014</v>
      </c>
      <c r="H1116" s="3">
        <v>0.80208333333333337</v>
      </c>
      <c r="I1116">
        <v>3</v>
      </c>
      <c r="J1116">
        <v>2007</v>
      </c>
      <c r="K1116" s="1">
        <v>41014</v>
      </c>
      <c r="L1116" s="3">
        <v>0.875</v>
      </c>
      <c r="M1116" s="1">
        <v>41014</v>
      </c>
      <c r="N1116" s="3">
        <v>0.87986111111111109</v>
      </c>
      <c r="O1116">
        <v>4</v>
      </c>
      <c r="P1116">
        <v>19</v>
      </c>
      <c r="Q1116">
        <v>19</v>
      </c>
      <c r="R1116">
        <v>21</v>
      </c>
      <c r="S1116">
        <v>21</v>
      </c>
      <c r="T1116" s="2">
        <f>ED_DATA[[#This Row],[REG DATE]] + ED_DATA[[#This Row],[REG TIME]]</f>
        <v>41014.807638888888</v>
      </c>
      <c r="U1116" s="2">
        <f>ED_DATA[[#This Row],[TRIAGE DATE]] + ED_DATA[[#This Row],[TRIAGE TIME]]</f>
        <v>41014.802083333336</v>
      </c>
      <c r="V1116" s="2">
        <f>ED_DATA[[#This Row],[DISP DATE]] + ED_DATA[[#This Row],[DISP TIME]]</f>
        <v>41014.875</v>
      </c>
      <c r="W1116" s="2">
        <f>ED_DATA[[#This Row],[DATE PT LEFT ED]] + ED_DATA[[#This Row],[TIME PT LEFT ED]]</f>
        <v>41014.879861111112</v>
      </c>
      <c r="X1116" s="5">
        <f t="shared" si="170"/>
        <v>1.7333333333954215</v>
      </c>
      <c r="Y1116" s="5">
        <f t="shared" si="171"/>
        <v>1.6166666666977108</v>
      </c>
      <c r="Z1116" s="7">
        <f t="shared" si="172"/>
        <v>1</v>
      </c>
      <c r="AA1116" s="7">
        <f t="shared" si="173"/>
        <v>1</v>
      </c>
      <c r="AB1116" s="7">
        <f t="shared" si="176"/>
        <v>1</v>
      </c>
      <c r="AC1116" s="7">
        <f t="shared" si="177"/>
        <v>1</v>
      </c>
      <c r="AD1116" s="7">
        <f t="shared" si="178"/>
        <v>0</v>
      </c>
      <c r="AE1116" s="7">
        <f t="shared" si="174"/>
        <v>1</v>
      </c>
      <c r="AF1116" s="7">
        <f t="shared" si="175"/>
        <v>0</v>
      </c>
      <c r="AG1116" s="7" t="str">
        <f t="shared" si="179"/>
        <v>Pediatric</v>
      </c>
    </row>
    <row r="1117" spans="1:33">
      <c r="A1117">
        <v>4414</v>
      </c>
      <c r="B1117" t="s">
        <v>28</v>
      </c>
      <c r="C1117" t="s">
        <v>15</v>
      </c>
      <c r="D1117" t="s">
        <v>16</v>
      </c>
      <c r="E1117" s="1">
        <v>41010</v>
      </c>
      <c r="F1117" s="3">
        <v>9.7222222222222224E-3</v>
      </c>
      <c r="G1117" s="1">
        <v>41010</v>
      </c>
      <c r="H1117" s="3">
        <v>2.7777777777777779E-3</v>
      </c>
      <c r="I1117">
        <v>3</v>
      </c>
      <c r="J1117">
        <v>2007</v>
      </c>
      <c r="K1117" s="1">
        <v>41010</v>
      </c>
      <c r="L1117" s="3">
        <v>0.13541666666666666</v>
      </c>
      <c r="M1117" s="1">
        <v>41010</v>
      </c>
      <c r="N1117" s="3">
        <v>0.13541666666666666</v>
      </c>
      <c r="O1117">
        <v>5</v>
      </c>
      <c r="P1117">
        <v>0</v>
      </c>
      <c r="Q1117">
        <v>0</v>
      </c>
      <c r="R1117">
        <v>3</v>
      </c>
      <c r="S1117">
        <v>3</v>
      </c>
      <c r="T1117" s="2">
        <f>ED_DATA[[#This Row],[REG DATE]] + ED_DATA[[#This Row],[REG TIME]]</f>
        <v>41010.009722222225</v>
      </c>
      <c r="U1117" s="2">
        <f>ED_DATA[[#This Row],[TRIAGE DATE]] + ED_DATA[[#This Row],[TRIAGE TIME]]</f>
        <v>41010.00277777778</v>
      </c>
      <c r="V1117" s="2">
        <f>ED_DATA[[#This Row],[DISP DATE]] + ED_DATA[[#This Row],[DISP TIME]]</f>
        <v>41010.135416666664</v>
      </c>
      <c r="W1117" s="2">
        <f>ED_DATA[[#This Row],[DATE PT LEFT ED]] + ED_DATA[[#This Row],[TIME PT LEFT ED]]</f>
        <v>41010.135416666664</v>
      </c>
      <c r="X1117" s="5">
        <f t="shared" si="170"/>
        <v>3.0166666665463708</v>
      </c>
      <c r="Y1117" s="5">
        <f t="shared" si="171"/>
        <v>3.0166666665463708</v>
      </c>
      <c r="Z1117" s="7">
        <f t="shared" si="172"/>
        <v>1</v>
      </c>
      <c r="AA1117" s="7">
        <f t="shared" si="173"/>
        <v>1</v>
      </c>
      <c r="AB1117" s="7">
        <f t="shared" si="176"/>
        <v>0</v>
      </c>
      <c r="AC1117" s="7">
        <f t="shared" si="177"/>
        <v>0</v>
      </c>
      <c r="AD1117" s="7">
        <f t="shared" si="178"/>
        <v>0</v>
      </c>
      <c r="AE1117" s="7">
        <f t="shared" si="174"/>
        <v>0</v>
      </c>
      <c r="AF1117" s="7">
        <f t="shared" si="175"/>
        <v>0</v>
      </c>
      <c r="AG1117" s="7" t="str">
        <f t="shared" si="179"/>
        <v>Pediatric</v>
      </c>
    </row>
    <row r="1118" spans="1:33">
      <c r="A1118">
        <v>4414</v>
      </c>
      <c r="B1118" t="s">
        <v>28</v>
      </c>
      <c r="C1118" t="s">
        <v>15</v>
      </c>
      <c r="D1118" t="s">
        <v>16</v>
      </c>
      <c r="E1118" s="1">
        <v>41010</v>
      </c>
      <c r="F1118" s="3">
        <v>7.8472222222222221E-2</v>
      </c>
      <c r="G1118" s="1">
        <v>41010</v>
      </c>
      <c r="H1118" s="3">
        <v>7.1527777777777773E-2</v>
      </c>
      <c r="I1118">
        <v>3</v>
      </c>
      <c r="J1118">
        <v>1999</v>
      </c>
      <c r="K1118" s="1">
        <v>41010</v>
      </c>
      <c r="L1118" s="3">
        <v>0.13958333333333334</v>
      </c>
      <c r="M1118" s="1">
        <v>41010</v>
      </c>
      <c r="N1118" s="3">
        <v>0.13958333333333334</v>
      </c>
      <c r="O1118">
        <v>17</v>
      </c>
      <c r="P1118">
        <v>1</v>
      </c>
      <c r="Q1118">
        <v>1</v>
      </c>
      <c r="R1118">
        <v>3</v>
      </c>
      <c r="S1118">
        <v>3</v>
      </c>
      <c r="T1118" s="2">
        <f>ED_DATA[[#This Row],[REG DATE]] + ED_DATA[[#This Row],[REG TIME]]</f>
        <v>41010.078472222223</v>
      </c>
      <c r="U1118" s="2">
        <f>ED_DATA[[#This Row],[TRIAGE DATE]] + ED_DATA[[#This Row],[TRIAGE TIME]]</f>
        <v>41010.071527777778</v>
      </c>
      <c r="V1118" s="2">
        <f>ED_DATA[[#This Row],[DISP DATE]] + ED_DATA[[#This Row],[DISP TIME]]</f>
        <v>41010.13958333333</v>
      </c>
      <c r="W1118" s="2">
        <f>ED_DATA[[#This Row],[DATE PT LEFT ED]] + ED_DATA[[#This Row],[TIME PT LEFT ED]]</f>
        <v>41010.13958333333</v>
      </c>
      <c r="X1118" s="5">
        <f t="shared" si="170"/>
        <v>1.4666666665580124</v>
      </c>
      <c r="Y1118" s="5">
        <f t="shared" si="171"/>
        <v>1.4666666665580124</v>
      </c>
      <c r="Z1118" s="7">
        <f t="shared" si="172"/>
        <v>1</v>
      </c>
      <c r="AA1118" s="7">
        <f t="shared" si="173"/>
        <v>1</v>
      </c>
      <c r="AB1118" s="7">
        <f t="shared" si="176"/>
        <v>0</v>
      </c>
      <c r="AC1118" s="7">
        <f t="shared" si="177"/>
        <v>0</v>
      </c>
      <c r="AD1118" s="7">
        <f t="shared" si="178"/>
        <v>0</v>
      </c>
      <c r="AE1118" s="7">
        <f t="shared" si="174"/>
        <v>0</v>
      </c>
      <c r="AF1118" s="7">
        <f t="shared" si="175"/>
        <v>0</v>
      </c>
      <c r="AG1118" s="7" t="str">
        <f t="shared" si="179"/>
        <v>Pediatric</v>
      </c>
    </row>
    <row r="1119" spans="1:33">
      <c r="A1119">
        <v>4414</v>
      </c>
      <c r="B1119" t="s">
        <v>28</v>
      </c>
      <c r="C1119" t="s">
        <v>15</v>
      </c>
      <c r="D1119" t="s">
        <v>16</v>
      </c>
      <c r="E1119" s="1">
        <v>41010</v>
      </c>
      <c r="F1119" s="3">
        <v>0.13125000000000001</v>
      </c>
      <c r="G1119" s="1">
        <v>41010</v>
      </c>
      <c r="H1119" s="3">
        <v>0.12430555555555556</v>
      </c>
      <c r="I1119">
        <v>3</v>
      </c>
      <c r="J1119">
        <v>2004</v>
      </c>
      <c r="K1119" s="1">
        <v>41010</v>
      </c>
      <c r="L1119" s="3">
        <v>0.1986111111111111</v>
      </c>
      <c r="M1119" s="1">
        <v>41010</v>
      </c>
      <c r="N1119" s="3">
        <v>0.1986111111111111</v>
      </c>
      <c r="O1119">
        <v>7</v>
      </c>
      <c r="P1119">
        <v>3</v>
      </c>
      <c r="Q1119">
        <v>2</v>
      </c>
      <c r="R1119">
        <v>4</v>
      </c>
      <c r="S1119">
        <v>4</v>
      </c>
      <c r="T1119" s="2">
        <f>ED_DATA[[#This Row],[REG DATE]] + ED_DATA[[#This Row],[REG TIME]]</f>
        <v>41010.131249999999</v>
      </c>
      <c r="U1119" s="2">
        <f>ED_DATA[[#This Row],[TRIAGE DATE]] + ED_DATA[[#This Row],[TRIAGE TIME]]</f>
        <v>41010.124305555553</v>
      </c>
      <c r="V1119" s="2">
        <f>ED_DATA[[#This Row],[DISP DATE]] + ED_DATA[[#This Row],[DISP TIME]]</f>
        <v>41010.198611111111</v>
      </c>
      <c r="W1119" s="2">
        <f>ED_DATA[[#This Row],[DATE PT LEFT ED]] + ED_DATA[[#This Row],[TIME PT LEFT ED]]</f>
        <v>41010.198611111111</v>
      </c>
      <c r="X1119" s="5">
        <f t="shared" si="170"/>
        <v>1.6166666666977108</v>
      </c>
      <c r="Y1119" s="5">
        <f t="shared" si="171"/>
        <v>1.6166666666977108</v>
      </c>
      <c r="Z1119" s="7">
        <f t="shared" si="172"/>
        <v>1</v>
      </c>
      <c r="AA1119" s="7">
        <f t="shared" si="173"/>
        <v>1</v>
      </c>
      <c r="AB1119" s="7">
        <f t="shared" si="176"/>
        <v>0</v>
      </c>
      <c r="AC1119" s="7">
        <f t="shared" si="177"/>
        <v>0</v>
      </c>
      <c r="AD1119" s="7">
        <f t="shared" si="178"/>
        <v>0</v>
      </c>
      <c r="AE1119" s="7">
        <f t="shared" si="174"/>
        <v>0</v>
      </c>
      <c r="AF1119" s="7">
        <f t="shared" si="175"/>
        <v>0</v>
      </c>
      <c r="AG1119" s="7" t="str">
        <f t="shared" si="179"/>
        <v>Pediatric</v>
      </c>
    </row>
    <row r="1120" spans="1:33">
      <c r="A1120">
        <v>4414</v>
      </c>
      <c r="B1120" t="s">
        <v>28</v>
      </c>
      <c r="C1120" t="s">
        <v>15</v>
      </c>
      <c r="D1120" t="s">
        <v>16</v>
      </c>
      <c r="E1120" s="1">
        <v>41010</v>
      </c>
      <c r="F1120" s="3">
        <v>0.13750000000000001</v>
      </c>
      <c r="G1120" s="1">
        <v>41010</v>
      </c>
      <c r="H1120" s="3">
        <v>0.12777777777777777</v>
      </c>
      <c r="I1120">
        <v>3</v>
      </c>
      <c r="J1120">
        <v>2010</v>
      </c>
      <c r="K1120" s="1">
        <v>41010</v>
      </c>
      <c r="L1120" s="3">
        <v>0.1875</v>
      </c>
      <c r="M1120" s="1">
        <v>41010</v>
      </c>
      <c r="N1120" s="3">
        <v>0.1875</v>
      </c>
      <c r="O1120">
        <v>4</v>
      </c>
      <c r="P1120">
        <v>3</v>
      </c>
      <c r="Q1120">
        <v>3</v>
      </c>
      <c r="R1120">
        <v>4</v>
      </c>
      <c r="S1120">
        <v>4</v>
      </c>
      <c r="T1120" s="2">
        <f>ED_DATA[[#This Row],[REG DATE]] + ED_DATA[[#This Row],[REG TIME]]</f>
        <v>41010.137499999997</v>
      </c>
      <c r="U1120" s="2">
        <f>ED_DATA[[#This Row],[TRIAGE DATE]] + ED_DATA[[#This Row],[TRIAGE TIME]]</f>
        <v>41010.12777777778</v>
      </c>
      <c r="V1120" s="2">
        <f>ED_DATA[[#This Row],[DISP DATE]] + ED_DATA[[#This Row],[DISP TIME]]</f>
        <v>41010.1875</v>
      </c>
      <c r="W1120" s="2">
        <f>ED_DATA[[#This Row],[DATE PT LEFT ED]] + ED_DATA[[#This Row],[TIME PT LEFT ED]]</f>
        <v>41010.1875</v>
      </c>
      <c r="X1120" s="5">
        <f t="shared" si="170"/>
        <v>1.2000000000698492</v>
      </c>
      <c r="Y1120" s="5">
        <f t="shared" si="171"/>
        <v>1.2000000000698492</v>
      </c>
      <c r="Z1120" s="7">
        <f t="shared" si="172"/>
        <v>1</v>
      </c>
      <c r="AA1120" s="7">
        <f t="shared" si="173"/>
        <v>1</v>
      </c>
      <c r="AB1120" s="7">
        <f t="shared" si="176"/>
        <v>0</v>
      </c>
      <c r="AC1120" s="7">
        <f t="shared" si="177"/>
        <v>0</v>
      </c>
      <c r="AD1120" s="7">
        <f t="shared" si="178"/>
        <v>0</v>
      </c>
      <c r="AE1120" s="7">
        <f t="shared" si="174"/>
        <v>0</v>
      </c>
      <c r="AF1120" s="7">
        <f t="shared" si="175"/>
        <v>0</v>
      </c>
      <c r="AG1120" s="7" t="str">
        <f t="shared" si="179"/>
        <v>Pediatric</v>
      </c>
    </row>
    <row r="1121" spans="1:33">
      <c r="A1121">
        <v>4414</v>
      </c>
      <c r="B1121" t="s">
        <v>28</v>
      </c>
      <c r="C1121" t="s">
        <v>15</v>
      </c>
      <c r="D1121" t="s">
        <v>16</v>
      </c>
      <c r="E1121" s="1">
        <v>41010</v>
      </c>
      <c r="F1121" s="3">
        <v>0.74305555555555558</v>
      </c>
      <c r="G1121" s="1">
        <v>41010</v>
      </c>
      <c r="H1121" s="3">
        <v>0.73888888888888893</v>
      </c>
      <c r="I1121">
        <v>3</v>
      </c>
      <c r="J1121">
        <v>2010</v>
      </c>
      <c r="K1121" s="1">
        <v>41010</v>
      </c>
      <c r="L1121" s="3">
        <v>0.76944444444444449</v>
      </c>
      <c r="M1121" s="1">
        <v>41010</v>
      </c>
      <c r="N1121" s="3">
        <v>0.76944444444444449</v>
      </c>
      <c r="O1121">
        <v>5</v>
      </c>
      <c r="P1121">
        <v>17</v>
      </c>
      <c r="Q1121">
        <v>17</v>
      </c>
      <c r="R1121">
        <v>18</v>
      </c>
      <c r="S1121">
        <v>18</v>
      </c>
      <c r="T1121" s="2">
        <f>ED_DATA[[#This Row],[REG DATE]] + ED_DATA[[#This Row],[REG TIME]]</f>
        <v>41010.743055555555</v>
      </c>
      <c r="U1121" s="2">
        <f>ED_DATA[[#This Row],[TRIAGE DATE]] + ED_DATA[[#This Row],[TRIAGE TIME]]</f>
        <v>41010.738888888889</v>
      </c>
      <c r="V1121" s="2">
        <f>ED_DATA[[#This Row],[DISP DATE]] + ED_DATA[[#This Row],[DISP TIME]]</f>
        <v>41010.769444444442</v>
      </c>
      <c r="W1121" s="2">
        <f>ED_DATA[[#This Row],[DATE PT LEFT ED]] + ED_DATA[[#This Row],[TIME PT LEFT ED]]</f>
        <v>41010.769444444442</v>
      </c>
      <c r="X1121" s="5">
        <f t="shared" si="170"/>
        <v>0.63333333330228925</v>
      </c>
      <c r="Y1121" s="5">
        <f t="shared" si="171"/>
        <v>0.63333333330228925</v>
      </c>
      <c r="Z1121" s="7">
        <f t="shared" si="172"/>
        <v>1</v>
      </c>
      <c r="AA1121" s="7">
        <f t="shared" si="173"/>
        <v>1</v>
      </c>
      <c r="AB1121" s="7">
        <f t="shared" si="176"/>
        <v>0</v>
      </c>
      <c r="AC1121" s="7">
        <f t="shared" si="177"/>
        <v>0</v>
      </c>
      <c r="AD1121" s="7">
        <f t="shared" si="178"/>
        <v>0</v>
      </c>
      <c r="AE1121" s="7">
        <f t="shared" si="174"/>
        <v>0</v>
      </c>
      <c r="AF1121" s="7">
        <f t="shared" si="175"/>
        <v>0</v>
      </c>
      <c r="AG1121" s="7" t="str">
        <f t="shared" si="179"/>
        <v>Pediatric</v>
      </c>
    </row>
    <row r="1122" spans="1:33">
      <c r="A1122">
        <v>4414</v>
      </c>
      <c r="B1122" t="s">
        <v>28</v>
      </c>
      <c r="C1122" t="s">
        <v>15</v>
      </c>
      <c r="D1122" t="s">
        <v>16</v>
      </c>
      <c r="E1122" s="1">
        <v>41010</v>
      </c>
      <c r="F1122" s="3">
        <v>0.7583333333333333</v>
      </c>
      <c r="G1122" s="1">
        <v>41010</v>
      </c>
      <c r="H1122" s="3">
        <v>0.75277777777777777</v>
      </c>
      <c r="I1122">
        <v>3</v>
      </c>
      <c r="J1122">
        <v>2008</v>
      </c>
      <c r="K1122" s="1">
        <v>41010</v>
      </c>
      <c r="L1122" s="3">
        <v>0.91874999999999996</v>
      </c>
      <c r="M1122" s="1">
        <v>41010</v>
      </c>
      <c r="N1122" s="3">
        <v>0.91874999999999996</v>
      </c>
      <c r="O1122">
        <v>4</v>
      </c>
      <c r="P1122">
        <v>18</v>
      </c>
      <c r="Q1122">
        <v>18</v>
      </c>
      <c r="R1122">
        <v>22</v>
      </c>
      <c r="S1122">
        <v>22</v>
      </c>
      <c r="T1122" s="2">
        <f>ED_DATA[[#This Row],[REG DATE]] + ED_DATA[[#This Row],[REG TIME]]</f>
        <v>41010.758333333331</v>
      </c>
      <c r="U1122" s="2">
        <f>ED_DATA[[#This Row],[TRIAGE DATE]] + ED_DATA[[#This Row],[TRIAGE TIME]]</f>
        <v>41010.75277777778</v>
      </c>
      <c r="V1122" s="2">
        <f>ED_DATA[[#This Row],[DISP DATE]] + ED_DATA[[#This Row],[DISP TIME]]</f>
        <v>41010.918749999997</v>
      </c>
      <c r="W1122" s="2">
        <f>ED_DATA[[#This Row],[DATE PT LEFT ED]] + ED_DATA[[#This Row],[TIME PT LEFT ED]]</f>
        <v>41010.918749999997</v>
      </c>
      <c r="X1122" s="5">
        <f t="shared" si="170"/>
        <v>3.8499999999767169</v>
      </c>
      <c r="Y1122" s="5">
        <f t="shared" si="171"/>
        <v>3.8499999999767169</v>
      </c>
      <c r="Z1122" s="7">
        <f t="shared" si="172"/>
        <v>1</v>
      </c>
      <c r="AA1122" s="7">
        <f t="shared" si="173"/>
        <v>1</v>
      </c>
      <c r="AB1122" s="7">
        <f t="shared" si="176"/>
        <v>0</v>
      </c>
      <c r="AC1122" s="7">
        <f t="shared" si="177"/>
        <v>0</v>
      </c>
      <c r="AD1122" s="7">
        <f t="shared" si="178"/>
        <v>0</v>
      </c>
      <c r="AE1122" s="7">
        <f t="shared" si="174"/>
        <v>0</v>
      </c>
      <c r="AF1122" s="7">
        <f t="shared" si="175"/>
        <v>0</v>
      </c>
      <c r="AG1122" s="7" t="str">
        <f t="shared" si="179"/>
        <v>Pediatric</v>
      </c>
    </row>
    <row r="1123" spans="1:33">
      <c r="A1123">
        <v>4414</v>
      </c>
      <c r="B1123" t="s">
        <v>28</v>
      </c>
      <c r="C1123" t="s">
        <v>15</v>
      </c>
      <c r="D1123" t="s">
        <v>16</v>
      </c>
      <c r="E1123" s="1">
        <v>41011</v>
      </c>
      <c r="F1123" s="3">
        <v>9.4444444444444442E-2</v>
      </c>
      <c r="G1123" s="1">
        <v>41011</v>
      </c>
      <c r="H1123" s="3">
        <v>8.9583333333333334E-2</v>
      </c>
      <c r="I1123">
        <v>3</v>
      </c>
      <c r="J1123">
        <v>2006</v>
      </c>
      <c r="K1123" s="1">
        <v>41011</v>
      </c>
      <c r="L1123" s="3">
        <v>0.31736111111111109</v>
      </c>
      <c r="M1123" s="1">
        <v>41011</v>
      </c>
      <c r="N1123" s="3">
        <v>0.31874999999999998</v>
      </c>
      <c r="O1123">
        <v>9</v>
      </c>
      <c r="P1123">
        <v>2</v>
      </c>
      <c r="Q1123">
        <v>2</v>
      </c>
      <c r="R1123">
        <v>7</v>
      </c>
      <c r="S1123">
        <v>7</v>
      </c>
      <c r="T1123" s="2">
        <f>ED_DATA[[#This Row],[REG DATE]] + ED_DATA[[#This Row],[REG TIME]]</f>
        <v>41011.094444444447</v>
      </c>
      <c r="U1123" s="2">
        <f>ED_DATA[[#This Row],[TRIAGE DATE]] + ED_DATA[[#This Row],[TRIAGE TIME]]</f>
        <v>41011.089583333334</v>
      </c>
      <c r="V1123" s="2">
        <f>ED_DATA[[#This Row],[DISP DATE]] + ED_DATA[[#This Row],[DISP TIME]]</f>
        <v>41011.317361111112</v>
      </c>
      <c r="W1123" s="2">
        <f>ED_DATA[[#This Row],[DATE PT LEFT ED]] + ED_DATA[[#This Row],[TIME PT LEFT ED]]</f>
        <v>41011.318749999999</v>
      </c>
      <c r="X1123" s="5">
        <f t="shared" si="170"/>
        <v>5.3833333332440816</v>
      </c>
      <c r="Y1123" s="5">
        <f t="shared" si="171"/>
        <v>5.3499999999767169</v>
      </c>
      <c r="Z1123" s="7">
        <f t="shared" si="172"/>
        <v>1</v>
      </c>
      <c r="AA1123" s="7">
        <f t="shared" si="173"/>
        <v>0</v>
      </c>
      <c r="AB1123" s="7">
        <f t="shared" si="176"/>
        <v>0</v>
      </c>
      <c r="AC1123" s="7">
        <f t="shared" si="177"/>
        <v>0</v>
      </c>
      <c r="AD1123" s="7">
        <f t="shared" si="178"/>
        <v>0</v>
      </c>
      <c r="AE1123" s="7">
        <f t="shared" si="174"/>
        <v>0</v>
      </c>
      <c r="AF1123" s="7">
        <f t="shared" si="175"/>
        <v>0</v>
      </c>
      <c r="AG1123" s="7" t="str">
        <f t="shared" si="179"/>
        <v>Pediatric</v>
      </c>
    </row>
    <row r="1124" spans="1:33">
      <c r="A1124">
        <v>4414</v>
      </c>
      <c r="B1124" t="s">
        <v>28</v>
      </c>
      <c r="C1124" t="s">
        <v>15</v>
      </c>
      <c r="D1124" t="s">
        <v>16</v>
      </c>
      <c r="E1124" s="1">
        <v>41014</v>
      </c>
      <c r="F1124" s="3">
        <v>3.125E-2</v>
      </c>
      <c r="G1124" s="1">
        <v>41014</v>
      </c>
      <c r="H1124" s="3">
        <v>2.2916666666666665E-2</v>
      </c>
      <c r="I1124">
        <v>3</v>
      </c>
      <c r="J1124">
        <v>2009</v>
      </c>
      <c r="K1124" s="1">
        <v>41014</v>
      </c>
      <c r="L1124" s="3">
        <v>0.25</v>
      </c>
      <c r="M1124" s="1">
        <v>41014</v>
      </c>
      <c r="N1124" s="3">
        <v>0.25</v>
      </c>
      <c r="O1124">
        <v>3</v>
      </c>
      <c r="P1124">
        <v>0</v>
      </c>
      <c r="Q1124">
        <v>0</v>
      </c>
      <c r="R1124">
        <v>6</v>
      </c>
      <c r="S1124">
        <v>6</v>
      </c>
      <c r="T1124" s="2">
        <f>ED_DATA[[#This Row],[REG DATE]] + ED_DATA[[#This Row],[REG TIME]]</f>
        <v>41014.03125</v>
      </c>
      <c r="U1124" s="2">
        <f>ED_DATA[[#This Row],[TRIAGE DATE]] + ED_DATA[[#This Row],[TRIAGE TIME]]</f>
        <v>41014.022916666669</v>
      </c>
      <c r="V1124" s="2">
        <f>ED_DATA[[#This Row],[DISP DATE]] + ED_DATA[[#This Row],[DISP TIME]]</f>
        <v>41014.25</v>
      </c>
      <c r="W1124" s="2">
        <f>ED_DATA[[#This Row],[DATE PT LEFT ED]] + ED_DATA[[#This Row],[TIME PT LEFT ED]]</f>
        <v>41014.25</v>
      </c>
      <c r="X1124" s="5">
        <f t="shared" si="170"/>
        <v>5.25</v>
      </c>
      <c r="Y1124" s="5">
        <f t="shared" si="171"/>
        <v>5.25</v>
      </c>
      <c r="Z1124" s="7">
        <f t="shared" si="172"/>
        <v>1</v>
      </c>
      <c r="AA1124" s="7">
        <f t="shared" si="173"/>
        <v>0</v>
      </c>
      <c r="AB1124" s="7">
        <f t="shared" si="176"/>
        <v>0</v>
      </c>
      <c r="AC1124" s="7">
        <f t="shared" si="177"/>
        <v>0</v>
      </c>
      <c r="AD1124" s="7">
        <f t="shared" si="178"/>
        <v>0</v>
      </c>
      <c r="AE1124" s="7">
        <f t="shared" si="174"/>
        <v>0</v>
      </c>
      <c r="AF1124" s="7">
        <f t="shared" si="175"/>
        <v>0</v>
      </c>
      <c r="AG1124" s="7" t="str">
        <f t="shared" si="179"/>
        <v>Pediatric</v>
      </c>
    </row>
    <row r="1125" spans="1:33">
      <c r="A1125">
        <v>4414</v>
      </c>
      <c r="B1125" t="s">
        <v>28</v>
      </c>
      <c r="C1125" t="s">
        <v>15</v>
      </c>
      <c r="D1125" t="s">
        <v>16</v>
      </c>
      <c r="E1125" s="1">
        <v>41014</v>
      </c>
      <c r="F1125" s="3">
        <v>0.44097222222222221</v>
      </c>
      <c r="G1125" s="1">
        <v>41014</v>
      </c>
      <c r="H1125" s="3">
        <v>0.43402777777777779</v>
      </c>
      <c r="I1125">
        <v>3</v>
      </c>
      <c r="J1125">
        <v>1944</v>
      </c>
      <c r="K1125" s="1">
        <v>41014</v>
      </c>
      <c r="L1125" s="3">
        <v>0.48819444444444443</v>
      </c>
      <c r="M1125" s="1">
        <v>41014</v>
      </c>
      <c r="N1125" s="3">
        <v>0.48819444444444443</v>
      </c>
      <c r="O1125">
        <v>72</v>
      </c>
      <c r="P1125">
        <v>10</v>
      </c>
      <c r="Q1125">
        <v>10</v>
      </c>
      <c r="R1125">
        <v>11</v>
      </c>
      <c r="S1125">
        <v>11</v>
      </c>
      <c r="T1125" s="2">
        <f>ED_DATA[[#This Row],[REG DATE]] + ED_DATA[[#This Row],[REG TIME]]</f>
        <v>41014.440972222219</v>
      </c>
      <c r="U1125" s="2">
        <f>ED_DATA[[#This Row],[TRIAGE DATE]] + ED_DATA[[#This Row],[TRIAGE TIME]]</f>
        <v>41014.434027777781</v>
      </c>
      <c r="V1125" s="2">
        <f>ED_DATA[[#This Row],[DISP DATE]] + ED_DATA[[#This Row],[DISP TIME]]</f>
        <v>41014.488194444442</v>
      </c>
      <c r="W1125" s="2">
        <f>ED_DATA[[#This Row],[DATE PT LEFT ED]] + ED_DATA[[#This Row],[TIME PT LEFT ED]]</f>
        <v>41014.488194444442</v>
      </c>
      <c r="X1125" s="5">
        <f t="shared" si="170"/>
        <v>1.1333333333604969</v>
      </c>
      <c r="Y1125" s="5">
        <f t="shared" si="171"/>
        <v>1.1333333333604969</v>
      </c>
      <c r="Z1125" s="7">
        <f t="shared" si="172"/>
        <v>1</v>
      </c>
      <c r="AA1125" s="7">
        <f t="shared" si="173"/>
        <v>1</v>
      </c>
      <c r="AB1125" s="7">
        <f t="shared" si="176"/>
        <v>0</v>
      </c>
      <c r="AC1125" s="7">
        <f t="shared" si="177"/>
        <v>0</v>
      </c>
      <c r="AD1125" s="7">
        <f t="shared" si="178"/>
        <v>0</v>
      </c>
      <c r="AE1125" s="7">
        <f t="shared" si="174"/>
        <v>0</v>
      </c>
      <c r="AF1125" s="7">
        <f t="shared" si="175"/>
        <v>0</v>
      </c>
      <c r="AG1125" s="7" t="str">
        <f t="shared" si="179"/>
        <v>Senior</v>
      </c>
    </row>
    <row r="1126" spans="1:33">
      <c r="A1126">
        <v>4414</v>
      </c>
      <c r="B1126" t="s">
        <v>28</v>
      </c>
      <c r="C1126" t="s">
        <v>15</v>
      </c>
      <c r="D1126" t="s">
        <v>16</v>
      </c>
      <c r="E1126" s="1">
        <v>41015</v>
      </c>
      <c r="F1126" s="3">
        <v>0.26111111111111113</v>
      </c>
      <c r="G1126" s="1">
        <v>41015</v>
      </c>
      <c r="H1126" s="3">
        <v>0.25694444444444442</v>
      </c>
      <c r="I1126">
        <v>3</v>
      </c>
      <c r="J1126">
        <v>2009</v>
      </c>
      <c r="K1126" s="1">
        <v>41015</v>
      </c>
      <c r="L1126" s="3">
        <v>0.34027777777777779</v>
      </c>
      <c r="M1126" s="1">
        <v>41015</v>
      </c>
      <c r="N1126" s="3">
        <v>0.34027777777777779</v>
      </c>
      <c r="O1126">
        <v>5</v>
      </c>
      <c r="P1126">
        <v>6</v>
      </c>
      <c r="Q1126">
        <v>6</v>
      </c>
      <c r="R1126">
        <v>8</v>
      </c>
      <c r="S1126">
        <v>8</v>
      </c>
      <c r="T1126" s="2">
        <f>ED_DATA[[#This Row],[REG DATE]] + ED_DATA[[#This Row],[REG TIME]]</f>
        <v>41015.261111111111</v>
      </c>
      <c r="U1126" s="2">
        <f>ED_DATA[[#This Row],[TRIAGE DATE]] + ED_DATA[[#This Row],[TRIAGE TIME]]</f>
        <v>41015.256944444445</v>
      </c>
      <c r="V1126" s="2">
        <f>ED_DATA[[#This Row],[DISP DATE]] + ED_DATA[[#This Row],[DISP TIME]]</f>
        <v>41015.340277777781</v>
      </c>
      <c r="W1126" s="2">
        <f>ED_DATA[[#This Row],[DATE PT LEFT ED]] + ED_DATA[[#This Row],[TIME PT LEFT ED]]</f>
        <v>41015.340277777781</v>
      </c>
      <c r="X1126" s="5">
        <f t="shared" si="170"/>
        <v>1.9000000000814907</v>
      </c>
      <c r="Y1126" s="5">
        <f t="shared" si="171"/>
        <v>1.9000000000814907</v>
      </c>
      <c r="Z1126" s="7">
        <f t="shared" si="172"/>
        <v>1</v>
      </c>
      <c r="AA1126" s="7">
        <f t="shared" si="173"/>
        <v>1</v>
      </c>
      <c r="AB1126" s="7">
        <f t="shared" si="176"/>
        <v>0</v>
      </c>
      <c r="AC1126" s="7">
        <f t="shared" si="177"/>
        <v>0</v>
      </c>
      <c r="AD1126" s="7">
        <f t="shared" si="178"/>
        <v>0</v>
      </c>
      <c r="AE1126" s="7">
        <f t="shared" si="174"/>
        <v>0</v>
      </c>
      <c r="AF1126" s="7">
        <f t="shared" si="175"/>
        <v>0</v>
      </c>
      <c r="AG1126" s="7" t="str">
        <f t="shared" si="179"/>
        <v>Pediatric</v>
      </c>
    </row>
    <row r="1127" spans="1:33">
      <c r="A1127">
        <v>4414</v>
      </c>
      <c r="B1127" t="s">
        <v>28</v>
      </c>
      <c r="C1127" t="s">
        <v>15</v>
      </c>
      <c r="D1127" t="s">
        <v>16</v>
      </c>
      <c r="E1127" s="1">
        <v>41015</v>
      </c>
      <c r="F1127" s="3">
        <v>0.26805555555555555</v>
      </c>
      <c r="G1127" s="1">
        <v>41015</v>
      </c>
      <c r="H1127" s="3">
        <v>0.26527777777777778</v>
      </c>
      <c r="I1127">
        <v>3</v>
      </c>
      <c r="J1127">
        <v>2010</v>
      </c>
      <c r="K1127" s="1">
        <v>41015</v>
      </c>
      <c r="L1127" s="3">
        <v>0.39027777777777778</v>
      </c>
      <c r="M1127" s="1">
        <v>41015</v>
      </c>
      <c r="N1127" s="3">
        <v>0.39027777777777778</v>
      </c>
      <c r="O1127">
        <v>1</v>
      </c>
      <c r="P1127">
        <v>6</v>
      </c>
      <c r="Q1127">
        <v>6</v>
      </c>
      <c r="R1127">
        <v>9</v>
      </c>
      <c r="S1127">
        <v>9</v>
      </c>
      <c r="T1127" s="2">
        <f>ED_DATA[[#This Row],[REG DATE]] + ED_DATA[[#This Row],[REG TIME]]</f>
        <v>41015.268055555556</v>
      </c>
      <c r="U1127" s="2">
        <f>ED_DATA[[#This Row],[TRIAGE DATE]] + ED_DATA[[#This Row],[TRIAGE TIME]]</f>
        <v>41015.265277777777</v>
      </c>
      <c r="V1127" s="2">
        <f>ED_DATA[[#This Row],[DISP DATE]] + ED_DATA[[#This Row],[DISP TIME]]</f>
        <v>41015.390277777777</v>
      </c>
      <c r="W1127" s="2">
        <f>ED_DATA[[#This Row],[DATE PT LEFT ED]] + ED_DATA[[#This Row],[TIME PT LEFT ED]]</f>
        <v>41015.390277777777</v>
      </c>
      <c r="X1127" s="5">
        <f t="shared" si="170"/>
        <v>2.9333333332906477</v>
      </c>
      <c r="Y1127" s="5">
        <f t="shared" si="171"/>
        <v>2.9333333332906477</v>
      </c>
      <c r="Z1127" s="7">
        <f t="shared" si="172"/>
        <v>1</v>
      </c>
      <c r="AA1127" s="7">
        <f t="shared" si="173"/>
        <v>1</v>
      </c>
      <c r="AB1127" s="7">
        <f t="shared" si="176"/>
        <v>0</v>
      </c>
      <c r="AC1127" s="7">
        <f t="shared" si="177"/>
        <v>0</v>
      </c>
      <c r="AD1127" s="7">
        <f t="shared" si="178"/>
        <v>0</v>
      </c>
      <c r="AE1127" s="7">
        <f t="shared" si="174"/>
        <v>0</v>
      </c>
      <c r="AF1127" s="7">
        <f t="shared" si="175"/>
        <v>0</v>
      </c>
      <c r="AG1127" s="7" t="str">
        <f t="shared" si="179"/>
        <v>Pediatric</v>
      </c>
    </row>
    <row r="1128" spans="1:33">
      <c r="A1128">
        <v>4414</v>
      </c>
      <c r="B1128" t="s">
        <v>28</v>
      </c>
      <c r="C1128" t="s">
        <v>15</v>
      </c>
      <c r="D1128" t="s">
        <v>16</v>
      </c>
      <c r="E1128" s="1">
        <v>41015</v>
      </c>
      <c r="F1128" s="3">
        <v>0.9375</v>
      </c>
      <c r="G1128" s="1">
        <v>41015</v>
      </c>
      <c r="H1128" s="3">
        <v>0.93125000000000002</v>
      </c>
      <c r="I1128">
        <v>3</v>
      </c>
      <c r="J1128">
        <v>1941</v>
      </c>
      <c r="K1128" s="1">
        <v>41016</v>
      </c>
      <c r="L1128" s="3">
        <v>9.0972222222222218E-2</v>
      </c>
      <c r="M1128" s="1">
        <v>41016</v>
      </c>
      <c r="N1128" s="3">
        <v>9.0972222222222218E-2</v>
      </c>
      <c r="O1128">
        <v>72</v>
      </c>
      <c r="P1128">
        <v>22</v>
      </c>
      <c r="Q1128">
        <v>22</v>
      </c>
      <c r="R1128">
        <v>2</v>
      </c>
      <c r="S1128">
        <v>2</v>
      </c>
      <c r="T1128" s="2">
        <f>ED_DATA[[#This Row],[REG DATE]] + ED_DATA[[#This Row],[REG TIME]]</f>
        <v>41015.9375</v>
      </c>
      <c r="U1128" s="2">
        <f>ED_DATA[[#This Row],[TRIAGE DATE]] + ED_DATA[[#This Row],[TRIAGE TIME]]</f>
        <v>41015.931250000001</v>
      </c>
      <c r="V1128" s="2">
        <f>ED_DATA[[#This Row],[DISP DATE]] + ED_DATA[[#This Row],[DISP TIME]]</f>
        <v>41016.09097222222</v>
      </c>
      <c r="W1128" s="2">
        <f>ED_DATA[[#This Row],[DATE PT LEFT ED]] + ED_DATA[[#This Row],[TIME PT LEFT ED]]</f>
        <v>41016.09097222222</v>
      </c>
      <c r="X1128" s="5">
        <f t="shared" si="170"/>
        <v>3.6833333332906477</v>
      </c>
      <c r="Y1128" s="5">
        <f t="shared" si="171"/>
        <v>3.6833333332906477</v>
      </c>
      <c r="Z1128" s="7">
        <f t="shared" si="172"/>
        <v>1</v>
      </c>
      <c r="AA1128" s="7">
        <f t="shared" si="173"/>
        <v>1</v>
      </c>
      <c r="AB1128" s="7">
        <f t="shared" si="176"/>
        <v>0</v>
      </c>
      <c r="AC1128" s="7">
        <f t="shared" si="177"/>
        <v>0</v>
      </c>
      <c r="AD1128" s="7">
        <f t="shared" si="178"/>
        <v>0</v>
      </c>
      <c r="AE1128" s="7">
        <f t="shared" si="174"/>
        <v>0</v>
      </c>
      <c r="AF1128" s="7">
        <f t="shared" si="175"/>
        <v>0</v>
      </c>
      <c r="AG1128" s="7" t="str">
        <f t="shared" si="179"/>
        <v>Senior</v>
      </c>
    </row>
    <row r="1129" spans="1:33">
      <c r="A1129">
        <v>4414</v>
      </c>
      <c r="B1129" t="s">
        <v>28</v>
      </c>
      <c r="C1129" t="s">
        <v>15</v>
      </c>
      <c r="D1129" t="s">
        <v>16</v>
      </c>
      <c r="E1129" s="1">
        <v>41016</v>
      </c>
      <c r="F1129" s="3">
        <v>6.9444444444444448E-2</v>
      </c>
      <c r="G1129" s="1">
        <v>41016</v>
      </c>
      <c r="H1129" s="3">
        <v>6.3888888888888884E-2</v>
      </c>
      <c r="I1129">
        <v>3</v>
      </c>
      <c r="J1129">
        <v>2011</v>
      </c>
      <c r="K1129" s="1">
        <v>41016</v>
      </c>
      <c r="L1129" s="3">
        <v>0.25694444444444442</v>
      </c>
      <c r="M1129" s="1">
        <v>41016</v>
      </c>
      <c r="N1129" s="3">
        <v>0.25694444444444442</v>
      </c>
      <c r="O1129">
        <v>5</v>
      </c>
      <c r="P1129">
        <v>1</v>
      </c>
      <c r="Q1129">
        <v>1</v>
      </c>
      <c r="R1129">
        <v>6</v>
      </c>
      <c r="S1129">
        <v>6</v>
      </c>
      <c r="T1129" s="2">
        <f>ED_DATA[[#This Row],[REG DATE]] + ED_DATA[[#This Row],[REG TIME]]</f>
        <v>41016.069444444445</v>
      </c>
      <c r="U1129" s="2">
        <f>ED_DATA[[#This Row],[TRIAGE DATE]] + ED_DATA[[#This Row],[TRIAGE TIME]]</f>
        <v>41016.063888888886</v>
      </c>
      <c r="V1129" s="2">
        <f>ED_DATA[[#This Row],[DISP DATE]] + ED_DATA[[#This Row],[DISP TIME]]</f>
        <v>41016.256944444445</v>
      </c>
      <c r="W1129" s="2">
        <f>ED_DATA[[#This Row],[DATE PT LEFT ED]] + ED_DATA[[#This Row],[TIME PT LEFT ED]]</f>
        <v>41016.256944444445</v>
      </c>
      <c r="X1129" s="5">
        <f t="shared" si="170"/>
        <v>4.5</v>
      </c>
      <c r="Y1129" s="5">
        <f t="shared" si="171"/>
        <v>4.5</v>
      </c>
      <c r="Z1129" s="7">
        <f t="shared" si="172"/>
        <v>1</v>
      </c>
      <c r="AA1129" s="7">
        <f t="shared" si="173"/>
        <v>0</v>
      </c>
      <c r="AB1129" s="7">
        <f t="shared" si="176"/>
        <v>0</v>
      </c>
      <c r="AC1129" s="7">
        <f t="shared" si="177"/>
        <v>0</v>
      </c>
      <c r="AD1129" s="7">
        <f t="shared" si="178"/>
        <v>0</v>
      </c>
      <c r="AE1129" s="7">
        <f t="shared" si="174"/>
        <v>0</v>
      </c>
      <c r="AF1129" s="7">
        <f t="shared" si="175"/>
        <v>0</v>
      </c>
      <c r="AG1129" s="7" t="str">
        <f t="shared" si="179"/>
        <v>Pediatric</v>
      </c>
    </row>
    <row r="1130" spans="1:33">
      <c r="A1130">
        <v>4414</v>
      </c>
      <c r="B1130" t="s">
        <v>28</v>
      </c>
      <c r="C1130" t="s">
        <v>15</v>
      </c>
      <c r="D1130" t="s">
        <v>16</v>
      </c>
      <c r="E1130" s="1">
        <v>41016</v>
      </c>
      <c r="F1130" s="3">
        <v>0.61319444444444449</v>
      </c>
      <c r="G1130" s="1">
        <v>41016</v>
      </c>
      <c r="H1130" s="3">
        <v>0.60833333333333328</v>
      </c>
      <c r="I1130">
        <v>3</v>
      </c>
      <c r="J1130">
        <v>2009</v>
      </c>
      <c r="K1130" s="1">
        <v>41016</v>
      </c>
      <c r="L1130" s="3">
        <v>0.81944444444444442</v>
      </c>
      <c r="M1130" s="1">
        <v>41016</v>
      </c>
      <c r="N1130" s="3">
        <v>0.81944444444444442</v>
      </c>
      <c r="O1130">
        <v>5</v>
      </c>
      <c r="P1130">
        <v>14</v>
      </c>
      <c r="Q1130">
        <v>14</v>
      </c>
      <c r="R1130">
        <v>19</v>
      </c>
      <c r="S1130">
        <v>19</v>
      </c>
      <c r="T1130" s="2">
        <f>ED_DATA[[#This Row],[REG DATE]] + ED_DATA[[#This Row],[REG TIME]]</f>
        <v>41016.613194444442</v>
      </c>
      <c r="U1130" s="2">
        <f>ED_DATA[[#This Row],[TRIAGE DATE]] + ED_DATA[[#This Row],[TRIAGE TIME]]</f>
        <v>41016.60833333333</v>
      </c>
      <c r="V1130" s="2">
        <f>ED_DATA[[#This Row],[DISP DATE]] + ED_DATA[[#This Row],[DISP TIME]]</f>
        <v>41016.819444444445</v>
      </c>
      <c r="W1130" s="2">
        <f>ED_DATA[[#This Row],[DATE PT LEFT ED]] + ED_DATA[[#This Row],[TIME PT LEFT ED]]</f>
        <v>41016.819444444445</v>
      </c>
      <c r="X1130" s="5">
        <f t="shared" si="170"/>
        <v>4.9500000000698492</v>
      </c>
      <c r="Y1130" s="5">
        <f t="shared" si="171"/>
        <v>4.9500000000698492</v>
      </c>
      <c r="Z1130" s="7">
        <f t="shared" si="172"/>
        <v>1</v>
      </c>
      <c r="AA1130" s="7">
        <f t="shared" si="173"/>
        <v>0</v>
      </c>
      <c r="AB1130" s="7">
        <f t="shared" si="176"/>
        <v>0</v>
      </c>
      <c r="AC1130" s="7">
        <f t="shared" si="177"/>
        <v>0</v>
      </c>
      <c r="AD1130" s="7">
        <f t="shared" si="178"/>
        <v>0</v>
      </c>
      <c r="AE1130" s="7">
        <f t="shared" si="174"/>
        <v>0</v>
      </c>
      <c r="AF1130" s="7">
        <f t="shared" si="175"/>
        <v>0</v>
      </c>
      <c r="AG1130" s="7" t="str">
        <f t="shared" si="179"/>
        <v>Pediatric</v>
      </c>
    </row>
    <row r="1131" spans="1:33">
      <c r="A1131">
        <v>4414</v>
      </c>
      <c r="B1131" t="s">
        <v>28</v>
      </c>
      <c r="C1131" t="s">
        <v>15</v>
      </c>
      <c r="D1131" t="s">
        <v>16</v>
      </c>
      <c r="E1131" s="1">
        <v>41016</v>
      </c>
      <c r="F1131" s="3">
        <v>0.81944444444444442</v>
      </c>
      <c r="G1131" s="1">
        <v>41016</v>
      </c>
      <c r="H1131" s="3">
        <v>0.8125</v>
      </c>
      <c r="I1131">
        <v>3</v>
      </c>
      <c r="J1131">
        <v>1944</v>
      </c>
      <c r="K1131" s="1">
        <v>41016</v>
      </c>
      <c r="L1131" s="3">
        <v>0.8256944444444444</v>
      </c>
      <c r="M1131" s="1">
        <v>41016</v>
      </c>
      <c r="N1131" s="3">
        <v>0.8256944444444444</v>
      </c>
      <c r="O1131">
        <v>70</v>
      </c>
      <c r="P1131">
        <v>19</v>
      </c>
      <c r="Q1131">
        <v>19</v>
      </c>
      <c r="R1131">
        <v>19</v>
      </c>
      <c r="S1131">
        <v>19</v>
      </c>
      <c r="T1131" s="2">
        <f>ED_DATA[[#This Row],[REG DATE]] + ED_DATA[[#This Row],[REG TIME]]</f>
        <v>41016.819444444445</v>
      </c>
      <c r="U1131" s="2">
        <f>ED_DATA[[#This Row],[TRIAGE DATE]] + ED_DATA[[#This Row],[TRIAGE TIME]]</f>
        <v>41016.8125</v>
      </c>
      <c r="V1131" s="2">
        <f>ED_DATA[[#This Row],[DISP DATE]] + ED_DATA[[#This Row],[DISP TIME]]</f>
        <v>41016.825694444444</v>
      </c>
      <c r="W1131" s="2">
        <f>ED_DATA[[#This Row],[DATE PT LEFT ED]] + ED_DATA[[#This Row],[TIME PT LEFT ED]]</f>
        <v>41016.825694444444</v>
      </c>
      <c r="X1131" s="5">
        <f t="shared" si="170"/>
        <v>0.1499999999650754</v>
      </c>
      <c r="Y1131" s="5">
        <f t="shared" si="171"/>
        <v>0.1499999999650754</v>
      </c>
      <c r="Z1131" s="7">
        <f t="shared" si="172"/>
        <v>1</v>
      </c>
      <c r="AA1131" s="7">
        <f t="shared" si="173"/>
        <v>1</v>
      </c>
      <c r="AB1131" s="7">
        <f t="shared" si="176"/>
        <v>0</v>
      </c>
      <c r="AC1131" s="7">
        <f t="shared" si="177"/>
        <v>0</v>
      </c>
      <c r="AD1131" s="7">
        <f t="shared" si="178"/>
        <v>0</v>
      </c>
      <c r="AE1131" s="7">
        <f t="shared" si="174"/>
        <v>0</v>
      </c>
      <c r="AF1131" s="7">
        <f t="shared" si="175"/>
        <v>0</v>
      </c>
      <c r="AG1131" s="7" t="str">
        <f t="shared" si="179"/>
        <v>Senior</v>
      </c>
    </row>
    <row r="1132" spans="1:33">
      <c r="A1132">
        <v>4414</v>
      </c>
      <c r="B1132" t="s">
        <v>28</v>
      </c>
      <c r="C1132" t="s">
        <v>15</v>
      </c>
      <c r="D1132" t="s">
        <v>16</v>
      </c>
      <c r="E1132" s="1">
        <v>41016</v>
      </c>
      <c r="F1132" s="3">
        <v>0.84444444444444444</v>
      </c>
      <c r="G1132" s="1">
        <v>41016</v>
      </c>
      <c r="H1132" s="3">
        <v>0.8354166666666667</v>
      </c>
      <c r="I1132">
        <v>3</v>
      </c>
      <c r="J1132">
        <v>2011</v>
      </c>
      <c r="K1132" s="1">
        <v>41016</v>
      </c>
      <c r="L1132" s="3">
        <v>0.89583333333333337</v>
      </c>
      <c r="M1132" s="1">
        <v>41016</v>
      </c>
      <c r="N1132" s="3">
        <v>0.89583333333333337</v>
      </c>
      <c r="O1132">
        <v>3</v>
      </c>
      <c r="P1132">
        <v>20</v>
      </c>
      <c r="Q1132">
        <v>20</v>
      </c>
      <c r="R1132">
        <v>21</v>
      </c>
      <c r="S1132">
        <v>21</v>
      </c>
      <c r="T1132" s="2">
        <f>ED_DATA[[#This Row],[REG DATE]] + ED_DATA[[#This Row],[REG TIME]]</f>
        <v>41016.844444444447</v>
      </c>
      <c r="U1132" s="2">
        <f>ED_DATA[[#This Row],[TRIAGE DATE]] + ED_DATA[[#This Row],[TRIAGE TIME]]</f>
        <v>41016.835416666669</v>
      </c>
      <c r="V1132" s="2">
        <f>ED_DATA[[#This Row],[DISP DATE]] + ED_DATA[[#This Row],[DISP TIME]]</f>
        <v>41016.895833333336</v>
      </c>
      <c r="W1132" s="2">
        <f>ED_DATA[[#This Row],[DATE PT LEFT ED]] + ED_DATA[[#This Row],[TIME PT LEFT ED]]</f>
        <v>41016.895833333336</v>
      </c>
      <c r="X1132" s="5">
        <f t="shared" si="170"/>
        <v>1.2333333333372138</v>
      </c>
      <c r="Y1132" s="5">
        <f t="shared" si="171"/>
        <v>1.2333333333372138</v>
      </c>
      <c r="Z1132" s="7">
        <f t="shared" si="172"/>
        <v>1</v>
      </c>
      <c r="AA1132" s="7">
        <f t="shared" si="173"/>
        <v>1</v>
      </c>
      <c r="AB1132" s="7">
        <f t="shared" si="176"/>
        <v>0</v>
      </c>
      <c r="AC1132" s="7">
        <f t="shared" si="177"/>
        <v>0</v>
      </c>
      <c r="AD1132" s="7">
        <f t="shared" si="178"/>
        <v>0</v>
      </c>
      <c r="AE1132" s="7">
        <f t="shared" si="174"/>
        <v>0</v>
      </c>
      <c r="AF1132" s="7">
        <f t="shared" si="175"/>
        <v>0</v>
      </c>
      <c r="AG1132" s="7" t="str">
        <f t="shared" si="179"/>
        <v>Pediatric</v>
      </c>
    </row>
    <row r="1133" spans="1:33">
      <c r="A1133">
        <v>4414</v>
      </c>
      <c r="B1133" t="s">
        <v>28</v>
      </c>
      <c r="C1133" t="s">
        <v>15</v>
      </c>
      <c r="D1133" t="s">
        <v>16</v>
      </c>
      <c r="E1133" s="1">
        <v>41016</v>
      </c>
      <c r="F1133" s="3">
        <v>0.85347222222222219</v>
      </c>
      <c r="G1133" s="1">
        <v>41016</v>
      </c>
      <c r="H1133" s="3">
        <v>0.84791666666666665</v>
      </c>
      <c r="I1133">
        <v>3</v>
      </c>
      <c r="J1133">
        <v>2008</v>
      </c>
      <c r="K1133" s="1">
        <v>41016</v>
      </c>
      <c r="L1133" s="3">
        <v>0.89444444444444449</v>
      </c>
      <c r="M1133" s="1">
        <v>41016</v>
      </c>
      <c r="N1133" s="3">
        <v>0.89444444444444449</v>
      </c>
      <c r="O1133">
        <v>6</v>
      </c>
      <c r="P1133">
        <v>20</v>
      </c>
      <c r="Q1133">
        <v>20</v>
      </c>
      <c r="R1133">
        <v>21</v>
      </c>
      <c r="S1133">
        <v>21</v>
      </c>
      <c r="T1133" s="2">
        <f>ED_DATA[[#This Row],[REG DATE]] + ED_DATA[[#This Row],[REG TIME]]</f>
        <v>41016.853472222225</v>
      </c>
      <c r="U1133" s="2">
        <f>ED_DATA[[#This Row],[TRIAGE DATE]] + ED_DATA[[#This Row],[TRIAGE TIME]]</f>
        <v>41016.847916666666</v>
      </c>
      <c r="V1133" s="2">
        <f>ED_DATA[[#This Row],[DISP DATE]] + ED_DATA[[#This Row],[DISP TIME]]</f>
        <v>41016.894444444442</v>
      </c>
      <c r="W1133" s="2">
        <f>ED_DATA[[#This Row],[DATE PT LEFT ED]] + ED_DATA[[#This Row],[TIME PT LEFT ED]]</f>
        <v>41016.894444444442</v>
      </c>
      <c r="X1133" s="5">
        <f t="shared" si="170"/>
        <v>0.98333333322079852</v>
      </c>
      <c r="Y1133" s="5">
        <f t="shared" si="171"/>
        <v>0.98333333322079852</v>
      </c>
      <c r="Z1133" s="7">
        <f t="shared" si="172"/>
        <v>1</v>
      </c>
      <c r="AA1133" s="7">
        <f t="shared" si="173"/>
        <v>1</v>
      </c>
      <c r="AB1133" s="7">
        <f t="shared" si="176"/>
        <v>0</v>
      </c>
      <c r="AC1133" s="7">
        <f t="shared" si="177"/>
        <v>0</v>
      </c>
      <c r="AD1133" s="7">
        <f t="shared" si="178"/>
        <v>0</v>
      </c>
      <c r="AE1133" s="7">
        <f t="shared" si="174"/>
        <v>0</v>
      </c>
      <c r="AF1133" s="7">
        <f t="shared" si="175"/>
        <v>0</v>
      </c>
      <c r="AG1133" s="7" t="str">
        <f t="shared" si="179"/>
        <v>Pediatric</v>
      </c>
    </row>
    <row r="1134" spans="1:33">
      <c r="A1134">
        <v>4414</v>
      </c>
      <c r="B1134" t="s">
        <v>28</v>
      </c>
      <c r="C1134" t="s">
        <v>15</v>
      </c>
      <c r="D1134" t="s">
        <v>16</v>
      </c>
      <c r="E1134" s="1">
        <v>41016</v>
      </c>
      <c r="F1134" s="3">
        <v>0.90972222222222221</v>
      </c>
      <c r="G1134" s="1">
        <v>41016</v>
      </c>
      <c r="H1134" s="3">
        <v>0.90347222222222223</v>
      </c>
      <c r="I1134">
        <v>3</v>
      </c>
      <c r="J1134">
        <v>2009</v>
      </c>
      <c r="K1134" s="1">
        <v>41017</v>
      </c>
      <c r="L1134" s="3">
        <v>0.11458333333333333</v>
      </c>
      <c r="M1134" s="1">
        <v>41017</v>
      </c>
      <c r="N1134" s="3">
        <v>0.11458333333333333</v>
      </c>
      <c r="O1134">
        <v>2</v>
      </c>
      <c r="P1134">
        <v>21</v>
      </c>
      <c r="Q1134">
        <v>21</v>
      </c>
      <c r="R1134">
        <v>2</v>
      </c>
      <c r="S1134">
        <v>2</v>
      </c>
      <c r="T1134" s="2">
        <f>ED_DATA[[#This Row],[REG DATE]] + ED_DATA[[#This Row],[REG TIME]]</f>
        <v>41016.909722222219</v>
      </c>
      <c r="U1134" s="2">
        <f>ED_DATA[[#This Row],[TRIAGE DATE]] + ED_DATA[[#This Row],[TRIAGE TIME]]</f>
        <v>41016.90347222222</v>
      </c>
      <c r="V1134" s="2">
        <f>ED_DATA[[#This Row],[DISP DATE]] + ED_DATA[[#This Row],[DISP TIME]]</f>
        <v>41017.114583333336</v>
      </c>
      <c r="W1134" s="2">
        <f>ED_DATA[[#This Row],[DATE PT LEFT ED]] + ED_DATA[[#This Row],[TIME PT LEFT ED]]</f>
        <v>41017.114583333336</v>
      </c>
      <c r="X1134" s="5">
        <f t="shared" si="170"/>
        <v>4.9166666668024845</v>
      </c>
      <c r="Y1134" s="5">
        <f t="shared" si="171"/>
        <v>4.9166666668024845</v>
      </c>
      <c r="Z1134" s="7">
        <f t="shared" si="172"/>
        <v>1</v>
      </c>
      <c r="AA1134" s="7">
        <f t="shared" si="173"/>
        <v>0</v>
      </c>
      <c r="AB1134" s="7">
        <f t="shared" si="176"/>
        <v>0</v>
      </c>
      <c r="AC1134" s="7">
        <f t="shared" si="177"/>
        <v>0</v>
      </c>
      <c r="AD1134" s="7">
        <f t="shared" si="178"/>
        <v>0</v>
      </c>
      <c r="AE1134" s="7">
        <f t="shared" si="174"/>
        <v>0</v>
      </c>
      <c r="AF1134" s="7">
        <f t="shared" si="175"/>
        <v>0</v>
      </c>
      <c r="AG1134" s="7" t="str">
        <f t="shared" si="179"/>
        <v>Pediatric</v>
      </c>
    </row>
    <row r="1135" spans="1:33">
      <c r="A1135">
        <v>4414</v>
      </c>
      <c r="B1135" t="s">
        <v>26</v>
      </c>
      <c r="C1135" t="s">
        <v>27</v>
      </c>
      <c r="D1135" t="s">
        <v>16</v>
      </c>
      <c r="E1135" s="1">
        <v>41011</v>
      </c>
      <c r="F1135" s="3">
        <v>0.52569444444444446</v>
      </c>
      <c r="G1135" s="1">
        <v>41011</v>
      </c>
      <c r="H1135" s="3">
        <v>0.51875000000000004</v>
      </c>
      <c r="I1135">
        <v>3</v>
      </c>
      <c r="J1135">
        <v>1945</v>
      </c>
      <c r="K1135" s="1">
        <v>41011</v>
      </c>
      <c r="L1135" s="3">
        <v>0.64583333333333337</v>
      </c>
      <c r="M1135" s="1">
        <v>41011</v>
      </c>
      <c r="N1135" s="3">
        <v>0.64583333333333337</v>
      </c>
      <c r="O1135">
        <v>67</v>
      </c>
      <c r="P1135">
        <v>12</v>
      </c>
      <c r="Q1135">
        <v>12</v>
      </c>
      <c r="R1135">
        <v>15</v>
      </c>
      <c r="S1135">
        <v>15</v>
      </c>
      <c r="T1135" s="2">
        <f>ED_DATA[[#This Row],[REG DATE]] + ED_DATA[[#This Row],[REG TIME]]</f>
        <v>41011.525694444441</v>
      </c>
      <c r="U1135" s="2">
        <f>ED_DATA[[#This Row],[TRIAGE DATE]] + ED_DATA[[#This Row],[TRIAGE TIME]]</f>
        <v>41011.518750000003</v>
      </c>
      <c r="V1135" s="2">
        <f>ED_DATA[[#This Row],[DISP DATE]] + ED_DATA[[#This Row],[DISP TIME]]</f>
        <v>41011.645833333336</v>
      </c>
      <c r="W1135" s="2">
        <f>ED_DATA[[#This Row],[DATE PT LEFT ED]] + ED_DATA[[#This Row],[TIME PT LEFT ED]]</f>
        <v>41011.645833333336</v>
      </c>
      <c r="X1135" s="5">
        <f t="shared" si="170"/>
        <v>2.8833333334769122</v>
      </c>
      <c r="Y1135" s="5">
        <f t="shared" si="171"/>
        <v>2.8833333334769122</v>
      </c>
      <c r="Z1135" s="7">
        <f t="shared" si="172"/>
        <v>1</v>
      </c>
      <c r="AA1135" s="7">
        <f t="shared" si="173"/>
        <v>1</v>
      </c>
      <c r="AB1135" s="7">
        <f t="shared" si="176"/>
        <v>1</v>
      </c>
      <c r="AC1135" s="7">
        <f t="shared" si="177"/>
        <v>1</v>
      </c>
      <c r="AD1135" s="7">
        <f t="shared" si="178"/>
        <v>0</v>
      </c>
      <c r="AE1135" s="7">
        <f t="shared" si="174"/>
        <v>1</v>
      </c>
      <c r="AF1135" s="7">
        <f t="shared" si="175"/>
        <v>0</v>
      </c>
      <c r="AG1135" s="7" t="str">
        <f t="shared" si="179"/>
        <v>Senior</v>
      </c>
    </row>
    <row r="1136" spans="1:33">
      <c r="A1136">
        <v>4414</v>
      </c>
      <c r="B1136" t="s">
        <v>26</v>
      </c>
      <c r="C1136" t="s">
        <v>27</v>
      </c>
      <c r="D1136" t="s">
        <v>16</v>
      </c>
      <c r="E1136" s="1">
        <v>41011</v>
      </c>
      <c r="F1136" s="3">
        <v>0.64652777777777781</v>
      </c>
      <c r="G1136" s="1">
        <v>41011</v>
      </c>
      <c r="H1136" s="3">
        <v>0.63958333333333328</v>
      </c>
      <c r="I1136">
        <v>3</v>
      </c>
      <c r="J1136">
        <v>1950</v>
      </c>
      <c r="K1136" s="1">
        <v>41011</v>
      </c>
      <c r="L1136" s="3">
        <v>0.76944444444444449</v>
      </c>
      <c r="M1136" s="1">
        <v>41011</v>
      </c>
      <c r="N1136" s="3">
        <v>0.77152777777777781</v>
      </c>
      <c r="O1136">
        <v>65</v>
      </c>
      <c r="P1136">
        <v>15</v>
      </c>
      <c r="Q1136">
        <v>15</v>
      </c>
      <c r="R1136">
        <v>18</v>
      </c>
      <c r="S1136">
        <v>18</v>
      </c>
      <c r="T1136" s="2">
        <f>ED_DATA[[#This Row],[REG DATE]] + ED_DATA[[#This Row],[REG TIME]]</f>
        <v>41011.646527777775</v>
      </c>
      <c r="U1136" s="2">
        <f>ED_DATA[[#This Row],[TRIAGE DATE]] + ED_DATA[[#This Row],[TRIAGE TIME]]</f>
        <v>41011.63958333333</v>
      </c>
      <c r="V1136" s="2">
        <f>ED_DATA[[#This Row],[DISP DATE]] + ED_DATA[[#This Row],[DISP TIME]]</f>
        <v>41011.769444444442</v>
      </c>
      <c r="W1136" s="2">
        <f>ED_DATA[[#This Row],[DATE PT LEFT ED]] + ED_DATA[[#This Row],[TIME PT LEFT ED]]</f>
        <v>41011.771527777775</v>
      </c>
      <c r="X1136" s="5">
        <f t="shared" si="170"/>
        <v>3</v>
      </c>
      <c r="Y1136" s="5">
        <f t="shared" si="171"/>
        <v>2.9500000000116415</v>
      </c>
      <c r="Z1136" s="7">
        <f t="shared" si="172"/>
        <v>1</v>
      </c>
      <c r="AA1136" s="7">
        <f t="shared" si="173"/>
        <v>1</v>
      </c>
      <c r="AB1136" s="7">
        <f t="shared" si="176"/>
        <v>1</v>
      </c>
      <c r="AC1136" s="7">
        <f t="shared" si="177"/>
        <v>1</v>
      </c>
      <c r="AD1136" s="7">
        <f t="shared" si="178"/>
        <v>0</v>
      </c>
      <c r="AE1136" s="7">
        <f t="shared" si="174"/>
        <v>1</v>
      </c>
      <c r="AF1136" s="7">
        <f t="shared" si="175"/>
        <v>0</v>
      </c>
      <c r="AG1136" s="7" t="str">
        <f t="shared" si="179"/>
        <v>Senior</v>
      </c>
    </row>
    <row r="1137" spans="1:33">
      <c r="A1137">
        <v>4414</v>
      </c>
      <c r="B1137" t="s">
        <v>26</v>
      </c>
      <c r="C1137" t="s">
        <v>27</v>
      </c>
      <c r="D1137" t="s">
        <v>16</v>
      </c>
      <c r="E1137" s="1">
        <v>41011</v>
      </c>
      <c r="F1137" s="3">
        <v>0.78402777777777777</v>
      </c>
      <c r="G1137" s="1">
        <v>41011</v>
      </c>
      <c r="H1137" s="3">
        <v>0.77777777777777779</v>
      </c>
      <c r="I1137">
        <v>3</v>
      </c>
      <c r="J1137">
        <v>2005</v>
      </c>
      <c r="K1137" s="1">
        <v>41011</v>
      </c>
      <c r="L1137" s="3">
        <v>0.86597222222222225</v>
      </c>
      <c r="M1137" s="1">
        <v>41011</v>
      </c>
      <c r="N1137" s="3">
        <v>0.86597222222222225</v>
      </c>
      <c r="O1137">
        <v>6</v>
      </c>
      <c r="P1137">
        <v>18</v>
      </c>
      <c r="Q1137">
        <v>18</v>
      </c>
      <c r="R1137">
        <v>20</v>
      </c>
      <c r="S1137">
        <v>20</v>
      </c>
      <c r="T1137" s="2">
        <f>ED_DATA[[#This Row],[REG DATE]] + ED_DATA[[#This Row],[REG TIME]]</f>
        <v>41011.78402777778</v>
      </c>
      <c r="U1137" s="2">
        <f>ED_DATA[[#This Row],[TRIAGE DATE]] + ED_DATA[[#This Row],[TRIAGE TIME]]</f>
        <v>41011.777777777781</v>
      </c>
      <c r="V1137" s="2">
        <f>ED_DATA[[#This Row],[DISP DATE]] + ED_DATA[[#This Row],[DISP TIME]]</f>
        <v>41011.865972222222</v>
      </c>
      <c r="W1137" s="2">
        <f>ED_DATA[[#This Row],[DATE PT LEFT ED]] + ED_DATA[[#This Row],[TIME PT LEFT ED]]</f>
        <v>41011.865972222222</v>
      </c>
      <c r="X1137" s="5">
        <f t="shared" si="170"/>
        <v>1.96666666661622</v>
      </c>
      <c r="Y1137" s="5">
        <f t="shared" si="171"/>
        <v>1.96666666661622</v>
      </c>
      <c r="Z1137" s="7">
        <f t="shared" si="172"/>
        <v>1</v>
      </c>
      <c r="AA1137" s="7">
        <f t="shared" si="173"/>
        <v>1</v>
      </c>
      <c r="AB1137" s="7">
        <f t="shared" si="176"/>
        <v>1</v>
      </c>
      <c r="AC1137" s="7">
        <f t="shared" si="177"/>
        <v>1</v>
      </c>
      <c r="AD1137" s="7">
        <f t="shared" si="178"/>
        <v>0</v>
      </c>
      <c r="AE1137" s="7">
        <f t="shared" si="174"/>
        <v>1</v>
      </c>
      <c r="AF1137" s="7">
        <f t="shared" si="175"/>
        <v>0</v>
      </c>
      <c r="AG1137" s="7" t="str">
        <f t="shared" si="179"/>
        <v>Pediatric</v>
      </c>
    </row>
    <row r="1138" spans="1:33">
      <c r="A1138">
        <v>4414</v>
      </c>
      <c r="B1138" t="s">
        <v>26</v>
      </c>
      <c r="C1138" t="s">
        <v>27</v>
      </c>
      <c r="D1138" t="s">
        <v>16</v>
      </c>
      <c r="E1138" s="1">
        <v>41011</v>
      </c>
      <c r="F1138" s="3">
        <v>0.83194444444444449</v>
      </c>
      <c r="G1138" s="1">
        <v>41011</v>
      </c>
      <c r="H1138" s="3">
        <v>0.82638888888888884</v>
      </c>
      <c r="I1138">
        <v>3</v>
      </c>
      <c r="J1138">
        <v>1995</v>
      </c>
      <c r="K1138" s="1">
        <v>41011</v>
      </c>
      <c r="L1138" s="3">
        <v>0.89930555555555558</v>
      </c>
      <c r="M1138" s="1">
        <v>41011</v>
      </c>
      <c r="N1138" s="3">
        <v>0.89930555555555558</v>
      </c>
      <c r="O1138">
        <v>17</v>
      </c>
      <c r="P1138">
        <v>19</v>
      </c>
      <c r="Q1138">
        <v>19</v>
      </c>
      <c r="R1138">
        <v>21</v>
      </c>
      <c r="S1138">
        <v>21</v>
      </c>
      <c r="T1138" s="2">
        <f>ED_DATA[[#This Row],[REG DATE]] + ED_DATA[[#This Row],[REG TIME]]</f>
        <v>41011.831944444442</v>
      </c>
      <c r="U1138" s="2">
        <f>ED_DATA[[#This Row],[TRIAGE DATE]] + ED_DATA[[#This Row],[TRIAGE TIME]]</f>
        <v>41011.826388888891</v>
      </c>
      <c r="V1138" s="2">
        <f>ED_DATA[[#This Row],[DISP DATE]] + ED_DATA[[#This Row],[DISP TIME]]</f>
        <v>41011.899305555555</v>
      </c>
      <c r="W1138" s="2">
        <f>ED_DATA[[#This Row],[DATE PT LEFT ED]] + ED_DATA[[#This Row],[TIME PT LEFT ED]]</f>
        <v>41011.899305555555</v>
      </c>
      <c r="X1138" s="5">
        <f t="shared" si="170"/>
        <v>1.6166666666977108</v>
      </c>
      <c r="Y1138" s="5">
        <f t="shared" si="171"/>
        <v>1.6166666666977108</v>
      </c>
      <c r="Z1138" s="7">
        <f t="shared" si="172"/>
        <v>1</v>
      </c>
      <c r="AA1138" s="7">
        <f t="shared" si="173"/>
        <v>1</v>
      </c>
      <c r="AB1138" s="7">
        <f t="shared" si="176"/>
        <v>1</v>
      </c>
      <c r="AC1138" s="7">
        <f t="shared" si="177"/>
        <v>1</v>
      </c>
      <c r="AD1138" s="7">
        <f t="shared" si="178"/>
        <v>0</v>
      </c>
      <c r="AE1138" s="7">
        <f t="shared" si="174"/>
        <v>1</v>
      </c>
      <c r="AF1138" s="7">
        <f t="shared" si="175"/>
        <v>0</v>
      </c>
      <c r="AG1138" s="7" t="str">
        <f t="shared" si="179"/>
        <v>Pediatric</v>
      </c>
    </row>
    <row r="1139" spans="1:33">
      <c r="A1139">
        <v>4414</v>
      </c>
      <c r="B1139" t="s">
        <v>26</v>
      </c>
      <c r="C1139" t="s">
        <v>27</v>
      </c>
      <c r="D1139" t="s">
        <v>16</v>
      </c>
      <c r="E1139" s="1">
        <v>41012</v>
      </c>
      <c r="F1139" s="3">
        <v>0.56597222222222221</v>
      </c>
      <c r="G1139" s="1">
        <v>41012</v>
      </c>
      <c r="H1139" s="3">
        <v>0.56041666666666667</v>
      </c>
      <c r="I1139">
        <v>3</v>
      </c>
      <c r="J1139">
        <v>1929</v>
      </c>
      <c r="K1139" s="1">
        <v>41012</v>
      </c>
      <c r="L1139" s="3">
        <v>0.79166666666666663</v>
      </c>
      <c r="M1139" s="1">
        <v>41012</v>
      </c>
      <c r="N1139" s="3">
        <v>0.79166666666666663</v>
      </c>
      <c r="O1139">
        <v>82</v>
      </c>
      <c r="P1139">
        <v>13</v>
      </c>
      <c r="Q1139">
        <v>13</v>
      </c>
      <c r="R1139">
        <v>19</v>
      </c>
      <c r="S1139">
        <v>19</v>
      </c>
      <c r="T1139" s="2">
        <f>ED_DATA[[#This Row],[REG DATE]] + ED_DATA[[#This Row],[REG TIME]]</f>
        <v>41012.565972222219</v>
      </c>
      <c r="U1139" s="2">
        <f>ED_DATA[[#This Row],[TRIAGE DATE]] + ED_DATA[[#This Row],[TRIAGE TIME]]</f>
        <v>41012.560416666667</v>
      </c>
      <c r="V1139" s="2">
        <f>ED_DATA[[#This Row],[DISP DATE]] + ED_DATA[[#This Row],[DISP TIME]]</f>
        <v>41012.791666666664</v>
      </c>
      <c r="W1139" s="2">
        <f>ED_DATA[[#This Row],[DATE PT LEFT ED]] + ED_DATA[[#This Row],[TIME PT LEFT ED]]</f>
        <v>41012.791666666664</v>
      </c>
      <c r="X1139" s="5">
        <f t="shared" si="170"/>
        <v>5.4166666666860692</v>
      </c>
      <c r="Y1139" s="5">
        <f t="shared" si="171"/>
        <v>5.4166666666860692</v>
      </c>
      <c r="Z1139" s="7">
        <f t="shared" si="172"/>
        <v>1</v>
      </c>
      <c r="AA1139" s="7">
        <f t="shared" si="173"/>
        <v>0</v>
      </c>
      <c r="AB1139" s="7">
        <f t="shared" si="176"/>
        <v>1</v>
      </c>
      <c r="AC1139" s="7">
        <f t="shared" si="177"/>
        <v>1</v>
      </c>
      <c r="AD1139" s="7">
        <f t="shared" si="178"/>
        <v>0</v>
      </c>
      <c r="AE1139" s="7">
        <f t="shared" si="174"/>
        <v>1</v>
      </c>
      <c r="AF1139" s="7">
        <f t="shared" si="175"/>
        <v>0</v>
      </c>
      <c r="AG1139" s="7" t="str">
        <f t="shared" si="179"/>
        <v>Senior</v>
      </c>
    </row>
    <row r="1140" spans="1:33">
      <c r="A1140">
        <v>4414</v>
      </c>
      <c r="B1140" t="s">
        <v>26</v>
      </c>
      <c r="C1140" t="s">
        <v>27</v>
      </c>
      <c r="D1140" t="s">
        <v>16</v>
      </c>
      <c r="E1140" s="1">
        <v>41013</v>
      </c>
      <c r="F1140" s="3">
        <v>0.45833333333333331</v>
      </c>
      <c r="G1140" s="1">
        <v>41013</v>
      </c>
      <c r="H1140" s="3">
        <v>0.45277777777777778</v>
      </c>
      <c r="I1140">
        <v>3</v>
      </c>
      <c r="J1140">
        <v>2008</v>
      </c>
      <c r="K1140" s="1">
        <v>41013</v>
      </c>
      <c r="L1140" s="3">
        <v>0.68402777777777779</v>
      </c>
      <c r="M1140" s="1">
        <v>41013</v>
      </c>
      <c r="N1140" s="3">
        <v>0.68819444444444444</v>
      </c>
      <c r="O1140">
        <v>7</v>
      </c>
      <c r="P1140">
        <v>11</v>
      </c>
      <c r="Q1140">
        <v>10</v>
      </c>
      <c r="R1140">
        <v>16</v>
      </c>
      <c r="S1140">
        <v>16</v>
      </c>
      <c r="T1140" s="2">
        <f>ED_DATA[[#This Row],[REG DATE]] + ED_DATA[[#This Row],[REG TIME]]</f>
        <v>41013.458333333336</v>
      </c>
      <c r="U1140" s="2">
        <f>ED_DATA[[#This Row],[TRIAGE DATE]] + ED_DATA[[#This Row],[TRIAGE TIME]]</f>
        <v>41013.452777777777</v>
      </c>
      <c r="V1140" s="2">
        <f>ED_DATA[[#This Row],[DISP DATE]] + ED_DATA[[#This Row],[DISP TIME]]</f>
        <v>41013.684027777781</v>
      </c>
      <c r="W1140" s="2">
        <f>ED_DATA[[#This Row],[DATE PT LEFT ED]] + ED_DATA[[#This Row],[TIME PT LEFT ED]]</f>
        <v>41013.688194444447</v>
      </c>
      <c r="X1140" s="5">
        <f t="shared" si="170"/>
        <v>5.5166666666627862</v>
      </c>
      <c r="Y1140" s="5">
        <f t="shared" si="171"/>
        <v>5.4166666666860692</v>
      </c>
      <c r="Z1140" s="7">
        <f t="shared" si="172"/>
        <v>1</v>
      </c>
      <c r="AA1140" s="7">
        <f t="shared" si="173"/>
        <v>0</v>
      </c>
      <c r="AB1140" s="7">
        <f t="shared" si="176"/>
        <v>1</v>
      </c>
      <c r="AC1140" s="7">
        <f t="shared" si="177"/>
        <v>1</v>
      </c>
      <c r="AD1140" s="7">
        <f t="shared" si="178"/>
        <v>0</v>
      </c>
      <c r="AE1140" s="7">
        <f t="shared" si="174"/>
        <v>1</v>
      </c>
      <c r="AF1140" s="7">
        <f t="shared" si="175"/>
        <v>0</v>
      </c>
      <c r="AG1140" s="7" t="str">
        <f t="shared" si="179"/>
        <v>Pediatric</v>
      </c>
    </row>
    <row r="1141" spans="1:33">
      <c r="A1141">
        <v>4414</v>
      </c>
      <c r="B1141" t="s">
        <v>26</v>
      </c>
      <c r="C1141" t="s">
        <v>27</v>
      </c>
      <c r="D1141" t="s">
        <v>18</v>
      </c>
      <c r="E1141" s="1">
        <v>41013</v>
      </c>
      <c r="F1141" s="3">
        <v>0.58819444444444446</v>
      </c>
      <c r="G1141" s="1">
        <v>41013</v>
      </c>
      <c r="H1141" s="3">
        <v>0.58333333333333337</v>
      </c>
      <c r="I1141">
        <v>3</v>
      </c>
      <c r="J1141">
        <v>1926</v>
      </c>
      <c r="K1141" s="1">
        <v>41013</v>
      </c>
      <c r="L1141" s="3">
        <v>0.66666666666666663</v>
      </c>
      <c r="M1141" s="1">
        <v>41013</v>
      </c>
      <c r="N1141" s="3">
        <v>0.66666666666666663</v>
      </c>
      <c r="O1141">
        <v>87</v>
      </c>
      <c r="P1141">
        <v>14</v>
      </c>
      <c r="Q1141">
        <v>14</v>
      </c>
      <c r="R1141">
        <v>16</v>
      </c>
      <c r="S1141">
        <v>16</v>
      </c>
      <c r="T1141" s="2">
        <f>ED_DATA[[#This Row],[REG DATE]] + ED_DATA[[#This Row],[REG TIME]]</f>
        <v>41013.588194444441</v>
      </c>
      <c r="U1141" s="2">
        <f>ED_DATA[[#This Row],[TRIAGE DATE]] + ED_DATA[[#This Row],[TRIAGE TIME]]</f>
        <v>41013.583333333336</v>
      </c>
      <c r="V1141" s="2">
        <f>ED_DATA[[#This Row],[DISP DATE]] + ED_DATA[[#This Row],[DISP TIME]]</f>
        <v>41013.666666666664</v>
      </c>
      <c r="W1141" s="2">
        <f>ED_DATA[[#This Row],[DATE PT LEFT ED]] + ED_DATA[[#This Row],[TIME PT LEFT ED]]</f>
        <v>41013.666666666664</v>
      </c>
      <c r="X1141" s="5">
        <f t="shared" si="170"/>
        <v>1.8833333333604969</v>
      </c>
      <c r="Y1141" s="5">
        <f t="shared" si="171"/>
        <v>1.8833333333604969</v>
      </c>
      <c r="Z1141" s="7">
        <f t="shared" si="172"/>
        <v>1</v>
      </c>
      <c r="AA1141" s="7">
        <f t="shared" si="173"/>
        <v>1</v>
      </c>
      <c r="AB1141" s="7">
        <f t="shared" si="176"/>
        <v>1</v>
      </c>
      <c r="AC1141" s="7">
        <f t="shared" si="177"/>
        <v>1</v>
      </c>
      <c r="AD1141" s="7">
        <f t="shared" si="178"/>
        <v>0</v>
      </c>
      <c r="AE1141" s="7">
        <f t="shared" si="174"/>
        <v>1</v>
      </c>
      <c r="AF1141" s="7">
        <f t="shared" si="175"/>
        <v>0</v>
      </c>
      <c r="AG1141" s="7" t="str">
        <f t="shared" si="179"/>
        <v>Senior</v>
      </c>
    </row>
    <row r="1142" spans="1:33">
      <c r="A1142">
        <v>4414</v>
      </c>
      <c r="B1142" t="s">
        <v>26</v>
      </c>
      <c r="C1142" t="s">
        <v>27</v>
      </c>
      <c r="D1142" t="s">
        <v>16</v>
      </c>
      <c r="E1142" s="1">
        <v>41013</v>
      </c>
      <c r="F1142" s="3">
        <v>0.73888888888888893</v>
      </c>
      <c r="G1142" s="1">
        <v>41013</v>
      </c>
      <c r="H1142" s="3">
        <v>0.73263888888888884</v>
      </c>
      <c r="I1142">
        <v>3</v>
      </c>
      <c r="J1142">
        <v>1947</v>
      </c>
      <c r="K1142" s="1">
        <v>41013</v>
      </c>
      <c r="L1142" s="3">
        <v>0.83680555555555558</v>
      </c>
      <c r="M1142" s="1">
        <v>41013</v>
      </c>
      <c r="N1142" s="3">
        <v>0.83680555555555558</v>
      </c>
      <c r="O1142">
        <v>65</v>
      </c>
      <c r="P1142">
        <v>17</v>
      </c>
      <c r="Q1142">
        <v>17</v>
      </c>
      <c r="R1142">
        <v>20</v>
      </c>
      <c r="S1142">
        <v>20</v>
      </c>
      <c r="T1142" s="2">
        <f>ED_DATA[[#This Row],[REG DATE]] + ED_DATA[[#This Row],[REG TIME]]</f>
        <v>41013.738888888889</v>
      </c>
      <c r="U1142" s="2">
        <f>ED_DATA[[#This Row],[TRIAGE DATE]] + ED_DATA[[#This Row],[TRIAGE TIME]]</f>
        <v>41013.732638888891</v>
      </c>
      <c r="V1142" s="2">
        <f>ED_DATA[[#This Row],[DISP DATE]] + ED_DATA[[#This Row],[DISP TIME]]</f>
        <v>41013.836805555555</v>
      </c>
      <c r="W1142" s="2">
        <f>ED_DATA[[#This Row],[DATE PT LEFT ED]] + ED_DATA[[#This Row],[TIME PT LEFT ED]]</f>
        <v>41013.836805555555</v>
      </c>
      <c r="X1142" s="5">
        <f t="shared" si="170"/>
        <v>2.3499999999767169</v>
      </c>
      <c r="Y1142" s="5">
        <f t="shared" si="171"/>
        <v>2.3499999999767169</v>
      </c>
      <c r="Z1142" s="7">
        <f t="shared" si="172"/>
        <v>1</v>
      </c>
      <c r="AA1142" s="7">
        <f t="shared" si="173"/>
        <v>1</v>
      </c>
      <c r="AB1142" s="7">
        <f t="shared" si="176"/>
        <v>1</v>
      </c>
      <c r="AC1142" s="7">
        <f t="shared" si="177"/>
        <v>1</v>
      </c>
      <c r="AD1142" s="7">
        <f t="shared" si="178"/>
        <v>0</v>
      </c>
      <c r="AE1142" s="7">
        <f t="shared" si="174"/>
        <v>1</v>
      </c>
      <c r="AF1142" s="7">
        <f t="shared" si="175"/>
        <v>0</v>
      </c>
      <c r="AG1142" s="7" t="str">
        <f t="shared" si="179"/>
        <v>Senior</v>
      </c>
    </row>
    <row r="1143" spans="1:33">
      <c r="A1143">
        <v>4414</v>
      </c>
      <c r="B1143" t="s">
        <v>26</v>
      </c>
      <c r="C1143" t="s">
        <v>27</v>
      </c>
      <c r="D1143" t="s">
        <v>16</v>
      </c>
      <c r="E1143" s="1">
        <v>41013</v>
      </c>
      <c r="F1143" s="3">
        <v>0.79305555555555551</v>
      </c>
      <c r="G1143" s="1">
        <v>41013</v>
      </c>
      <c r="H1143" s="3">
        <v>0.78888888888888886</v>
      </c>
      <c r="I1143">
        <v>3</v>
      </c>
      <c r="J1143">
        <v>1927</v>
      </c>
      <c r="K1143" s="1">
        <v>41013</v>
      </c>
      <c r="L1143" s="3">
        <v>0.8881944444444444</v>
      </c>
      <c r="M1143" s="1">
        <v>41013</v>
      </c>
      <c r="N1143" s="3">
        <v>0.8881944444444444</v>
      </c>
      <c r="O1143">
        <v>85</v>
      </c>
      <c r="P1143">
        <v>19</v>
      </c>
      <c r="Q1143">
        <v>18</v>
      </c>
      <c r="R1143">
        <v>21</v>
      </c>
      <c r="S1143">
        <v>21</v>
      </c>
      <c r="T1143" s="2">
        <f>ED_DATA[[#This Row],[REG DATE]] + ED_DATA[[#This Row],[REG TIME]]</f>
        <v>41013.793055555558</v>
      </c>
      <c r="U1143" s="2">
        <f>ED_DATA[[#This Row],[TRIAGE DATE]] + ED_DATA[[#This Row],[TRIAGE TIME]]</f>
        <v>41013.788888888892</v>
      </c>
      <c r="V1143" s="2">
        <f>ED_DATA[[#This Row],[DISP DATE]] + ED_DATA[[#This Row],[DISP TIME]]</f>
        <v>41013.888194444444</v>
      </c>
      <c r="W1143" s="2">
        <f>ED_DATA[[#This Row],[DATE PT LEFT ED]] + ED_DATA[[#This Row],[TIME PT LEFT ED]]</f>
        <v>41013.888194444444</v>
      </c>
      <c r="X1143" s="5">
        <f t="shared" si="170"/>
        <v>2.2833333332673647</v>
      </c>
      <c r="Y1143" s="5">
        <f t="shared" si="171"/>
        <v>2.2833333332673647</v>
      </c>
      <c r="Z1143" s="7">
        <f t="shared" si="172"/>
        <v>1</v>
      </c>
      <c r="AA1143" s="7">
        <f t="shared" si="173"/>
        <v>1</v>
      </c>
      <c r="AB1143" s="7">
        <f t="shared" si="176"/>
        <v>1</v>
      </c>
      <c r="AC1143" s="7">
        <f t="shared" si="177"/>
        <v>1</v>
      </c>
      <c r="AD1143" s="7">
        <f t="shared" si="178"/>
        <v>0</v>
      </c>
      <c r="AE1143" s="7">
        <f t="shared" si="174"/>
        <v>1</v>
      </c>
      <c r="AF1143" s="7">
        <f t="shared" si="175"/>
        <v>0</v>
      </c>
      <c r="AG1143" s="7" t="str">
        <f t="shared" si="179"/>
        <v>Senior</v>
      </c>
    </row>
    <row r="1144" spans="1:33">
      <c r="A1144">
        <v>4414</v>
      </c>
      <c r="B1144" t="s">
        <v>26</v>
      </c>
      <c r="C1144" t="s">
        <v>27</v>
      </c>
      <c r="D1144" t="s">
        <v>18</v>
      </c>
      <c r="E1144" s="1">
        <v>41013</v>
      </c>
      <c r="F1144" s="3">
        <v>0.82708333333333328</v>
      </c>
      <c r="G1144" s="1">
        <v>41013</v>
      </c>
      <c r="H1144" s="3">
        <v>0.82291666666666663</v>
      </c>
      <c r="I1144">
        <v>3</v>
      </c>
      <c r="J1144">
        <v>2009</v>
      </c>
      <c r="K1144" s="1">
        <v>41013</v>
      </c>
      <c r="L1144" s="3">
        <v>0.87847222222222221</v>
      </c>
      <c r="M1144" s="1">
        <v>41013</v>
      </c>
      <c r="N1144" s="3">
        <v>0.87847222222222221</v>
      </c>
      <c r="O1144">
        <v>3</v>
      </c>
      <c r="P1144">
        <v>19</v>
      </c>
      <c r="Q1144">
        <v>19</v>
      </c>
      <c r="R1144">
        <v>21</v>
      </c>
      <c r="S1144">
        <v>21</v>
      </c>
      <c r="T1144" s="2">
        <f>ED_DATA[[#This Row],[REG DATE]] + ED_DATA[[#This Row],[REG TIME]]</f>
        <v>41013.82708333333</v>
      </c>
      <c r="U1144" s="2">
        <f>ED_DATA[[#This Row],[TRIAGE DATE]] + ED_DATA[[#This Row],[TRIAGE TIME]]</f>
        <v>41013.822916666664</v>
      </c>
      <c r="V1144" s="2">
        <f>ED_DATA[[#This Row],[DISP DATE]] + ED_DATA[[#This Row],[DISP TIME]]</f>
        <v>41013.878472222219</v>
      </c>
      <c r="W1144" s="2">
        <f>ED_DATA[[#This Row],[DATE PT LEFT ED]] + ED_DATA[[#This Row],[TIME PT LEFT ED]]</f>
        <v>41013.878472222219</v>
      </c>
      <c r="X1144" s="5">
        <f t="shared" si="170"/>
        <v>1.2333333333372138</v>
      </c>
      <c r="Y1144" s="5">
        <f t="shared" si="171"/>
        <v>1.2333333333372138</v>
      </c>
      <c r="Z1144" s="7">
        <f t="shared" si="172"/>
        <v>1</v>
      </c>
      <c r="AA1144" s="7">
        <f t="shared" si="173"/>
        <v>1</v>
      </c>
      <c r="AB1144" s="7">
        <f t="shared" si="176"/>
        <v>1</v>
      </c>
      <c r="AC1144" s="7">
        <f t="shared" si="177"/>
        <v>1</v>
      </c>
      <c r="AD1144" s="7">
        <f t="shared" si="178"/>
        <v>0</v>
      </c>
      <c r="AE1144" s="7">
        <f t="shared" si="174"/>
        <v>1</v>
      </c>
      <c r="AF1144" s="7">
        <f t="shared" si="175"/>
        <v>0</v>
      </c>
      <c r="AG1144" s="7" t="str">
        <f t="shared" si="179"/>
        <v>Pediatric</v>
      </c>
    </row>
    <row r="1145" spans="1:33">
      <c r="A1145">
        <v>4414</v>
      </c>
      <c r="B1145" t="s">
        <v>26</v>
      </c>
      <c r="C1145" t="s">
        <v>27</v>
      </c>
      <c r="D1145" t="s">
        <v>16</v>
      </c>
      <c r="E1145" s="1">
        <v>41016</v>
      </c>
      <c r="F1145" s="3">
        <v>0.80833333333333335</v>
      </c>
      <c r="G1145" s="1">
        <v>41016</v>
      </c>
      <c r="H1145" s="3">
        <v>0.8</v>
      </c>
      <c r="I1145">
        <v>3</v>
      </c>
      <c r="J1145">
        <v>2006</v>
      </c>
      <c r="K1145" s="1">
        <v>41017</v>
      </c>
      <c r="L1145" s="3">
        <v>8.3333333333333329E-2</v>
      </c>
      <c r="M1145" s="1">
        <v>41017</v>
      </c>
      <c r="N1145" s="3">
        <v>8.611111111111111E-2</v>
      </c>
      <c r="O1145">
        <v>5</v>
      </c>
      <c r="P1145">
        <v>19</v>
      </c>
      <c r="Q1145">
        <v>19</v>
      </c>
      <c r="R1145">
        <v>2</v>
      </c>
      <c r="S1145">
        <v>2</v>
      </c>
      <c r="T1145" s="2">
        <f>ED_DATA[[#This Row],[REG DATE]] + ED_DATA[[#This Row],[REG TIME]]</f>
        <v>41016.808333333334</v>
      </c>
      <c r="U1145" s="2">
        <f>ED_DATA[[#This Row],[TRIAGE DATE]] + ED_DATA[[#This Row],[TRIAGE TIME]]</f>
        <v>41016.800000000003</v>
      </c>
      <c r="V1145" s="2">
        <f>ED_DATA[[#This Row],[DISP DATE]] + ED_DATA[[#This Row],[DISP TIME]]</f>
        <v>41017.083333333336</v>
      </c>
      <c r="W1145" s="2">
        <f>ED_DATA[[#This Row],[DATE PT LEFT ED]] + ED_DATA[[#This Row],[TIME PT LEFT ED]]</f>
        <v>41017.086111111108</v>
      </c>
      <c r="X1145" s="5">
        <f t="shared" si="170"/>
        <v>6.6666666665696539</v>
      </c>
      <c r="Y1145" s="5">
        <f t="shared" si="171"/>
        <v>6.6000000000349246</v>
      </c>
      <c r="Z1145" s="7">
        <f t="shared" si="172"/>
        <v>1</v>
      </c>
      <c r="AA1145" s="7">
        <f t="shared" si="173"/>
        <v>0</v>
      </c>
      <c r="AB1145" s="7">
        <f t="shared" si="176"/>
        <v>1</v>
      </c>
      <c r="AC1145" s="7">
        <f t="shared" si="177"/>
        <v>1</v>
      </c>
      <c r="AD1145" s="7">
        <f t="shared" si="178"/>
        <v>0</v>
      </c>
      <c r="AE1145" s="7">
        <f t="shared" si="174"/>
        <v>1</v>
      </c>
      <c r="AF1145" s="7">
        <f t="shared" si="175"/>
        <v>0</v>
      </c>
      <c r="AG1145" s="7" t="str">
        <f t="shared" si="179"/>
        <v>Pediatric</v>
      </c>
    </row>
    <row r="1146" spans="1:33">
      <c r="A1146">
        <v>4414</v>
      </c>
      <c r="B1146" t="s">
        <v>26</v>
      </c>
      <c r="C1146" t="s">
        <v>27</v>
      </c>
      <c r="D1146" t="s">
        <v>18</v>
      </c>
      <c r="E1146" s="1">
        <v>41016</v>
      </c>
      <c r="F1146" s="3">
        <v>0.82291666666666663</v>
      </c>
      <c r="G1146" s="1">
        <v>41016</v>
      </c>
      <c r="H1146" s="3">
        <v>0.81597222222222221</v>
      </c>
      <c r="I1146">
        <v>3</v>
      </c>
      <c r="J1146">
        <v>1927</v>
      </c>
      <c r="K1146" s="1">
        <v>41017</v>
      </c>
      <c r="L1146" s="3">
        <v>3.472222222222222E-3</v>
      </c>
      <c r="M1146" s="1">
        <v>41017</v>
      </c>
      <c r="N1146" s="3">
        <v>3.472222222222222E-3</v>
      </c>
      <c r="O1146">
        <v>84</v>
      </c>
      <c r="P1146">
        <v>19</v>
      </c>
      <c r="Q1146">
        <v>19</v>
      </c>
      <c r="R1146">
        <v>0</v>
      </c>
      <c r="S1146">
        <v>0</v>
      </c>
      <c r="T1146" s="2">
        <f>ED_DATA[[#This Row],[REG DATE]] + ED_DATA[[#This Row],[REG TIME]]</f>
        <v>41016.822916666664</v>
      </c>
      <c r="U1146" s="2">
        <f>ED_DATA[[#This Row],[TRIAGE DATE]] + ED_DATA[[#This Row],[TRIAGE TIME]]</f>
        <v>41016.815972222219</v>
      </c>
      <c r="V1146" s="2">
        <f>ED_DATA[[#This Row],[DISP DATE]] + ED_DATA[[#This Row],[DISP TIME]]</f>
        <v>41017.003472222219</v>
      </c>
      <c r="W1146" s="2">
        <f>ED_DATA[[#This Row],[DATE PT LEFT ED]] + ED_DATA[[#This Row],[TIME PT LEFT ED]]</f>
        <v>41017.003472222219</v>
      </c>
      <c r="X1146" s="5">
        <f t="shared" si="170"/>
        <v>4.3333333333139308</v>
      </c>
      <c r="Y1146" s="5">
        <f t="shared" si="171"/>
        <v>4.3333333333139308</v>
      </c>
      <c r="Z1146" s="7">
        <f t="shared" si="172"/>
        <v>1</v>
      </c>
      <c r="AA1146" s="7">
        <f t="shared" si="173"/>
        <v>0</v>
      </c>
      <c r="AB1146" s="7">
        <f t="shared" si="176"/>
        <v>1</v>
      </c>
      <c r="AC1146" s="7">
        <f t="shared" si="177"/>
        <v>1</v>
      </c>
      <c r="AD1146" s="7">
        <f t="shared" si="178"/>
        <v>0</v>
      </c>
      <c r="AE1146" s="7">
        <f t="shared" si="174"/>
        <v>1</v>
      </c>
      <c r="AF1146" s="7">
        <f t="shared" si="175"/>
        <v>0</v>
      </c>
      <c r="AG1146" s="7" t="str">
        <f t="shared" si="179"/>
        <v>Senior</v>
      </c>
    </row>
    <row r="1147" spans="1:33">
      <c r="A1147">
        <v>4414</v>
      </c>
      <c r="B1147" t="s">
        <v>26</v>
      </c>
      <c r="C1147" t="s">
        <v>27</v>
      </c>
      <c r="D1147" t="s">
        <v>16</v>
      </c>
      <c r="E1147" s="1">
        <v>41016</v>
      </c>
      <c r="F1147" s="3">
        <v>0.86736111111111114</v>
      </c>
      <c r="G1147" s="1">
        <v>41016</v>
      </c>
      <c r="H1147" s="3">
        <v>0.85833333333333328</v>
      </c>
      <c r="I1147">
        <v>3</v>
      </c>
      <c r="J1147">
        <v>1942</v>
      </c>
      <c r="K1147" s="1">
        <v>41016</v>
      </c>
      <c r="L1147" s="3">
        <v>0.99305555555555558</v>
      </c>
      <c r="M1147" s="1">
        <v>41016</v>
      </c>
      <c r="N1147" s="3">
        <v>0.99305555555555558</v>
      </c>
      <c r="O1147">
        <v>70</v>
      </c>
      <c r="P1147">
        <v>20</v>
      </c>
      <c r="Q1147">
        <v>20</v>
      </c>
      <c r="R1147">
        <v>23</v>
      </c>
      <c r="S1147">
        <v>23</v>
      </c>
      <c r="T1147" s="2">
        <f>ED_DATA[[#This Row],[REG DATE]] + ED_DATA[[#This Row],[REG TIME]]</f>
        <v>41016.867361111108</v>
      </c>
      <c r="U1147" s="2">
        <f>ED_DATA[[#This Row],[TRIAGE DATE]] + ED_DATA[[#This Row],[TRIAGE TIME]]</f>
        <v>41016.85833333333</v>
      </c>
      <c r="V1147" s="2">
        <f>ED_DATA[[#This Row],[DISP DATE]] + ED_DATA[[#This Row],[DISP TIME]]</f>
        <v>41016.993055555555</v>
      </c>
      <c r="W1147" s="2">
        <f>ED_DATA[[#This Row],[DATE PT LEFT ED]] + ED_DATA[[#This Row],[TIME PT LEFT ED]]</f>
        <v>41016.993055555555</v>
      </c>
      <c r="X1147" s="5">
        <f t="shared" si="170"/>
        <v>3.0166666667209938</v>
      </c>
      <c r="Y1147" s="5">
        <f t="shared" si="171"/>
        <v>3.0166666667209938</v>
      </c>
      <c r="Z1147" s="7">
        <f t="shared" si="172"/>
        <v>1</v>
      </c>
      <c r="AA1147" s="7">
        <f t="shared" si="173"/>
        <v>1</v>
      </c>
      <c r="AB1147" s="7">
        <f t="shared" si="176"/>
        <v>1</v>
      </c>
      <c r="AC1147" s="7">
        <f t="shared" si="177"/>
        <v>1</v>
      </c>
      <c r="AD1147" s="7">
        <f t="shared" si="178"/>
        <v>0</v>
      </c>
      <c r="AE1147" s="7">
        <f t="shared" si="174"/>
        <v>1</v>
      </c>
      <c r="AF1147" s="7">
        <f t="shared" si="175"/>
        <v>0</v>
      </c>
      <c r="AG1147" s="7" t="str">
        <f t="shared" si="179"/>
        <v>Senior</v>
      </c>
    </row>
    <row r="1148" spans="1:33">
      <c r="A1148">
        <v>4414</v>
      </c>
      <c r="B1148" t="s">
        <v>17</v>
      </c>
      <c r="C1148" t="s">
        <v>15</v>
      </c>
      <c r="D1148" t="s">
        <v>16</v>
      </c>
      <c r="E1148" s="1">
        <v>41015</v>
      </c>
      <c r="F1148" s="3">
        <v>0.84652777777777777</v>
      </c>
      <c r="G1148" s="1">
        <v>41015</v>
      </c>
      <c r="H1148" s="3">
        <v>0.83888888888888891</v>
      </c>
      <c r="I1148">
        <v>3</v>
      </c>
      <c r="J1148">
        <v>1950</v>
      </c>
      <c r="K1148" s="1">
        <v>41016</v>
      </c>
      <c r="L1148" s="3">
        <v>0.50624999999999998</v>
      </c>
      <c r="M1148" s="1">
        <v>41016</v>
      </c>
      <c r="N1148" s="3">
        <v>0.50694444444444442</v>
      </c>
      <c r="O1148">
        <v>65</v>
      </c>
      <c r="P1148">
        <v>20</v>
      </c>
      <c r="Q1148">
        <v>20</v>
      </c>
      <c r="R1148">
        <v>12</v>
      </c>
      <c r="S1148">
        <v>12</v>
      </c>
      <c r="T1148" s="2">
        <f>ED_DATA[[#This Row],[REG DATE]] + ED_DATA[[#This Row],[REG TIME]]</f>
        <v>41015.84652777778</v>
      </c>
      <c r="U1148" s="2">
        <f>ED_DATA[[#This Row],[TRIAGE DATE]] + ED_DATA[[#This Row],[TRIAGE TIME]]</f>
        <v>41015.838888888888</v>
      </c>
      <c r="V1148" s="2">
        <f>ED_DATA[[#This Row],[DISP DATE]] + ED_DATA[[#This Row],[DISP TIME]]</f>
        <v>41016.506249999999</v>
      </c>
      <c r="W1148" s="2">
        <f>ED_DATA[[#This Row],[DATE PT LEFT ED]] + ED_DATA[[#This Row],[TIME PT LEFT ED]]</f>
        <v>41016.506944444445</v>
      </c>
      <c r="X1148" s="5">
        <f t="shared" si="170"/>
        <v>15.849999999976717</v>
      </c>
      <c r="Y1148" s="5">
        <f t="shared" si="171"/>
        <v>15.833333333255723</v>
      </c>
      <c r="Z1148" s="7">
        <f t="shared" si="172"/>
        <v>0</v>
      </c>
      <c r="AA1148" s="7">
        <f t="shared" si="173"/>
        <v>0</v>
      </c>
      <c r="AB1148" s="7">
        <f t="shared" si="176"/>
        <v>0</v>
      </c>
      <c r="AC1148" s="7">
        <f t="shared" si="177"/>
        <v>0</v>
      </c>
      <c r="AD1148" s="7">
        <f t="shared" si="178"/>
        <v>0</v>
      </c>
      <c r="AE1148" s="7">
        <f t="shared" si="174"/>
        <v>0</v>
      </c>
      <c r="AF1148" s="7">
        <f t="shared" si="175"/>
        <v>0</v>
      </c>
      <c r="AG1148" s="7" t="str">
        <f t="shared" si="179"/>
        <v>Senior</v>
      </c>
    </row>
    <row r="1149" spans="1:33">
      <c r="A1149">
        <v>4414</v>
      </c>
      <c r="B1149" t="s">
        <v>17</v>
      </c>
      <c r="C1149" t="s">
        <v>15</v>
      </c>
      <c r="D1149" t="s">
        <v>16</v>
      </c>
      <c r="E1149" s="1">
        <v>41015</v>
      </c>
      <c r="F1149" s="3">
        <v>0.85763888888888884</v>
      </c>
      <c r="G1149" s="1">
        <v>41015</v>
      </c>
      <c r="H1149" s="3">
        <v>0.85069444444444442</v>
      </c>
      <c r="I1149">
        <v>3</v>
      </c>
      <c r="J1149">
        <v>1946</v>
      </c>
      <c r="K1149" s="1">
        <v>41016</v>
      </c>
      <c r="L1149" s="3">
        <v>0.59722222222222221</v>
      </c>
      <c r="M1149" s="1">
        <v>41016</v>
      </c>
      <c r="N1149" s="3">
        <v>0.64583333333333337</v>
      </c>
      <c r="O1149">
        <v>68</v>
      </c>
      <c r="P1149">
        <v>20</v>
      </c>
      <c r="Q1149">
        <v>20</v>
      </c>
      <c r="R1149">
        <v>14</v>
      </c>
      <c r="S1149">
        <v>15</v>
      </c>
      <c r="T1149" s="2">
        <f>ED_DATA[[#This Row],[REG DATE]] + ED_DATA[[#This Row],[REG TIME]]</f>
        <v>41015.857638888891</v>
      </c>
      <c r="U1149" s="2">
        <f>ED_DATA[[#This Row],[TRIAGE DATE]] + ED_DATA[[#This Row],[TRIAGE TIME]]</f>
        <v>41015.850694444445</v>
      </c>
      <c r="V1149" s="2">
        <f>ED_DATA[[#This Row],[DISP DATE]] + ED_DATA[[#This Row],[DISP TIME]]</f>
        <v>41016.597222222219</v>
      </c>
      <c r="W1149" s="2">
        <f>ED_DATA[[#This Row],[DATE PT LEFT ED]] + ED_DATA[[#This Row],[TIME PT LEFT ED]]</f>
        <v>41016.645833333336</v>
      </c>
      <c r="X1149" s="5">
        <f t="shared" si="170"/>
        <v>18.916666666686069</v>
      </c>
      <c r="Y1149" s="5">
        <f t="shared" si="171"/>
        <v>17.749999999883585</v>
      </c>
      <c r="Z1149" s="7">
        <f t="shared" si="172"/>
        <v>0</v>
      </c>
      <c r="AA1149" s="7">
        <f t="shared" si="173"/>
        <v>0</v>
      </c>
      <c r="AB1149" s="7">
        <f t="shared" si="176"/>
        <v>0</v>
      </c>
      <c r="AC1149" s="7">
        <f t="shared" si="177"/>
        <v>0</v>
      </c>
      <c r="AD1149" s="7">
        <f t="shared" si="178"/>
        <v>0</v>
      </c>
      <c r="AE1149" s="7">
        <f t="shared" si="174"/>
        <v>0</v>
      </c>
      <c r="AF1149" s="7">
        <f t="shared" si="175"/>
        <v>0</v>
      </c>
      <c r="AG1149" s="7" t="str">
        <f t="shared" si="179"/>
        <v>Senior</v>
      </c>
    </row>
    <row r="1150" spans="1:33">
      <c r="A1150">
        <v>4414</v>
      </c>
      <c r="B1150" t="s">
        <v>17</v>
      </c>
      <c r="C1150" t="s">
        <v>15</v>
      </c>
      <c r="D1150" t="s">
        <v>16</v>
      </c>
      <c r="E1150" s="1">
        <v>41016</v>
      </c>
      <c r="F1150" s="3">
        <v>7.9861111111111105E-2</v>
      </c>
      <c r="G1150" s="1">
        <v>41016</v>
      </c>
      <c r="H1150" s="3">
        <v>7.5694444444444439E-2</v>
      </c>
      <c r="I1150">
        <v>3</v>
      </c>
      <c r="J1150">
        <v>1922</v>
      </c>
      <c r="K1150" s="1">
        <v>41016</v>
      </c>
      <c r="L1150" s="3">
        <v>0.24097222222222223</v>
      </c>
      <c r="M1150" s="1">
        <v>41016</v>
      </c>
      <c r="N1150" s="3">
        <v>0.62152777777777779</v>
      </c>
      <c r="O1150">
        <v>93</v>
      </c>
      <c r="P1150">
        <v>1</v>
      </c>
      <c r="Q1150">
        <v>1</v>
      </c>
      <c r="R1150">
        <v>5</v>
      </c>
      <c r="S1150">
        <v>14</v>
      </c>
      <c r="T1150" s="2">
        <f>ED_DATA[[#This Row],[REG DATE]] + ED_DATA[[#This Row],[REG TIME]]</f>
        <v>41016.079861111109</v>
      </c>
      <c r="U1150" s="2">
        <f>ED_DATA[[#This Row],[TRIAGE DATE]] + ED_DATA[[#This Row],[TRIAGE TIME]]</f>
        <v>41016.075694444444</v>
      </c>
      <c r="V1150" s="2">
        <f>ED_DATA[[#This Row],[DISP DATE]] + ED_DATA[[#This Row],[DISP TIME]]</f>
        <v>41016.240972222222</v>
      </c>
      <c r="W1150" s="2">
        <f>ED_DATA[[#This Row],[DATE PT LEFT ED]] + ED_DATA[[#This Row],[TIME PT LEFT ED]]</f>
        <v>41016.621527777781</v>
      </c>
      <c r="X1150" s="5">
        <f t="shared" si="170"/>
        <v>13.000000000116415</v>
      </c>
      <c r="Y1150" s="5">
        <f t="shared" si="171"/>
        <v>3.8666666666977108</v>
      </c>
      <c r="Z1150" s="7">
        <f t="shared" si="172"/>
        <v>1</v>
      </c>
      <c r="AA1150" s="7">
        <f t="shared" si="173"/>
        <v>1</v>
      </c>
      <c r="AB1150" s="7">
        <f t="shared" si="176"/>
        <v>0</v>
      </c>
      <c r="AC1150" s="7">
        <f t="shared" si="177"/>
        <v>0</v>
      </c>
      <c r="AD1150" s="7">
        <f t="shared" si="178"/>
        <v>0</v>
      </c>
      <c r="AE1150" s="7">
        <f t="shared" si="174"/>
        <v>0</v>
      </c>
      <c r="AF1150" s="7">
        <f t="shared" si="175"/>
        <v>0</v>
      </c>
      <c r="AG1150" s="7" t="str">
        <f t="shared" si="179"/>
        <v>Senior</v>
      </c>
    </row>
    <row r="1151" spans="1:33">
      <c r="A1151">
        <v>4414</v>
      </c>
      <c r="B1151" t="s">
        <v>17</v>
      </c>
      <c r="C1151" t="s">
        <v>15</v>
      </c>
      <c r="D1151" t="s">
        <v>16</v>
      </c>
      <c r="E1151" s="1">
        <v>41016</v>
      </c>
      <c r="F1151" s="3">
        <v>0.13263888888888889</v>
      </c>
      <c r="G1151" s="1">
        <v>41016</v>
      </c>
      <c r="H1151" s="3">
        <v>0.125</v>
      </c>
      <c r="I1151">
        <v>3</v>
      </c>
      <c r="J1151">
        <v>1997</v>
      </c>
      <c r="K1151" s="1">
        <v>41016</v>
      </c>
      <c r="L1151" s="3">
        <v>0.3923611111111111</v>
      </c>
      <c r="M1151" s="1">
        <v>41016</v>
      </c>
      <c r="N1151" s="3">
        <v>0.39444444444444443</v>
      </c>
      <c r="O1151">
        <v>16</v>
      </c>
      <c r="P1151">
        <v>3</v>
      </c>
      <c r="Q1151">
        <v>3</v>
      </c>
      <c r="R1151">
        <v>9</v>
      </c>
      <c r="S1151">
        <v>9</v>
      </c>
      <c r="T1151" s="2">
        <f>ED_DATA[[#This Row],[REG DATE]] + ED_DATA[[#This Row],[REG TIME]]</f>
        <v>41016.132638888892</v>
      </c>
      <c r="U1151" s="2">
        <f>ED_DATA[[#This Row],[TRIAGE DATE]] + ED_DATA[[#This Row],[TRIAGE TIME]]</f>
        <v>41016.125</v>
      </c>
      <c r="V1151" s="2">
        <f>ED_DATA[[#This Row],[DISP DATE]] + ED_DATA[[#This Row],[DISP TIME]]</f>
        <v>41016.392361111109</v>
      </c>
      <c r="W1151" s="2">
        <f>ED_DATA[[#This Row],[DATE PT LEFT ED]] + ED_DATA[[#This Row],[TIME PT LEFT ED]]</f>
        <v>41016.394444444442</v>
      </c>
      <c r="X1151" s="5">
        <f t="shared" si="170"/>
        <v>6.283333333209157</v>
      </c>
      <c r="Y1151" s="5">
        <f t="shared" si="171"/>
        <v>6.2333333332207985</v>
      </c>
      <c r="Z1151" s="7">
        <f t="shared" si="172"/>
        <v>1</v>
      </c>
      <c r="AA1151" s="7">
        <f t="shared" si="173"/>
        <v>0</v>
      </c>
      <c r="AB1151" s="7">
        <f t="shared" si="176"/>
        <v>0</v>
      </c>
      <c r="AC1151" s="7">
        <f t="shared" si="177"/>
        <v>0</v>
      </c>
      <c r="AD1151" s="7">
        <f t="shared" si="178"/>
        <v>0</v>
      </c>
      <c r="AE1151" s="7">
        <f t="shared" si="174"/>
        <v>0</v>
      </c>
      <c r="AF1151" s="7">
        <f t="shared" si="175"/>
        <v>0</v>
      </c>
      <c r="AG1151" s="7" t="str">
        <f t="shared" si="179"/>
        <v>Pediatric</v>
      </c>
    </row>
    <row r="1152" spans="1:33">
      <c r="A1152">
        <v>4414</v>
      </c>
      <c r="B1152" t="s">
        <v>22</v>
      </c>
      <c r="C1152" t="s">
        <v>15</v>
      </c>
      <c r="D1152" t="s">
        <v>16</v>
      </c>
      <c r="E1152" s="1">
        <v>41012</v>
      </c>
      <c r="F1152" s="3">
        <v>0.93333333333333335</v>
      </c>
      <c r="G1152" s="1">
        <v>41012</v>
      </c>
      <c r="H1152" s="3">
        <v>0.93194444444444446</v>
      </c>
      <c r="I1152">
        <v>3</v>
      </c>
      <c r="J1152">
        <v>1996</v>
      </c>
      <c r="K1152" s="1">
        <v>41012</v>
      </c>
      <c r="L1152" s="3">
        <v>0.95138888888888884</v>
      </c>
      <c r="M1152" s="1">
        <v>41012</v>
      </c>
      <c r="N1152" s="3">
        <v>0.96180555555555558</v>
      </c>
      <c r="O1152">
        <v>16</v>
      </c>
      <c r="P1152">
        <v>22</v>
      </c>
      <c r="Q1152">
        <v>22</v>
      </c>
      <c r="R1152">
        <v>22</v>
      </c>
      <c r="S1152">
        <v>23</v>
      </c>
      <c r="T1152" s="2">
        <f>ED_DATA[[#This Row],[REG DATE]] + ED_DATA[[#This Row],[REG TIME]]</f>
        <v>41012.933333333334</v>
      </c>
      <c r="U1152" s="2">
        <f>ED_DATA[[#This Row],[TRIAGE DATE]] + ED_DATA[[#This Row],[TRIAGE TIME]]</f>
        <v>41012.931944444441</v>
      </c>
      <c r="V1152" s="2">
        <f>ED_DATA[[#This Row],[DISP DATE]] + ED_DATA[[#This Row],[DISP TIME]]</f>
        <v>41012.951388888891</v>
      </c>
      <c r="W1152" s="2">
        <f>ED_DATA[[#This Row],[DATE PT LEFT ED]] + ED_DATA[[#This Row],[TIME PT LEFT ED]]</f>
        <v>41012.961805555555</v>
      </c>
      <c r="X1152" s="5">
        <f t="shared" ref="X1152:X1215" si="180">(W1152-T1152)*24</f>
        <v>0.68333333329064772</v>
      </c>
      <c r="Y1152" s="5">
        <f t="shared" ref="Y1152:Y1215" si="181">(V1152-T1152)*24</f>
        <v>0.43333333334885538</v>
      </c>
      <c r="Z1152" s="7">
        <f t="shared" ref="Z1152:Z1215" si="182">IF(Y1152&lt;7,1,0)</f>
        <v>1</v>
      </c>
      <c r="AA1152" s="7">
        <f t="shared" ref="AA1152:AA1215" si="183">IF(Y1152&lt;4,1,0)</f>
        <v>1</v>
      </c>
      <c r="AB1152" s="7">
        <f t="shared" si="176"/>
        <v>0</v>
      </c>
      <c r="AC1152" s="7">
        <f t="shared" si="177"/>
        <v>0</v>
      </c>
      <c r="AD1152" s="7">
        <f t="shared" si="178"/>
        <v>0</v>
      </c>
      <c r="AE1152" s="7">
        <f t="shared" ref="AE1152:AE1215" si="184">IF(AND(AC1152=1,Z1152=1),1,0)</f>
        <v>0</v>
      </c>
      <c r="AF1152" s="7">
        <f t="shared" ref="AF1152:AF1215" si="185">IF(AND(AD1152=1,AA1152=1),1,0)</f>
        <v>0</v>
      </c>
      <c r="AG1152" s="7" t="str">
        <f t="shared" si="179"/>
        <v>Pediatric</v>
      </c>
    </row>
    <row r="1153" spans="1:33">
      <c r="A1153">
        <v>4414</v>
      </c>
      <c r="B1153" t="s">
        <v>17</v>
      </c>
      <c r="C1153" t="s">
        <v>15</v>
      </c>
      <c r="D1153" t="s">
        <v>16</v>
      </c>
      <c r="E1153" s="1">
        <v>41015</v>
      </c>
      <c r="F1153" s="3">
        <v>0.72083333333333333</v>
      </c>
      <c r="G1153" s="1">
        <v>41015</v>
      </c>
      <c r="H1153" s="3">
        <v>0.71527777777777779</v>
      </c>
      <c r="I1153">
        <v>3</v>
      </c>
      <c r="J1153">
        <v>1996</v>
      </c>
      <c r="K1153" s="1">
        <v>41015</v>
      </c>
      <c r="L1153" s="3">
        <v>0.79513888888888884</v>
      </c>
      <c r="M1153" s="1">
        <v>41015</v>
      </c>
      <c r="N1153" s="3">
        <v>0.79722222222222228</v>
      </c>
      <c r="O1153">
        <v>18</v>
      </c>
      <c r="P1153">
        <v>17</v>
      </c>
      <c r="Q1153">
        <v>17</v>
      </c>
      <c r="R1153">
        <v>19</v>
      </c>
      <c r="S1153">
        <v>19</v>
      </c>
      <c r="T1153" s="2">
        <f>ED_DATA[[#This Row],[REG DATE]] + ED_DATA[[#This Row],[REG TIME]]</f>
        <v>41015.720833333333</v>
      </c>
      <c r="U1153" s="2">
        <f>ED_DATA[[#This Row],[TRIAGE DATE]] + ED_DATA[[#This Row],[TRIAGE TIME]]</f>
        <v>41015.715277777781</v>
      </c>
      <c r="V1153" s="2">
        <f>ED_DATA[[#This Row],[DISP DATE]] + ED_DATA[[#This Row],[DISP TIME]]</f>
        <v>41015.795138888891</v>
      </c>
      <c r="W1153" s="2">
        <f>ED_DATA[[#This Row],[DATE PT LEFT ED]] + ED_DATA[[#This Row],[TIME PT LEFT ED]]</f>
        <v>41015.797222222223</v>
      </c>
      <c r="X1153" s="5">
        <f t="shared" si="180"/>
        <v>1.8333333333721384</v>
      </c>
      <c r="Y1153" s="5">
        <f t="shared" si="181"/>
        <v>1.78333333338378</v>
      </c>
      <c r="Z1153" s="7">
        <f t="shared" si="182"/>
        <v>1</v>
      </c>
      <c r="AA1153" s="7">
        <f t="shared" si="183"/>
        <v>1</v>
      </c>
      <c r="AB1153" s="7">
        <f t="shared" si="176"/>
        <v>0</v>
      </c>
      <c r="AC1153" s="7">
        <f t="shared" si="177"/>
        <v>0</v>
      </c>
      <c r="AD1153" s="7">
        <f t="shared" si="178"/>
        <v>0</v>
      </c>
      <c r="AE1153" s="7">
        <f t="shared" si="184"/>
        <v>0</v>
      </c>
      <c r="AF1153" s="7">
        <f t="shared" si="185"/>
        <v>0</v>
      </c>
      <c r="AG1153" s="7" t="str">
        <f t="shared" si="179"/>
        <v>Adult</v>
      </c>
    </row>
    <row r="1154" spans="1:33">
      <c r="A1154">
        <v>4414</v>
      </c>
      <c r="B1154" t="s">
        <v>17</v>
      </c>
      <c r="C1154" t="s">
        <v>15</v>
      </c>
      <c r="D1154" t="s">
        <v>16</v>
      </c>
      <c r="E1154" s="1">
        <v>41015</v>
      </c>
      <c r="F1154" s="3">
        <v>0.78125</v>
      </c>
      <c r="G1154" s="1">
        <v>41015</v>
      </c>
      <c r="H1154" s="3">
        <v>0.77708333333333335</v>
      </c>
      <c r="I1154">
        <v>3</v>
      </c>
      <c r="J1154">
        <v>1976</v>
      </c>
      <c r="K1154" s="1">
        <v>41015</v>
      </c>
      <c r="L1154" s="3">
        <v>0.89513888888888893</v>
      </c>
      <c r="M1154" s="1">
        <v>41015</v>
      </c>
      <c r="N1154" s="3">
        <v>0.8979166666666667</v>
      </c>
      <c r="O1154">
        <v>40</v>
      </c>
      <c r="P1154">
        <v>18</v>
      </c>
      <c r="Q1154">
        <v>18</v>
      </c>
      <c r="R1154">
        <v>21</v>
      </c>
      <c r="S1154">
        <v>21</v>
      </c>
      <c r="T1154" s="2">
        <f>ED_DATA[[#This Row],[REG DATE]] + ED_DATA[[#This Row],[REG TIME]]</f>
        <v>41015.78125</v>
      </c>
      <c r="U1154" s="2">
        <f>ED_DATA[[#This Row],[TRIAGE DATE]] + ED_DATA[[#This Row],[TRIAGE TIME]]</f>
        <v>41015.777083333334</v>
      </c>
      <c r="V1154" s="2">
        <f>ED_DATA[[#This Row],[DISP DATE]] + ED_DATA[[#This Row],[DISP TIME]]</f>
        <v>41015.895138888889</v>
      </c>
      <c r="W1154" s="2">
        <f>ED_DATA[[#This Row],[DATE PT LEFT ED]] + ED_DATA[[#This Row],[TIME PT LEFT ED]]</f>
        <v>41015.897916666669</v>
      </c>
      <c r="X1154" s="5">
        <f t="shared" si="180"/>
        <v>2.8000000000465661</v>
      </c>
      <c r="Y1154" s="5">
        <f t="shared" si="181"/>
        <v>2.7333333333372138</v>
      </c>
      <c r="Z1154" s="7">
        <f t="shared" si="182"/>
        <v>1</v>
      </c>
      <c r="AA1154" s="7">
        <f t="shared" si="183"/>
        <v>1</v>
      </c>
      <c r="AB1154" s="7">
        <f t="shared" ref="AB1154:AB1217" si="186">IF(C1154="Nurse Practitioner",1,0)</f>
        <v>0</v>
      </c>
      <c r="AC1154" s="7">
        <f t="shared" ref="AC1154:AC1217" si="187">IF(AND(I1154&lt;4,AB1154=1),1,0)</f>
        <v>0</v>
      </c>
      <c r="AD1154" s="7">
        <f t="shared" ref="AD1154:AD1217" si="188">IF(AND(I1154&gt;3,AB1154=1),1,0)</f>
        <v>0</v>
      </c>
      <c r="AE1154" s="7">
        <f t="shared" si="184"/>
        <v>0</v>
      </c>
      <c r="AF1154" s="7">
        <f t="shared" si="185"/>
        <v>0</v>
      </c>
      <c r="AG1154" s="7" t="str">
        <f t="shared" ref="AG1154:AG1217" si="189">IF(O1154&lt;=17, "Pediatric", IF(O1154&lt;=64, "Adult", "Senior"))</f>
        <v>Adult</v>
      </c>
    </row>
    <row r="1155" spans="1:33">
      <c r="A1155">
        <v>4414</v>
      </c>
      <c r="B1155" t="s">
        <v>17</v>
      </c>
      <c r="C1155" t="s">
        <v>15</v>
      </c>
      <c r="D1155" t="s">
        <v>16</v>
      </c>
      <c r="E1155" s="1">
        <v>41015</v>
      </c>
      <c r="F1155" s="3">
        <v>0.78402777777777777</v>
      </c>
      <c r="G1155" s="1">
        <v>41015</v>
      </c>
      <c r="H1155" s="3">
        <v>0.77916666666666667</v>
      </c>
      <c r="I1155">
        <v>3</v>
      </c>
      <c r="J1155">
        <v>1979</v>
      </c>
      <c r="K1155" s="1">
        <v>41015</v>
      </c>
      <c r="L1155" s="3">
        <v>0.95833333333333337</v>
      </c>
      <c r="M1155" s="1">
        <v>41016</v>
      </c>
      <c r="N1155" s="3">
        <v>0.95833333333333337</v>
      </c>
      <c r="O1155">
        <v>32</v>
      </c>
      <c r="P1155">
        <v>18</v>
      </c>
      <c r="Q1155">
        <v>18</v>
      </c>
      <c r="R1155">
        <v>23</v>
      </c>
      <c r="S1155">
        <v>23</v>
      </c>
      <c r="T1155" s="2">
        <f>ED_DATA[[#This Row],[REG DATE]] + ED_DATA[[#This Row],[REG TIME]]</f>
        <v>41015.78402777778</v>
      </c>
      <c r="U1155" s="2">
        <f>ED_DATA[[#This Row],[TRIAGE DATE]] + ED_DATA[[#This Row],[TRIAGE TIME]]</f>
        <v>41015.779166666667</v>
      </c>
      <c r="V1155" s="2">
        <f>ED_DATA[[#This Row],[DISP DATE]] + ED_DATA[[#This Row],[DISP TIME]]</f>
        <v>41015.958333333336</v>
      </c>
      <c r="W1155" s="2">
        <f>ED_DATA[[#This Row],[DATE PT LEFT ED]] + ED_DATA[[#This Row],[TIME PT LEFT ED]]</f>
        <v>41016.958333333336</v>
      </c>
      <c r="X1155" s="5">
        <f t="shared" si="180"/>
        <v>28.183333333348855</v>
      </c>
      <c r="Y1155" s="5">
        <f t="shared" si="181"/>
        <v>4.1833333333488554</v>
      </c>
      <c r="Z1155" s="7">
        <f t="shared" si="182"/>
        <v>1</v>
      </c>
      <c r="AA1155" s="7">
        <f t="shared" si="183"/>
        <v>0</v>
      </c>
      <c r="AB1155" s="7">
        <f t="shared" si="186"/>
        <v>0</v>
      </c>
      <c r="AC1155" s="7">
        <f t="shared" si="187"/>
        <v>0</v>
      </c>
      <c r="AD1155" s="7">
        <f t="shared" si="188"/>
        <v>0</v>
      </c>
      <c r="AE1155" s="7">
        <f t="shared" si="184"/>
        <v>0</v>
      </c>
      <c r="AF1155" s="7">
        <f t="shared" si="185"/>
        <v>0</v>
      </c>
      <c r="AG1155" s="7" t="str">
        <f t="shared" si="189"/>
        <v>Adult</v>
      </c>
    </row>
    <row r="1156" spans="1:33">
      <c r="A1156">
        <v>4414</v>
      </c>
      <c r="B1156" t="s">
        <v>17</v>
      </c>
      <c r="C1156" t="s">
        <v>15</v>
      </c>
      <c r="D1156" t="s">
        <v>16</v>
      </c>
      <c r="E1156" s="1">
        <v>41015</v>
      </c>
      <c r="F1156" s="3">
        <v>0.80694444444444446</v>
      </c>
      <c r="G1156" s="1">
        <v>41015</v>
      </c>
      <c r="H1156" s="3">
        <v>0.80208333333333337</v>
      </c>
      <c r="I1156">
        <v>3</v>
      </c>
      <c r="J1156">
        <v>1976</v>
      </c>
      <c r="K1156" s="1">
        <v>41015</v>
      </c>
      <c r="L1156" s="3">
        <v>0.94791666666666663</v>
      </c>
      <c r="M1156" s="1">
        <v>41015</v>
      </c>
      <c r="N1156" s="3">
        <v>0.94791666666666663</v>
      </c>
      <c r="O1156">
        <v>38</v>
      </c>
      <c r="P1156">
        <v>19</v>
      </c>
      <c r="Q1156">
        <v>19</v>
      </c>
      <c r="R1156">
        <v>22</v>
      </c>
      <c r="S1156">
        <v>22</v>
      </c>
      <c r="T1156" s="2">
        <f>ED_DATA[[#This Row],[REG DATE]] + ED_DATA[[#This Row],[REG TIME]]</f>
        <v>41015.806944444441</v>
      </c>
      <c r="U1156" s="2">
        <f>ED_DATA[[#This Row],[TRIAGE DATE]] + ED_DATA[[#This Row],[TRIAGE TIME]]</f>
        <v>41015.802083333336</v>
      </c>
      <c r="V1156" s="2">
        <f>ED_DATA[[#This Row],[DISP DATE]] + ED_DATA[[#This Row],[DISP TIME]]</f>
        <v>41015.947916666664</v>
      </c>
      <c r="W1156" s="2">
        <f>ED_DATA[[#This Row],[DATE PT LEFT ED]] + ED_DATA[[#This Row],[TIME PT LEFT ED]]</f>
        <v>41015.947916666664</v>
      </c>
      <c r="X1156" s="5">
        <f t="shared" si="180"/>
        <v>3.3833333333604969</v>
      </c>
      <c r="Y1156" s="5">
        <f t="shared" si="181"/>
        <v>3.3833333333604969</v>
      </c>
      <c r="Z1156" s="7">
        <f t="shared" si="182"/>
        <v>1</v>
      </c>
      <c r="AA1156" s="7">
        <f t="shared" si="183"/>
        <v>1</v>
      </c>
      <c r="AB1156" s="7">
        <f t="shared" si="186"/>
        <v>0</v>
      </c>
      <c r="AC1156" s="7">
        <f t="shared" si="187"/>
        <v>0</v>
      </c>
      <c r="AD1156" s="7">
        <f t="shared" si="188"/>
        <v>0</v>
      </c>
      <c r="AE1156" s="7">
        <f t="shared" si="184"/>
        <v>0</v>
      </c>
      <c r="AF1156" s="7">
        <f t="shared" si="185"/>
        <v>0</v>
      </c>
      <c r="AG1156" s="7" t="str">
        <f t="shared" si="189"/>
        <v>Adult</v>
      </c>
    </row>
    <row r="1157" spans="1:33">
      <c r="A1157">
        <v>4414</v>
      </c>
      <c r="B1157" t="s">
        <v>17</v>
      </c>
      <c r="C1157" t="s">
        <v>15</v>
      </c>
      <c r="D1157" t="s">
        <v>16</v>
      </c>
      <c r="E1157" s="1">
        <v>41015</v>
      </c>
      <c r="F1157" s="3">
        <v>0.87430555555555556</v>
      </c>
      <c r="G1157" s="1">
        <v>41015</v>
      </c>
      <c r="H1157" s="3">
        <v>0.87013888888888891</v>
      </c>
      <c r="I1157">
        <v>3</v>
      </c>
      <c r="J1157">
        <v>1996</v>
      </c>
      <c r="K1157" s="1">
        <v>41016</v>
      </c>
      <c r="L1157" s="3">
        <v>6.9444444444444447E-4</v>
      </c>
      <c r="M1157" s="1">
        <v>41016</v>
      </c>
      <c r="N1157" s="3">
        <v>6.9444444444444447E-4</v>
      </c>
      <c r="O1157">
        <v>19</v>
      </c>
      <c r="P1157">
        <v>20</v>
      </c>
      <c r="Q1157">
        <v>20</v>
      </c>
      <c r="R1157">
        <v>0</v>
      </c>
      <c r="S1157">
        <v>0</v>
      </c>
      <c r="T1157" s="2">
        <f>ED_DATA[[#This Row],[REG DATE]] + ED_DATA[[#This Row],[REG TIME]]</f>
        <v>41015.874305555553</v>
      </c>
      <c r="U1157" s="2">
        <f>ED_DATA[[#This Row],[TRIAGE DATE]] + ED_DATA[[#This Row],[TRIAGE TIME]]</f>
        <v>41015.870138888888</v>
      </c>
      <c r="V1157" s="2">
        <f>ED_DATA[[#This Row],[DISP DATE]] + ED_DATA[[#This Row],[DISP TIME]]</f>
        <v>41016.000694444447</v>
      </c>
      <c r="W1157" s="2">
        <f>ED_DATA[[#This Row],[DATE PT LEFT ED]] + ED_DATA[[#This Row],[TIME PT LEFT ED]]</f>
        <v>41016.000694444447</v>
      </c>
      <c r="X1157" s="5">
        <f t="shared" si="180"/>
        <v>3.0333333334419876</v>
      </c>
      <c r="Y1157" s="5">
        <f t="shared" si="181"/>
        <v>3.0333333334419876</v>
      </c>
      <c r="Z1157" s="7">
        <f t="shared" si="182"/>
        <v>1</v>
      </c>
      <c r="AA1157" s="7">
        <f t="shared" si="183"/>
        <v>1</v>
      </c>
      <c r="AB1157" s="7">
        <f t="shared" si="186"/>
        <v>0</v>
      </c>
      <c r="AC1157" s="7">
        <f t="shared" si="187"/>
        <v>0</v>
      </c>
      <c r="AD1157" s="7">
        <f t="shared" si="188"/>
        <v>0</v>
      </c>
      <c r="AE1157" s="7">
        <f t="shared" si="184"/>
        <v>0</v>
      </c>
      <c r="AF1157" s="7">
        <f t="shared" si="185"/>
        <v>0</v>
      </c>
      <c r="AG1157" s="7" t="str">
        <f t="shared" si="189"/>
        <v>Adult</v>
      </c>
    </row>
    <row r="1158" spans="1:33">
      <c r="A1158">
        <v>4414</v>
      </c>
      <c r="B1158" t="s">
        <v>17</v>
      </c>
      <c r="C1158" t="s">
        <v>15</v>
      </c>
      <c r="D1158" t="s">
        <v>16</v>
      </c>
      <c r="E1158" s="1">
        <v>41016</v>
      </c>
      <c r="F1158" s="3">
        <v>0.54513888888888884</v>
      </c>
      <c r="G1158" s="1">
        <v>41016</v>
      </c>
      <c r="H1158" s="3">
        <v>0.54097222222222219</v>
      </c>
      <c r="I1158">
        <v>3</v>
      </c>
      <c r="J1158">
        <v>1967</v>
      </c>
      <c r="K1158" s="1">
        <v>41016</v>
      </c>
      <c r="L1158" s="3">
        <v>0.83819444444444446</v>
      </c>
      <c r="M1158" s="1">
        <v>41016</v>
      </c>
      <c r="N1158" s="3">
        <v>0.83888888888888891</v>
      </c>
      <c r="O1158">
        <v>44</v>
      </c>
      <c r="P1158">
        <v>13</v>
      </c>
      <c r="Q1158">
        <v>12</v>
      </c>
      <c r="R1158">
        <v>20</v>
      </c>
      <c r="S1158">
        <v>20</v>
      </c>
      <c r="T1158" s="2">
        <f>ED_DATA[[#This Row],[REG DATE]] + ED_DATA[[#This Row],[REG TIME]]</f>
        <v>41016.545138888891</v>
      </c>
      <c r="U1158" s="2">
        <f>ED_DATA[[#This Row],[TRIAGE DATE]] + ED_DATA[[#This Row],[TRIAGE TIME]]</f>
        <v>41016.540972222225</v>
      </c>
      <c r="V1158" s="2">
        <f>ED_DATA[[#This Row],[DISP DATE]] + ED_DATA[[#This Row],[DISP TIME]]</f>
        <v>41016.838194444441</v>
      </c>
      <c r="W1158" s="2">
        <f>ED_DATA[[#This Row],[DATE PT LEFT ED]] + ED_DATA[[#This Row],[TIME PT LEFT ED]]</f>
        <v>41016.838888888888</v>
      </c>
      <c r="X1158" s="5">
        <f t="shared" si="180"/>
        <v>7.0499999999301508</v>
      </c>
      <c r="Y1158" s="5">
        <f t="shared" si="181"/>
        <v>7.033333333209157</v>
      </c>
      <c r="Z1158" s="7">
        <f t="shared" si="182"/>
        <v>0</v>
      </c>
      <c r="AA1158" s="7">
        <f t="shared" si="183"/>
        <v>0</v>
      </c>
      <c r="AB1158" s="7">
        <f t="shared" si="186"/>
        <v>0</v>
      </c>
      <c r="AC1158" s="7">
        <f t="shared" si="187"/>
        <v>0</v>
      </c>
      <c r="AD1158" s="7">
        <f t="shared" si="188"/>
        <v>0</v>
      </c>
      <c r="AE1158" s="7">
        <f t="shared" si="184"/>
        <v>0</v>
      </c>
      <c r="AF1158" s="7">
        <f t="shared" si="185"/>
        <v>0</v>
      </c>
      <c r="AG1158" s="7" t="str">
        <f t="shared" si="189"/>
        <v>Adult</v>
      </c>
    </row>
    <row r="1159" spans="1:33">
      <c r="A1159">
        <v>4414</v>
      </c>
      <c r="B1159" t="s">
        <v>17</v>
      </c>
      <c r="C1159" t="s">
        <v>15</v>
      </c>
      <c r="D1159" t="s">
        <v>16</v>
      </c>
      <c r="E1159" s="1">
        <v>41016</v>
      </c>
      <c r="F1159" s="3">
        <v>0.55833333333333335</v>
      </c>
      <c r="G1159" s="1">
        <v>41016</v>
      </c>
      <c r="H1159" s="3">
        <v>0.55277777777777781</v>
      </c>
      <c r="I1159">
        <v>3</v>
      </c>
      <c r="J1159">
        <v>1983</v>
      </c>
      <c r="K1159" s="1">
        <v>41016</v>
      </c>
      <c r="L1159" s="3">
        <v>0.80763888888888891</v>
      </c>
      <c r="M1159" s="1">
        <v>41016</v>
      </c>
      <c r="N1159" s="3">
        <v>0.80763888888888891</v>
      </c>
      <c r="O1159">
        <v>29</v>
      </c>
      <c r="P1159">
        <v>13</v>
      </c>
      <c r="Q1159">
        <v>13</v>
      </c>
      <c r="R1159">
        <v>19</v>
      </c>
      <c r="S1159">
        <v>19</v>
      </c>
      <c r="T1159" s="2">
        <f>ED_DATA[[#This Row],[REG DATE]] + ED_DATA[[#This Row],[REG TIME]]</f>
        <v>41016.558333333334</v>
      </c>
      <c r="U1159" s="2">
        <f>ED_DATA[[#This Row],[TRIAGE DATE]] + ED_DATA[[#This Row],[TRIAGE TIME]]</f>
        <v>41016.552777777775</v>
      </c>
      <c r="V1159" s="2">
        <f>ED_DATA[[#This Row],[DISP DATE]] + ED_DATA[[#This Row],[DISP TIME]]</f>
        <v>41016.807638888888</v>
      </c>
      <c r="W1159" s="2">
        <f>ED_DATA[[#This Row],[DATE PT LEFT ED]] + ED_DATA[[#This Row],[TIME PT LEFT ED]]</f>
        <v>41016.807638888888</v>
      </c>
      <c r="X1159" s="5">
        <f t="shared" si="180"/>
        <v>5.9833333332790062</v>
      </c>
      <c r="Y1159" s="5">
        <f t="shared" si="181"/>
        <v>5.9833333332790062</v>
      </c>
      <c r="Z1159" s="7">
        <f t="shared" si="182"/>
        <v>1</v>
      </c>
      <c r="AA1159" s="7">
        <f t="shared" si="183"/>
        <v>0</v>
      </c>
      <c r="AB1159" s="7">
        <f t="shared" si="186"/>
        <v>0</v>
      </c>
      <c r="AC1159" s="7">
        <f t="shared" si="187"/>
        <v>0</v>
      </c>
      <c r="AD1159" s="7">
        <f t="shared" si="188"/>
        <v>0</v>
      </c>
      <c r="AE1159" s="7">
        <f t="shared" si="184"/>
        <v>0</v>
      </c>
      <c r="AF1159" s="7">
        <f t="shared" si="185"/>
        <v>0</v>
      </c>
      <c r="AG1159" s="7" t="str">
        <f t="shared" si="189"/>
        <v>Adult</v>
      </c>
    </row>
    <row r="1160" spans="1:33">
      <c r="A1160">
        <v>4414</v>
      </c>
      <c r="B1160" t="s">
        <v>17</v>
      </c>
      <c r="C1160" t="s">
        <v>15</v>
      </c>
      <c r="D1160" t="s">
        <v>16</v>
      </c>
      <c r="E1160" s="1">
        <v>41016</v>
      </c>
      <c r="F1160" s="3">
        <v>0.58888888888888891</v>
      </c>
      <c r="G1160" s="1">
        <v>41016</v>
      </c>
      <c r="H1160" s="3">
        <v>0.58333333333333337</v>
      </c>
      <c r="I1160">
        <v>3</v>
      </c>
      <c r="J1160">
        <v>1950</v>
      </c>
      <c r="K1160" s="1">
        <v>41016</v>
      </c>
      <c r="L1160" s="3">
        <v>0.85833333333333328</v>
      </c>
      <c r="M1160" s="1">
        <v>41016</v>
      </c>
      <c r="N1160" s="3">
        <v>0.85833333333333328</v>
      </c>
      <c r="O1160">
        <v>62</v>
      </c>
      <c r="P1160">
        <v>14</v>
      </c>
      <c r="Q1160">
        <v>14</v>
      </c>
      <c r="R1160">
        <v>20</v>
      </c>
      <c r="S1160">
        <v>20</v>
      </c>
      <c r="T1160" s="2">
        <f>ED_DATA[[#This Row],[REG DATE]] + ED_DATA[[#This Row],[REG TIME]]</f>
        <v>41016.588888888888</v>
      </c>
      <c r="U1160" s="2">
        <f>ED_DATA[[#This Row],[TRIAGE DATE]] + ED_DATA[[#This Row],[TRIAGE TIME]]</f>
        <v>41016.583333333336</v>
      </c>
      <c r="V1160" s="2">
        <f>ED_DATA[[#This Row],[DISP DATE]] + ED_DATA[[#This Row],[DISP TIME]]</f>
        <v>41016.85833333333</v>
      </c>
      <c r="W1160" s="2">
        <f>ED_DATA[[#This Row],[DATE PT LEFT ED]] + ED_DATA[[#This Row],[TIME PT LEFT ED]]</f>
        <v>41016.85833333333</v>
      </c>
      <c r="X1160" s="5">
        <f t="shared" si="180"/>
        <v>6.46666666661622</v>
      </c>
      <c r="Y1160" s="5">
        <f t="shared" si="181"/>
        <v>6.46666666661622</v>
      </c>
      <c r="Z1160" s="7">
        <f t="shared" si="182"/>
        <v>1</v>
      </c>
      <c r="AA1160" s="7">
        <f t="shared" si="183"/>
        <v>0</v>
      </c>
      <c r="AB1160" s="7">
        <f t="shared" si="186"/>
        <v>0</v>
      </c>
      <c r="AC1160" s="7">
        <f t="shared" si="187"/>
        <v>0</v>
      </c>
      <c r="AD1160" s="7">
        <f t="shared" si="188"/>
        <v>0</v>
      </c>
      <c r="AE1160" s="7">
        <f t="shared" si="184"/>
        <v>0</v>
      </c>
      <c r="AF1160" s="7">
        <f t="shared" si="185"/>
        <v>0</v>
      </c>
      <c r="AG1160" s="7" t="str">
        <f t="shared" si="189"/>
        <v>Adult</v>
      </c>
    </row>
    <row r="1161" spans="1:33">
      <c r="A1161">
        <v>4414</v>
      </c>
      <c r="B1161" t="s">
        <v>17</v>
      </c>
      <c r="C1161" t="s">
        <v>15</v>
      </c>
      <c r="D1161" t="s">
        <v>16</v>
      </c>
      <c r="E1161" s="1">
        <v>41016</v>
      </c>
      <c r="F1161" s="3">
        <v>0.68472222222222223</v>
      </c>
      <c r="G1161" s="1">
        <v>41016</v>
      </c>
      <c r="H1161" s="3">
        <v>0.67777777777777781</v>
      </c>
      <c r="I1161">
        <v>3</v>
      </c>
      <c r="J1161">
        <v>1993</v>
      </c>
      <c r="K1161" s="1">
        <v>41016</v>
      </c>
      <c r="L1161" s="3">
        <v>0.88541666666666663</v>
      </c>
      <c r="M1161" s="1">
        <v>41016</v>
      </c>
      <c r="N1161" s="3">
        <v>0.90416666666666667</v>
      </c>
      <c r="O1161">
        <v>20</v>
      </c>
      <c r="P1161">
        <v>16</v>
      </c>
      <c r="Q1161">
        <v>16</v>
      </c>
      <c r="R1161">
        <v>21</v>
      </c>
      <c r="S1161">
        <v>21</v>
      </c>
      <c r="T1161" s="2">
        <f>ED_DATA[[#This Row],[REG DATE]] + ED_DATA[[#This Row],[REG TIME]]</f>
        <v>41016.68472222222</v>
      </c>
      <c r="U1161" s="2">
        <f>ED_DATA[[#This Row],[TRIAGE DATE]] + ED_DATA[[#This Row],[TRIAGE TIME]]</f>
        <v>41016.677777777775</v>
      </c>
      <c r="V1161" s="2">
        <f>ED_DATA[[#This Row],[DISP DATE]] + ED_DATA[[#This Row],[DISP TIME]]</f>
        <v>41016.885416666664</v>
      </c>
      <c r="W1161" s="2">
        <f>ED_DATA[[#This Row],[DATE PT LEFT ED]] + ED_DATA[[#This Row],[TIME PT LEFT ED]]</f>
        <v>41016.904166666667</v>
      </c>
      <c r="X1161" s="5">
        <f t="shared" si="180"/>
        <v>5.2666666667209938</v>
      </c>
      <c r="Y1161" s="5">
        <f t="shared" si="181"/>
        <v>4.8166666666511446</v>
      </c>
      <c r="Z1161" s="7">
        <f t="shared" si="182"/>
        <v>1</v>
      </c>
      <c r="AA1161" s="7">
        <f t="shared" si="183"/>
        <v>0</v>
      </c>
      <c r="AB1161" s="7">
        <f t="shared" si="186"/>
        <v>0</v>
      </c>
      <c r="AC1161" s="7">
        <f t="shared" si="187"/>
        <v>0</v>
      </c>
      <c r="AD1161" s="7">
        <f t="shared" si="188"/>
        <v>0</v>
      </c>
      <c r="AE1161" s="7">
        <f t="shared" si="184"/>
        <v>0</v>
      </c>
      <c r="AF1161" s="7">
        <f t="shared" si="185"/>
        <v>0</v>
      </c>
      <c r="AG1161" s="7" t="str">
        <f t="shared" si="189"/>
        <v>Adult</v>
      </c>
    </row>
    <row r="1162" spans="1:33">
      <c r="A1162">
        <v>4414</v>
      </c>
      <c r="B1162" t="s">
        <v>17</v>
      </c>
      <c r="C1162" t="s">
        <v>15</v>
      </c>
      <c r="D1162" t="s">
        <v>16</v>
      </c>
      <c r="E1162" s="1">
        <v>41016</v>
      </c>
      <c r="F1162" s="3">
        <v>0.6875</v>
      </c>
      <c r="G1162" s="1">
        <v>41016</v>
      </c>
      <c r="H1162" s="3">
        <v>0.68333333333333335</v>
      </c>
      <c r="I1162">
        <v>3</v>
      </c>
      <c r="J1162">
        <v>1950</v>
      </c>
      <c r="K1162" s="1">
        <v>41016</v>
      </c>
      <c r="L1162" s="3">
        <v>0.90625</v>
      </c>
      <c r="M1162" s="1">
        <v>41016</v>
      </c>
      <c r="N1162" s="3">
        <v>0.90972222222222221</v>
      </c>
      <c r="O1162">
        <v>62</v>
      </c>
      <c r="P1162">
        <v>16</v>
      </c>
      <c r="Q1162">
        <v>16</v>
      </c>
      <c r="R1162">
        <v>21</v>
      </c>
      <c r="S1162">
        <v>21</v>
      </c>
      <c r="T1162" s="2">
        <f>ED_DATA[[#This Row],[REG DATE]] + ED_DATA[[#This Row],[REG TIME]]</f>
        <v>41016.6875</v>
      </c>
      <c r="U1162" s="2">
        <f>ED_DATA[[#This Row],[TRIAGE DATE]] + ED_DATA[[#This Row],[TRIAGE TIME]]</f>
        <v>41016.683333333334</v>
      </c>
      <c r="V1162" s="2">
        <f>ED_DATA[[#This Row],[DISP DATE]] + ED_DATA[[#This Row],[DISP TIME]]</f>
        <v>41016.90625</v>
      </c>
      <c r="W1162" s="2">
        <f>ED_DATA[[#This Row],[DATE PT LEFT ED]] + ED_DATA[[#This Row],[TIME PT LEFT ED]]</f>
        <v>41016.909722222219</v>
      </c>
      <c r="X1162" s="5">
        <f t="shared" si="180"/>
        <v>5.3333333332557231</v>
      </c>
      <c r="Y1162" s="5">
        <f t="shared" si="181"/>
        <v>5.25</v>
      </c>
      <c r="Z1162" s="7">
        <f t="shared" si="182"/>
        <v>1</v>
      </c>
      <c r="AA1162" s="7">
        <f t="shared" si="183"/>
        <v>0</v>
      </c>
      <c r="AB1162" s="7">
        <f t="shared" si="186"/>
        <v>0</v>
      </c>
      <c r="AC1162" s="7">
        <f t="shared" si="187"/>
        <v>0</v>
      </c>
      <c r="AD1162" s="7">
        <f t="shared" si="188"/>
        <v>0</v>
      </c>
      <c r="AE1162" s="7">
        <f t="shared" si="184"/>
        <v>0</v>
      </c>
      <c r="AF1162" s="7">
        <f t="shared" si="185"/>
        <v>0</v>
      </c>
      <c r="AG1162" s="7" t="str">
        <f t="shared" si="189"/>
        <v>Adult</v>
      </c>
    </row>
    <row r="1163" spans="1:33">
      <c r="A1163">
        <v>4414</v>
      </c>
      <c r="B1163" t="s">
        <v>17</v>
      </c>
      <c r="C1163" t="s">
        <v>15</v>
      </c>
      <c r="D1163" t="s">
        <v>16</v>
      </c>
      <c r="E1163" s="1">
        <v>41016</v>
      </c>
      <c r="F1163" s="3">
        <v>0.74375000000000002</v>
      </c>
      <c r="G1163" s="1">
        <v>41016</v>
      </c>
      <c r="H1163" s="3">
        <v>0.74305555555555558</v>
      </c>
      <c r="I1163">
        <v>3</v>
      </c>
      <c r="J1163">
        <v>1960</v>
      </c>
      <c r="K1163" s="1">
        <v>41016</v>
      </c>
      <c r="L1163" s="3">
        <v>0.97222222222222221</v>
      </c>
      <c r="M1163" s="1">
        <v>41016</v>
      </c>
      <c r="N1163" s="3">
        <v>0.97430555555555554</v>
      </c>
      <c r="O1163">
        <v>54</v>
      </c>
      <c r="P1163">
        <v>17</v>
      </c>
      <c r="Q1163">
        <v>17</v>
      </c>
      <c r="R1163">
        <v>23</v>
      </c>
      <c r="S1163">
        <v>23</v>
      </c>
      <c r="T1163" s="2">
        <f>ED_DATA[[#This Row],[REG DATE]] + ED_DATA[[#This Row],[REG TIME]]</f>
        <v>41016.743750000001</v>
      </c>
      <c r="U1163" s="2">
        <f>ED_DATA[[#This Row],[TRIAGE DATE]] + ED_DATA[[#This Row],[TRIAGE TIME]]</f>
        <v>41016.743055555555</v>
      </c>
      <c r="V1163" s="2">
        <f>ED_DATA[[#This Row],[DISP DATE]] + ED_DATA[[#This Row],[DISP TIME]]</f>
        <v>41016.972222222219</v>
      </c>
      <c r="W1163" s="2">
        <f>ED_DATA[[#This Row],[DATE PT LEFT ED]] + ED_DATA[[#This Row],[TIME PT LEFT ED]]</f>
        <v>41016.974305555559</v>
      </c>
      <c r="X1163" s="5">
        <f t="shared" si="180"/>
        <v>5.53333333338378</v>
      </c>
      <c r="Y1163" s="5">
        <f t="shared" si="181"/>
        <v>5.4833333332207985</v>
      </c>
      <c r="Z1163" s="7">
        <f t="shared" si="182"/>
        <v>1</v>
      </c>
      <c r="AA1163" s="7">
        <f t="shared" si="183"/>
        <v>0</v>
      </c>
      <c r="AB1163" s="7">
        <f t="shared" si="186"/>
        <v>0</v>
      </c>
      <c r="AC1163" s="7">
        <f t="shared" si="187"/>
        <v>0</v>
      </c>
      <c r="AD1163" s="7">
        <f t="shared" si="188"/>
        <v>0</v>
      </c>
      <c r="AE1163" s="7">
        <f t="shared" si="184"/>
        <v>0</v>
      </c>
      <c r="AF1163" s="7">
        <f t="shared" si="185"/>
        <v>0</v>
      </c>
      <c r="AG1163" s="7" t="str">
        <f t="shared" si="189"/>
        <v>Adult</v>
      </c>
    </row>
    <row r="1164" spans="1:33">
      <c r="A1164">
        <v>4414</v>
      </c>
      <c r="B1164" t="s">
        <v>22</v>
      </c>
      <c r="C1164" t="s">
        <v>15</v>
      </c>
      <c r="D1164" t="s">
        <v>16</v>
      </c>
      <c r="E1164" s="1">
        <v>41012</v>
      </c>
      <c r="F1164" s="3">
        <v>0.66527777777777775</v>
      </c>
      <c r="G1164" s="1">
        <v>41012</v>
      </c>
      <c r="H1164" s="3">
        <v>0.6645833333333333</v>
      </c>
      <c r="I1164">
        <v>3</v>
      </c>
      <c r="J1164">
        <v>1993</v>
      </c>
      <c r="K1164" s="1">
        <v>41012</v>
      </c>
      <c r="L1164" s="3">
        <v>0.7006944444444444</v>
      </c>
      <c r="M1164" s="1">
        <v>41012</v>
      </c>
      <c r="N1164" s="3">
        <v>0.72222222222222221</v>
      </c>
      <c r="O1164">
        <v>20</v>
      </c>
      <c r="P1164">
        <v>15</v>
      </c>
      <c r="Q1164">
        <v>15</v>
      </c>
      <c r="R1164">
        <v>16</v>
      </c>
      <c r="S1164">
        <v>17</v>
      </c>
      <c r="T1164" s="2">
        <f>ED_DATA[[#This Row],[REG DATE]] + ED_DATA[[#This Row],[REG TIME]]</f>
        <v>41012.665277777778</v>
      </c>
      <c r="U1164" s="2">
        <f>ED_DATA[[#This Row],[TRIAGE DATE]] + ED_DATA[[#This Row],[TRIAGE TIME]]</f>
        <v>41012.664583333331</v>
      </c>
      <c r="V1164" s="2">
        <f>ED_DATA[[#This Row],[DISP DATE]] + ED_DATA[[#This Row],[DISP TIME]]</f>
        <v>41012.700694444444</v>
      </c>
      <c r="W1164" s="2">
        <f>ED_DATA[[#This Row],[DATE PT LEFT ED]] + ED_DATA[[#This Row],[TIME PT LEFT ED]]</f>
        <v>41012.722222222219</v>
      </c>
      <c r="X1164" s="5">
        <f t="shared" si="180"/>
        <v>1.3666666665812954</v>
      </c>
      <c r="Y1164" s="5">
        <f t="shared" si="181"/>
        <v>0.84999999997671694</v>
      </c>
      <c r="Z1164" s="7">
        <f t="shared" si="182"/>
        <v>1</v>
      </c>
      <c r="AA1164" s="7">
        <f t="shared" si="183"/>
        <v>1</v>
      </c>
      <c r="AB1164" s="7">
        <f t="shared" si="186"/>
        <v>0</v>
      </c>
      <c r="AC1164" s="7">
        <f t="shared" si="187"/>
        <v>0</v>
      </c>
      <c r="AD1164" s="7">
        <f t="shared" si="188"/>
        <v>0</v>
      </c>
      <c r="AE1164" s="7">
        <f t="shared" si="184"/>
        <v>0</v>
      </c>
      <c r="AF1164" s="7">
        <f t="shared" si="185"/>
        <v>0</v>
      </c>
      <c r="AG1164" s="7" t="str">
        <f t="shared" si="189"/>
        <v>Adult</v>
      </c>
    </row>
    <row r="1165" spans="1:33">
      <c r="A1165">
        <v>4414</v>
      </c>
      <c r="B1165" t="s">
        <v>22</v>
      </c>
      <c r="C1165" t="s">
        <v>15</v>
      </c>
      <c r="D1165" t="s">
        <v>16</v>
      </c>
      <c r="E1165" s="1">
        <v>41012</v>
      </c>
      <c r="F1165" s="3">
        <v>0.5083333333333333</v>
      </c>
      <c r="G1165" s="1">
        <v>41012</v>
      </c>
      <c r="H1165" s="3">
        <v>0.50763888888888886</v>
      </c>
      <c r="I1165">
        <v>3</v>
      </c>
      <c r="J1165">
        <v>1983</v>
      </c>
      <c r="K1165" s="1">
        <v>41012</v>
      </c>
      <c r="L1165" s="3">
        <v>0.61111111111111116</v>
      </c>
      <c r="M1165" s="1">
        <v>41012</v>
      </c>
      <c r="N1165" s="3">
        <v>0.61111111111111116</v>
      </c>
      <c r="O1165">
        <v>31</v>
      </c>
      <c r="P1165">
        <v>12</v>
      </c>
      <c r="Q1165">
        <v>12</v>
      </c>
      <c r="R1165">
        <v>14</v>
      </c>
      <c r="S1165">
        <v>14</v>
      </c>
      <c r="T1165" s="2">
        <f>ED_DATA[[#This Row],[REG DATE]] + ED_DATA[[#This Row],[REG TIME]]</f>
        <v>41012.508333333331</v>
      </c>
      <c r="U1165" s="2">
        <f>ED_DATA[[#This Row],[TRIAGE DATE]] + ED_DATA[[#This Row],[TRIAGE TIME]]</f>
        <v>41012.507638888892</v>
      </c>
      <c r="V1165" s="2">
        <f>ED_DATA[[#This Row],[DISP DATE]] + ED_DATA[[#This Row],[DISP TIME]]</f>
        <v>41012.611111111109</v>
      </c>
      <c r="W1165" s="2">
        <f>ED_DATA[[#This Row],[DATE PT LEFT ED]] + ED_DATA[[#This Row],[TIME PT LEFT ED]]</f>
        <v>41012.611111111109</v>
      </c>
      <c r="X1165" s="5">
        <f t="shared" si="180"/>
        <v>2.4666666666744277</v>
      </c>
      <c r="Y1165" s="5">
        <f t="shared" si="181"/>
        <v>2.4666666666744277</v>
      </c>
      <c r="Z1165" s="7">
        <f t="shared" si="182"/>
        <v>1</v>
      </c>
      <c r="AA1165" s="7">
        <f t="shared" si="183"/>
        <v>1</v>
      </c>
      <c r="AB1165" s="7">
        <f t="shared" si="186"/>
        <v>0</v>
      </c>
      <c r="AC1165" s="7">
        <f t="shared" si="187"/>
        <v>0</v>
      </c>
      <c r="AD1165" s="7">
        <f t="shared" si="188"/>
        <v>0</v>
      </c>
      <c r="AE1165" s="7">
        <f t="shared" si="184"/>
        <v>0</v>
      </c>
      <c r="AF1165" s="7">
        <f t="shared" si="185"/>
        <v>0</v>
      </c>
      <c r="AG1165" s="7" t="str">
        <f t="shared" si="189"/>
        <v>Adult</v>
      </c>
    </row>
    <row r="1166" spans="1:33">
      <c r="A1166">
        <v>4414</v>
      </c>
      <c r="B1166" t="s">
        <v>22</v>
      </c>
      <c r="C1166" t="s">
        <v>15</v>
      </c>
      <c r="D1166" t="s">
        <v>16</v>
      </c>
      <c r="E1166" s="1">
        <v>41012</v>
      </c>
      <c r="F1166" s="3">
        <v>0.62083333333333335</v>
      </c>
      <c r="G1166" s="1">
        <v>41012</v>
      </c>
      <c r="H1166" s="3">
        <v>0.62013888888888891</v>
      </c>
      <c r="I1166">
        <v>3</v>
      </c>
      <c r="J1166">
        <v>1982</v>
      </c>
      <c r="K1166" s="1">
        <v>41012</v>
      </c>
      <c r="L1166" s="3">
        <v>0.72916666666666663</v>
      </c>
      <c r="M1166" s="1">
        <v>41012</v>
      </c>
      <c r="N1166" s="3">
        <v>0.72916666666666663</v>
      </c>
      <c r="O1166">
        <v>29</v>
      </c>
      <c r="P1166">
        <v>14</v>
      </c>
      <c r="Q1166">
        <v>14</v>
      </c>
      <c r="R1166">
        <v>17</v>
      </c>
      <c r="S1166">
        <v>17</v>
      </c>
      <c r="T1166" s="2">
        <f>ED_DATA[[#This Row],[REG DATE]] + ED_DATA[[#This Row],[REG TIME]]</f>
        <v>41012.620833333334</v>
      </c>
      <c r="U1166" s="2">
        <f>ED_DATA[[#This Row],[TRIAGE DATE]] + ED_DATA[[#This Row],[TRIAGE TIME]]</f>
        <v>41012.620138888888</v>
      </c>
      <c r="V1166" s="2">
        <f>ED_DATA[[#This Row],[DISP DATE]] + ED_DATA[[#This Row],[DISP TIME]]</f>
        <v>41012.729166666664</v>
      </c>
      <c r="W1166" s="2">
        <f>ED_DATA[[#This Row],[DATE PT LEFT ED]] + ED_DATA[[#This Row],[TIME PT LEFT ED]]</f>
        <v>41012.729166666664</v>
      </c>
      <c r="X1166" s="5">
        <f t="shared" si="180"/>
        <v>2.5999999999185093</v>
      </c>
      <c r="Y1166" s="5">
        <f t="shared" si="181"/>
        <v>2.5999999999185093</v>
      </c>
      <c r="Z1166" s="7">
        <f t="shared" si="182"/>
        <v>1</v>
      </c>
      <c r="AA1166" s="7">
        <f t="shared" si="183"/>
        <v>1</v>
      </c>
      <c r="AB1166" s="7">
        <f t="shared" si="186"/>
        <v>0</v>
      </c>
      <c r="AC1166" s="7">
        <f t="shared" si="187"/>
        <v>0</v>
      </c>
      <c r="AD1166" s="7">
        <f t="shared" si="188"/>
        <v>0</v>
      </c>
      <c r="AE1166" s="7">
        <f t="shared" si="184"/>
        <v>0</v>
      </c>
      <c r="AF1166" s="7">
        <f t="shared" si="185"/>
        <v>0</v>
      </c>
      <c r="AG1166" s="7" t="str">
        <f t="shared" si="189"/>
        <v>Adult</v>
      </c>
    </row>
    <row r="1167" spans="1:33">
      <c r="A1167">
        <v>4414</v>
      </c>
      <c r="B1167" t="s">
        <v>22</v>
      </c>
      <c r="C1167" t="s">
        <v>15</v>
      </c>
      <c r="D1167" t="s">
        <v>16</v>
      </c>
      <c r="E1167" s="1">
        <v>41012</v>
      </c>
      <c r="F1167" s="3">
        <v>0.64652777777777781</v>
      </c>
      <c r="G1167" s="1">
        <v>41012</v>
      </c>
      <c r="H1167" s="3">
        <v>0.64583333333333337</v>
      </c>
      <c r="I1167">
        <v>3</v>
      </c>
      <c r="J1167">
        <v>1988</v>
      </c>
      <c r="K1167" s="1">
        <v>41012</v>
      </c>
      <c r="L1167" s="3">
        <v>0.71180555555555558</v>
      </c>
      <c r="M1167" s="1">
        <v>41012</v>
      </c>
      <c r="N1167" s="3">
        <v>0.71180555555555558</v>
      </c>
      <c r="O1167">
        <v>26</v>
      </c>
      <c r="P1167">
        <v>15</v>
      </c>
      <c r="Q1167">
        <v>15</v>
      </c>
      <c r="R1167">
        <v>17</v>
      </c>
      <c r="S1167">
        <v>17</v>
      </c>
      <c r="T1167" s="2">
        <f>ED_DATA[[#This Row],[REG DATE]] + ED_DATA[[#This Row],[REG TIME]]</f>
        <v>41012.646527777775</v>
      </c>
      <c r="U1167" s="2">
        <f>ED_DATA[[#This Row],[TRIAGE DATE]] + ED_DATA[[#This Row],[TRIAGE TIME]]</f>
        <v>41012.645833333336</v>
      </c>
      <c r="V1167" s="2">
        <f>ED_DATA[[#This Row],[DISP DATE]] + ED_DATA[[#This Row],[DISP TIME]]</f>
        <v>41012.711805555555</v>
      </c>
      <c r="W1167" s="2">
        <f>ED_DATA[[#This Row],[DATE PT LEFT ED]] + ED_DATA[[#This Row],[TIME PT LEFT ED]]</f>
        <v>41012.711805555555</v>
      </c>
      <c r="X1167" s="5">
        <f t="shared" si="180"/>
        <v>1.5666666667093523</v>
      </c>
      <c r="Y1167" s="5">
        <f t="shared" si="181"/>
        <v>1.5666666667093523</v>
      </c>
      <c r="Z1167" s="7">
        <f t="shared" si="182"/>
        <v>1</v>
      </c>
      <c r="AA1167" s="7">
        <f t="shared" si="183"/>
        <v>1</v>
      </c>
      <c r="AB1167" s="7">
        <f t="shared" si="186"/>
        <v>0</v>
      </c>
      <c r="AC1167" s="7">
        <f t="shared" si="187"/>
        <v>0</v>
      </c>
      <c r="AD1167" s="7">
        <f t="shared" si="188"/>
        <v>0</v>
      </c>
      <c r="AE1167" s="7">
        <f t="shared" si="184"/>
        <v>0</v>
      </c>
      <c r="AF1167" s="7">
        <f t="shared" si="185"/>
        <v>0</v>
      </c>
      <c r="AG1167" s="7" t="str">
        <f t="shared" si="189"/>
        <v>Adult</v>
      </c>
    </row>
    <row r="1168" spans="1:33">
      <c r="A1168">
        <v>4414</v>
      </c>
      <c r="B1168" t="s">
        <v>26</v>
      </c>
      <c r="C1168" t="s">
        <v>27</v>
      </c>
      <c r="D1168" t="s">
        <v>16</v>
      </c>
      <c r="E1168" s="1">
        <v>41014</v>
      </c>
      <c r="F1168" s="3">
        <v>0.63958333333333328</v>
      </c>
      <c r="G1168" s="1">
        <v>41014</v>
      </c>
      <c r="H1168" s="3">
        <v>0.63611111111111107</v>
      </c>
      <c r="I1168">
        <v>3</v>
      </c>
      <c r="J1168">
        <v>1968</v>
      </c>
      <c r="K1168" s="1">
        <v>41014</v>
      </c>
      <c r="L1168" s="3">
        <v>0.6875</v>
      </c>
      <c r="M1168" s="1">
        <v>41014</v>
      </c>
      <c r="N1168" s="3">
        <v>0.6875</v>
      </c>
      <c r="O1168">
        <v>44</v>
      </c>
      <c r="P1168">
        <v>15</v>
      </c>
      <c r="Q1168">
        <v>15</v>
      </c>
      <c r="R1168">
        <v>16</v>
      </c>
      <c r="S1168">
        <v>16</v>
      </c>
      <c r="T1168" s="2">
        <f>ED_DATA[[#This Row],[REG DATE]] + ED_DATA[[#This Row],[REG TIME]]</f>
        <v>41014.63958333333</v>
      </c>
      <c r="U1168" s="2">
        <f>ED_DATA[[#This Row],[TRIAGE DATE]] + ED_DATA[[#This Row],[TRIAGE TIME]]</f>
        <v>41014.636111111111</v>
      </c>
      <c r="V1168" s="2">
        <f>ED_DATA[[#This Row],[DISP DATE]] + ED_DATA[[#This Row],[DISP TIME]]</f>
        <v>41014.6875</v>
      </c>
      <c r="W1168" s="2">
        <f>ED_DATA[[#This Row],[DATE PT LEFT ED]] + ED_DATA[[#This Row],[TIME PT LEFT ED]]</f>
        <v>41014.6875</v>
      </c>
      <c r="X1168" s="5">
        <f t="shared" si="180"/>
        <v>1.1500000000814907</v>
      </c>
      <c r="Y1168" s="5">
        <f t="shared" si="181"/>
        <v>1.1500000000814907</v>
      </c>
      <c r="Z1168" s="7">
        <f t="shared" si="182"/>
        <v>1</v>
      </c>
      <c r="AA1168" s="7">
        <f t="shared" si="183"/>
        <v>1</v>
      </c>
      <c r="AB1168" s="7">
        <f t="shared" si="186"/>
        <v>1</v>
      </c>
      <c r="AC1168" s="7">
        <f t="shared" si="187"/>
        <v>1</v>
      </c>
      <c r="AD1168" s="7">
        <f t="shared" si="188"/>
        <v>0</v>
      </c>
      <c r="AE1168" s="7">
        <f t="shared" si="184"/>
        <v>1</v>
      </c>
      <c r="AF1168" s="7">
        <f t="shared" si="185"/>
        <v>0</v>
      </c>
      <c r="AG1168" s="7" t="str">
        <f t="shared" si="189"/>
        <v>Adult</v>
      </c>
    </row>
    <row r="1169" spans="1:33">
      <c r="A1169">
        <v>4414</v>
      </c>
      <c r="B1169" t="s">
        <v>26</v>
      </c>
      <c r="C1169" t="s">
        <v>27</v>
      </c>
      <c r="D1169" t="s">
        <v>16</v>
      </c>
      <c r="E1169" s="1">
        <v>41015</v>
      </c>
      <c r="F1169" s="3">
        <v>0.31527777777777777</v>
      </c>
      <c r="G1169" s="1">
        <v>41015</v>
      </c>
      <c r="H1169" s="3">
        <v>0.30972222222222223</v>
      </c>
      <c r="I1169">
        <v>3</v>
      </c>
      <c r="J1169">
        <v>1980</v>
      </c>
      <c r="K1169" s="1">
        <v>41015</v>
      </c>
      <c r="L1169" s="3">
        <v>0.48125000000000001</v>
      </c>
      <c r="M1169" s="1">
        <v>41015</v>
      </c>
      <c r="N1169" s="3">
        <v>0.48125000000000001</v>
      </c>
      <c r="O1169">
        <v>31</v>
      </c>
      <c r="P1169">
        <v>7</v>
      </c>
      <c r="Q1169">
        <v>7</v>
      </c>
      <c r="R1169">
        <v>11</v>
      </c>
      <c r="S1169">
        <v>11</v>
      </c>
      <c r="T1169" s="2">
        <f>ED_DATA[[#This Row],[REG DATE]] + ED_DATA[[#This Row],[REG TIME]]</f>
        <v>41015.31527777778</v>
      </c>
      <c r="U1169" s="2">
        <f>ED_DATA[[#This Row],[TRIAGE DATE]] + ED_DATA[[#This Row],[TRIAGE TIME]]</f>
        <v>41015.30972222222</v>
      </c>
      <c r="V1169" s="2">
        <f>ED_DATA[[#This Row],[DISP DATE]] + ED_DATA[[#This Row],[DISP TIME]]</f>
        <v>41015.481249999997</v>
      </c>
      <c r="W1169" s="2">
        <f>ED_DATA[[#This Row],[DATE PT LEFT ED]] + ED_DATA[[#This Row],[TIME PT LEFT ED]]</f>
        <v>41015.481249999997</v>
      </c>
      <c r="X1169" s="5">
        <f t="shared" si="180"/>
        <v>3.9833333332207985</v>
      </c>
      <c r="Y1169" s="5">
        <f t="shared" si="181"/>
        <v>3.9833333332207985</v>
      </c>
      <c r="Z1169" s="7">
        <f t="shared" si="182"/>
        <v>1</v>
      </c>
      <c r="AA1169" s="7">
        <f t="shared" si="183"/>
        <v>1</v>
      </c>
      <c r="AB1169" s="7">
        <f t="shared" si="186"/>
        <v>1</v>
      </c>
      <c r="AC1169" s="7">
        <f t="shared" si="187"/>
        <v>1</v>
      </c>
      <c r="AD1169" s="7">
        <f t="shared" si="188"/>
        <v>0</v>
      </c>
      <c r="AE1169" s="7">
        <f t="shared" si="184"/>
        <v>1</v>
      </c>
      <c r="AF1169" s="7">
        <f t="shared" si="185"/>
        <v>0</v>
      </c>
      <c r="AG1169" s="7" t="str">
        <f t="shared" si="189"/>
        <v>Adult</v>
      </c>
    </row>
    <row r="1170" spans="1:33">
      <c r="A1170">
        <v>4414</v>
      </c>
      <c r="B1170" t="s">
        <v>26</v>
      </c>
      <c r="C1170" t="s">
        <v>27</v>
      </c>
      <c r="D1170" t="s">
        <v>16</v>
      </c>
      <c r="E1170" s="1">
        <v>41015</v>
      </c>
      <c r="F1170" s="3">
        <v>0.51736111111111116</v>
      </c>
      <c r="G1170" s="1">
        <v>41015</v>
      </c>
      <c r="H1170" s="3">
        <v>0.51180555555555551</v>
      </c>
      <c r="I1170">
        <v>3</v>
      </c>
      <c r="J1170">
        <v>1968</v>
      </c>
      <c r="K1170" s="1">
        <v>41015</v>
      </c>
      <c r="L1170" s="3">
        <v>0.5625</v>
      </c>
      <c r="M1170" s="1">
        <v>41015</v>
      </c>
      <c r="N1170" s="3">
        <v>0.5625</v>
      </c>
      <c r="O1170">
        <v>45</v>
      </c>
      <c r="P1170">
        <v>12</v>
      </c>
      <c r="Q1170">
        <v>12</v>
      </c>
      <c r="R1170">
        <v>13</v>
      </c>
      <c r="S1170">
        <v>13</v>
      </c>
      <c r="T1170" s="2">
        <f>ED_DATA[[#This Row],[REG DATE]] + ED_DATA[[#This Row],[REG TIME]]</f>
        <v>41015.517361111109</v>
      </c>
      <c r="U1170" s="2">
        <f>ED_DATA[[#This Row],[TRIAGE DATE]] + ED_DATA[[#This Row],[TRIAGE TIME]]</f>
        <v>41015.511805555558</v>
      </c>
      <c r="V1170" s="2">
        <f>ED_DATA[[#This Row],[DISP DATE]] + ED_DATA[[#This Row],[DISP TIME]]</f>
        <v>41015.5625</v>
      </c>
      <c r="W1170" s="2">
        <f>ED_DATA[[#This Row],[DATE PT LEFT ED]] + ED_DATA[[#This Row],[TIME PT LEFT ED]]</f>
        <v>41015.5625</v>
      </c>
      <c r="X1170" s="5">
        <f t="shared" si="180"/>
        <v>1.0833333333721384</v>
      </c>
      <c r="Y1170" s="5">
        <f t="shared" si="181"/>
        <v>1.0833333333721384</v>
      </c>
      <c r="Z1170" s="7">
        <f t="shared" si="182"/>
        <v>1</v>
      </c>
      <c r="AA1170" s="7">
        <f t="shared" si="183"/>
        <v>1</v>
      </c>
      <c r="AB1170" s="7">
        <f t="shared" si="186"/>
        <v>1</v>
      </c>
      <c r="AC1170" s="7">
        <f t="shared" si="187"/>
        <v>1</v>
      </c>
      <c r="AD1170" s="7">
        <f t="shared" si="188"/>
        <v>0</v>
      </c>
      <c r="AE1170" s="7">
        <f t="shared" si="184"/>
        <v>1</v>
      </c>
      <c r="AF1170" s="7">
        <f t="shared" si="185"/>
        <v>0</v>
      </c>
      <c r="AG1170" s="7" t="str">
        <f t="shared" si="189"/>
        <v>Adult</v>
      </c>
    </row>
    <row r="1171" spans="1:33">
      <c r="A1171">
        <v>4414</v>
      </c>
      <c r="B1171" t="s">
        <v>29</v>
      </c>
      <c r="C1171" t="s">
        <v>15</v>
      </c>
      <c r="D1171" t="s">
        <v>16</v>
      </c>
      <c r="E1171" s="1">
        <v>41014</v>
      </c>
      <c r="F1171" s="3">
        <v>0.44930555555555557</v>
      </c>
      <c r="G1171" s="1">
        <v>41014</v>
      </c>
      <c r="H1171" s="3">
        <v>0.44861111111111113</v>
      </c>
      <c r="I1171">
        <v>3</v>
      </c>
      <c r="J1171">
        <v>1981</v>
      </c>
      <c r="K1171" s="1">
        <v>41014</v>
      </c>
      <c r="L1171" s="3">
        <v>0.47291666666666665</v>
      </c>
      <c r="M1171" s="1">
        <v>41014</v>
      </c>
      <c r="N1171" s="3">
        <v>0.47291666666666665</v>
      </c>
      <c r="O1171">
        <v>31</v>
      </c>
      <c r="P1171">
        <v>10</v>
      </c>
      <c r="Q1171">
        <v>10</v>
      </c>
      <c r="R1171">
        <v>11</v>
      </c>
      <c r="S1171">
        <v>11</v>
      </c>
      <c r="T1171" s="2">
        <f>ED_DATA[[#This Row],[REG DATE]] + ED_DATA[[#This Row],[REG TIME]]</f>
        <v>41014.449305555558</v>
      </c>
      <c r="U1171" s="2">
        <f>ED_DATA[[#This Row],[TRIAGE DATE]] + ED_DATA[[#This Row],[TRIAGE TIME]]</f>
        <v>41014.448611111111</v>
      </c>
      <c r="V1171" s="2">
        <f>ED_DATA[[#This Row],[DISP DATE]] + ED_DATA[[#This Row],[DISP TIME]]</f>
        <v>41014.472916666666</v>
      </c>
      <c r="W1171" s="2">
        <f>ED_DATA[[#This Row],[DATE PT LEFT ED]] + ED_DATA[[#This Row],[TIME PT LEFT ED]]</f>
        <v>41014.472916666666</v>
      </c>
      <c r="X1171" s="5">
        <f t="shared" si="180"/>
        <v>0.56666666659293696</v>
      </c>
      <c r="Y1171" s="5">
        <f t="shared" si="181"/>
        <v>0.56666666659293696</v>
      </c>
      <c r="Z1171" s="7">
        <f t="shared" si="182"/>
        <v>1</v>
      </c>
      <c r="AA1171" s="7">
        <f t="shared" si="183"/>
        <v>1</v>
      </c>
      <c r="AB1171" s="7">
        <f t="shared" si="186"/>
        <v>0</v>
      </c>
      <c r="AC1171" s="7">
        <f t="shared" si="187"/>
        <v>0</v>
      </c>
      <c r="AD1171" s="7">
        <f t="shared" si="188"/>
        <v>0</v>
      </c>
      <c r="AE1171" s="7">
        <f t="shared" si="184"/>
        <v>0</v>
      </c>
      <c r="AF1171" s="7">
        <f t="shared" si="185"/>
        <v>0</v>
      </c>
      <c r="AG1171" s="7" t="str">
        <f t="shared" si="189"/>
        <v>Adult</v>
      </c>
    </row>
    <row r="1172" spans="1:33">
      <c r="A1172">
        <v>4414</v>
      </c>
      <c r="B1172" t="s">
        <v>24</v>
      </c>
      <c r="C1172" t="s">
        <v>15</v>
      </c>
      <c r="D1172" t="s">
        <v>16</v>
      </c>
      <c r="E1172" s="1">
        <v>41014</v>
      </c>
      <c r="F1172" s="3">
        <v>0.67986111111111114</v>
      </c>
      <c r="G1172" s="1">
        <v>41014</v>
      </c>
      <c r="H1172" s="3">
        <v>0.67708333333333337</v>
      </c>
      <c r="I1172">
        <v>3</v>
      </c>
      <c r="J1172">
        <v>1986</v>
      </c>
      <c r="K1172" s="1">
        <v>41014</v>
      </c>
      <c r="L1172" s="3">
        <v>0.70347222222222228</v>
      </c>
      <c r="M1172" s="1">
        <v>41014</v>
      </c>
      <c r="N1172" s="3">
        <v>0.70347222222222228</v>
      </c>
      <c r="O1172">
        <v>28</v>
      </c>
      <c r="P1172">
        <v>16</v>
      </c>
      <c r="Q1172">
        <v>16</v>
      </c>
      <c r="R1172">
        <v>16</v>
      </c>
      <c r="S1172">
        <v>16</v>
      </c>
      <c r="T1172" s="2">
        <f>ED_DATA[[#This Row],[REG DATE]] + ED_DATA[[#This Row],[REG TIME]]</f>
        <v>41014.679861111108</v>
      </c>
      <c r="U1172" s="2">
        <f>ED_DATA[[#This Row],[TRIAGE DATE]] + ED_DATA[[#This Row],[TRIAGE TIME]]</f>
        <v>41014.677083333336</v>
      </c>
      <c r="V1172" s="2">
        <f>ED_DATA[[#This Row],[DISP DATE]] + ED_DATA[[#This Row],[DISP TIME]]</f>
        <v>41014.703472222223</v>
      </c>
      <c r="W1172" s="2">
        <f>ED_DATA[[#This Row],[DATE PT LEFT ED]] + ED_DATA[[#This Row],[TIME PT LEFT ED]]</f>
        <v>41014.703472222223</v>
      </c>
      <c r="X1172" s="5">
        <f t="shared" si="180"/>
        <v>0.56666666676755995</v>
      </c>
      <c r="Y1172" s="5">
        <f t="shared" si="181"/>
        <v>0.56666666676755995</v>
      </c>
      <c r="Z1172" s="7">
        <f t="shared" si="182"/>
        <v>1</v>
      </c>
      <c r="AA1172" s="7">
        <f t="shared" si="183"/>
        <v>1</v>
      </c>
      <c r="AB1172" s="7">
        <f t="shared" si="186"/>
        <v>0</v>
      </c>
      <c r="AC1172" s="7">
        <f t="shared" si="187"/>
        <v>0</v>
      </c>
      <c r="AD1172" s="7">
        <f t="shared" si="188"/>
        <v>0</v>
      </c>
      <c r="AE1172" s="7">
        <f t="shared" si="184"/>
        <v>0</v>
      </c>
      <c r="AF1172" s="7">
        <f t="shared" si="185"/>
        <v>0</v>
      </c>
      <c r="AG1172" s="7" t="str">
        <f t="shared" si="189"/>
        <v>Adult</v>
      </c>
    </row>
    <row r="1173" spans="1:33">
      <c r="A1173">
        <v>4414</v>
      </c>
      <c r="B1173" t="s">
        <v>23</v>
      </c>
      <c r="C1173" t="s">
        <v>15</v>
      </c>
      <c r="D1173" t="s">
        <v>16</v>
      </c>
      <c r="E1173" s="1">
        <v>41010</v>
      </c>
      <c r="F1173" s="3">
        <v>0.31874999999999998</v>
      </c>
      <c r="G1173" s="1">
        <v>41010</v>
      </c>
      <c r="H1173" s="3">
        <v>0.31319444444444444</v>
      </c>
      <c r="I1173">
        <v>3</v>
      </c>
      <c r="J1173">
        <v>1980</v>
      </c>
      <c r="K1173" s="1">
        <v>41010</v>
      </c>
      <c r="L1173" s="3">
        <v>0.3611111111111111</v>
      </c>
      <c r="M1173" s="1">
        <v>41010</v>
      </c>
      <c r="N1173" s="3">
        <v>0.36388888888888887</v>
      </c>
      <c r="O1173">
        <v>32</v>
      </c>
      <c r="P1173">
        <v>7</v>
      </c>
      <c r="Q1173">
        <v>7</v>
      </c>
      <c r="R1173">
        <v>8</v>
      </c>
      <c r="S1173">
        <v>8</v>
      </c>
      <c r="T1173" s="2">
        <f>ED_DATA[[#This Row],[REG DATE]] + ED_DATA[[#This Row],[REG TIME]]</f>
        <v>41010.318749999999</v>
      </c>
      <c r="U1173" s="2">
        <f>ED_DATA[[#This Row],[TRIAGE DATE]] + ED_DATA[[#This Row],[TRIAGE TIME]]</f>
        <v>41010.313194444447</v>
      </c>
      <c r="V1173" s="2">
        <f>ED_DATA[[#This Row],[DISP DATE]] + ED_DATA[[#This Row],[DISP TIME]]</f>
        <v>41010.361111111109</v>
      </c>
      <c r="W1173" s="2">
        <f>ED_DATA[[#This Row],[DATE PT LEFT ED]] + ED_DATA[[#This Row],[TIME PT LEFT ED]]</f>
        <v>41010.363888888889</v>
      </c>
      <c r="X1173" s="5">
        <f t="shared" si="180"/>
        <v>1.0833333333721384</v>
      </c>
      <c r="Y1173" s="5">
        <f t="shared" si="181"/>
        <v>1.0166666666627862</v>
      </c>
      <c r="Z1173" s="7">
        <f t="shared" si="182"/>
        <v>1</v>
      </c>
      <c r="AA1173" s="7">
        <f t="shared" si="183"/>
        <v>1</v>
      </c>
      <c r="AB1173" s="7">
        <f t="shared" si="186"/>
        <v>0</v>
      </c>
      <c r="AC1173" s="7">
        <f t="shared" si="187"/>
        <v>0</v>
      </c>
      <c r="AD1173" s="7">
        <f t="shared" si="188"/>
        <v>0</v>
      </c>
      <c r="AE1173" s="7">
        <f t="shared" si="184"/>
        <v>0</v>
      </c>
      <c r="AF1173" s="7">
        <f t="shared" si="185"/>
        <v>0</v>
      </c>
      <c r="AG1173" s="7" t="str">
        <f t="shared" si="189"/>
        <v>Adult</v>
      </c>
    </row>
    <row r="1174" spans="1:33">
      <c r="A1174">
        <v>4414</v>
      </c>
      <c r="B1174" t="s">
        <v>17</v>
      </c>
      <c r="C1174" t="s">
        <v>15</v>
      </c>
      <c r="D1174" t="s">
        <v>16</v>
      </c>
      <c r="E1174" s="1">
        <v>41016</v>
      </c>
      <c r="F1174" s="3">
        <v>0.87777777777777777</v>
      </c>
      <c r="G1174" s="1">
        <v>41016</v>
      </c>
      <c r="H1174" s="3">
        <v>0.86527777777777781</v>
      </c>
      <c r="I1174">
        <v>3</v>
      </c>
      <c r="J1174">
        <v>1985</v>
      </c>
      <c r="K1174" s="1">
        <v>41017</v>
      </c>
      <c r="L1174" s="3">
        <v>0.40277777777777779</v>
      </c>
      <c r="M1174" s="1">
        <v>41017</v>
      </c>
      <c r="N1174" s="3">
        <v>0.40416666666666667</v>
      </c>
      <c r="O1174">
        <v>29</v>
      </c>
      <c r="P1174">
        <v>21</v>
      </c>
      <c r="Q1174">
        <v>20</v>
      </c>
      <c r="R1174">
        <v>9</v>
      </c>
      <c r="S1174">
        <v>9</v>
      </c>
      <c r="T1174" s="2">
        <f>ED_DATA[[#This Row],[REG DATE]] + ED_DATA[[#This Row],[REG TIME]]</f>
        <v>41016.87777777778</v>
      </c>
      <c r="U1174" s="2">
        <f>ED_DATA[[#This Row],[TRIAGE DATE]] + ED_DATA[[#This Row],[TRIAGE TIME]]</f>
        <v>41016.865277777775</v>
      </c>
      <c r="V1174" s="2">
        <f>ED_DATA[[#This Row],[DISP DATE]] + ED_DATA[[#This Row],[DISP TIME]]</f>
        <v>41017.402777777781</v>
      </c>
      <c r="W1174" s="2">
        <f>ED_DATA[[#This Row],[DATE PT LEFT ED]] + ED_DATA[[#This Row],[TIME PT LEFT ED]]</f>
        <v>41017.404166666667</v>
      </c>
      <c r="X1174" s="5">
        <f t="shared" si="180"/>
        <v>12.633333333302289</v>
      </c>
      <c r="Y1174" s="5">
        <f t="shared" si="181"/>
        <v>12.600000000034925</v>
      </c>
      <c r="Z1174" s="7">
        <f t="shared" si="182"/>
        <v>0</v>
      </c>
      <c r="AA1174" s="7">
        <f t="shared" si="183"/>
        <v>0</v>
      </c>
      <c r="AB1174" s="7">
        <f t="shared" si="186"/>
        <v>0</v>
      </c>
      <c r="AC1174" s="7">
        <f t="shared" si="187"/>
        <v>0</v>
      </c>
      <c r="AD1174" s="7">
        <f t="shared" si="188"/>
        <v>0</v>
      </c>
      <c r="AE1174" s="7">
        <f t="shared" si="184"/>
        <v>0</v>
      </c>
      <c r="AF1174" s="7">
        <f t="shared" si="185"/>
        <v>0</v>
      </c>
      <c r="AG1174" s="7" t="str">
        <f t="shared" si="189"/>
        <v>Adult</v>
      </c>
    </row>
    <row r="1175" spans="1:33">
      <c r="A1175">
        <v>4414</v>
      </c>
      <c r="B1175" t="s">
        <v>17</v>
      </c>
      <c r="C1175" t="s">
        <v>15</v>
      </c>
      <c r="D1175" t="s">
        <v>16</v>
      </c>
      <c r="E1175" s="1">
        <v>41016</v>
      </c>
      <c r="F1175" s="3">
        <v>0.93472222222222223</v>
      </c>
      <c r="G1175" s="1">
        <v>41016</v>
      </c>
      <c r="H1175" s="3">
        <v>0.9291666666666667</v>
      </c>
      <c r="I1175">
        <v>3</v>
      </c>
      <c r="J1175">
        <v>1982</v>
      </c>
      <c r="K1175" s="1">
        <v>41017</v>
      </c>
      <c r="L1175" s="3">
        <v>0.37430555555555556</v>
      </c>
      <c r="M1175" s="1">
        <v>41017</v>
      </c>
      <c r="N1175" s="3">
        <v>0.37847222222222221</v>
      </c>
      <c r="O1175">
        <v>29</v>
      </c>
      <c r="P1175">
        <v>22</v>
      </c>
      <c r="Q1175">
        <v>22</v>
      </c>
      <c r="R1175">
        <v>8</v>
      </c>
      <c r="S1175">
        <v>9</v>
      </c>
      <c r="T1175" s="2">
        <f>ED_DATA[[#This Row],[REG DATE]] + ED_DATA[[#This Row],[REG TIME]]</f>
        <v>41016.93472222222</v>
      </c>
      <c r="U1175" s="2">
        <f>ED_DATA[[#This Row],[TRIAGE DATE]] + ED_DATA[[#This Row],[TRIAGE TIME]]</f>
        <v>41016.929166666669</v>
      </c>
      <c r="V1175" s="2">
        <f>ED_DATA[[#This Row],[DISP DATE]] + ED_DATA[[#This Row],[DISP TIME]]</f>
        <v>41017.374305555553</v>
      </c>
      <c r="W1175" s="2">
        <f>ED_DATA[[#This Row],[DATE PT LEFT ED]] + ED_DATA[[#This Row],[TIME PT LEFT ED]]</f>
        <v>41017.378472222219</v>
      </c>
      <c r="X1175" s="5">
        <f t="shared" si="180"/>
        <v>10.649999999965075</v>
      </c>
      <c r="Y1175" s="5">
        <f t="shared" si="181"/>
        <v>10.549999999988358</v>
      </c>
      <c r="Z1175" s="7">
        <f t="shared" si="182"/>
        <v>0</v>
      </c>
      <c r="AA1175" s="7">
        <f t="shared" si="183"/>
        <v>0</v>
      </c>
      <c r="AB1175" s="7">
        <f t="shared" si="186"/>
        <v>0</v>
      </c>
      <c r="AC1175" s="7">
        <f t="shared" si="187"/>
        <v>0</v>
      </c>
      <c r="AD1175" s="7">
        <f t="shared" si="188"/>
        <v>0</v>
      </c>
      <c r="AE1175" s="7">
        <f t="shared" si="184"/>
        <v>0</v>
      </c>
      <c r="AF1175" s="7">
        <f t="shared" si="185"/>
        <v>0</v>
      </c>
      <c r="AG1175" s="7" t="str">
        <f t="shared" si="189"/>
        <v>Adult</v>
      </c>
    </row>
    <row r="1176" spans="1:33">
      <c r="A1176">
        <v>4414</v>
      </c>
      <c r="B1176" t="s">
        <v>17</v>
      </c>
      <c r="C1176" t="s">
        <v>15</v>
      </c>
      <c r="D1176" t="s">
        <v>16</v>
      </c>
      <c r="E1176" s="1">
        <v>41016</v>
      </c>
      <c r="F1176" s="3">
        <v>0.9604166666666667</v>
      </c>
      <c r="G1176" s="1">
        <v>41016</v>
      </c>
      <c r="H1176" s="3">
        <v>0.95208333333333328</v>
      </c>
      <c r="I1176">
        <v>3</v>
      </c>
      <c r="J1176">
        <v>1975</v>
      </c>
      <c r="K1176" s="1">
        <v>41017</v>
      </c>
      <c r="L1176" s="3">
        <v>0.46875</v>
      </c>
      <c r="M1176" s="1">
        <v>41017</v>
      </c>
      <c r="N1176" s="3">
        <v>0.46875</v>
      </c>
      <c r="O1176">
        <v>39</v>
      </c>
      <c r="P1176">
        <v>23</v>
      </c>
      <c r="Q1176">
        <v>22</v>
      </c>
      <c r="R1176">
        <v>11</v>
      </c>
      <c r="S1176">
        <v>11</v>
      </c>
      <c r="T1176" s="2">
        <f>ED_DATA[[#This Row],[REG DATE]] + ED_DATA[[#This Row],[REG TIME]]</f>
        <v>41016.960416666669</v>
      </c>
      <c r="U1176" s="2">
        <f>ED_DATA[[#This Row],[TRIAGE DATE]] + ED_DATA[[#This Row],[TRIAGE TIME]]</f>
        <v>41016.95208333333</v>
      </c>
      <c r="V1176" s="2">
        <f>ED_DATA[[#This Row],[DISP DATE]] + ED_DATA[[#This Row],[DISP TIME]]</f>
        <v>41017.46875</v>
      </c>
      <c r="W1176" s="2">
        <f>ED_DATA[[#This Row],[DATE PT LEFT ED]] + ED_DATA[[#This Row],[TIME PT LEFT ED]]</f>
        <v>41017.46875</v>
      </c>
      <c r="X1176" s="5">
        <f t="shared" si="180"/>
        <v>12.199999999953434</v>
      </c>
      <c r="Y1176" s="5">
        <f t="shared" si="181"/>
        <v>12.199999999953434</v>
      </c>
      <c r="Z1176" s="7">
        <f t="shared" si="182"/>
        <v>0</v>
      </c>
      <c r="AA1176" s="7">
        <f t="shared" si="183"/>
        <v>0</v>
      </c>
      <c r="AB1176" s="7">
        <f t="shared" si="186"/>
        <v>0</v>
      </c>
      <c r="AC1176" s="7">
        <f t="shared" si="187"/>
        <v>0</v>
      </c>
      <c r="AD1176" s="7">
        <f t="shared" si="188"/>
        <v>0</v>
      </c>
      <c r="AE1176" s="7">
        <f t="shared" si="184"/>
        <v>0</v>
      </c>
      <c r="AF1176" s="7">
        <f t="shared" si="185"/>
        <v>0</v>
      </c>
      <c r="AG1176" s="7" t="str">
        <f t="shared" si="189"/>
        <v>Adult</v>
      </c>
    </row>
    <row r="1177" spans="1:33">
      <c r="A1177">
        <v>4414</v>
      </c>
      <c r="B1177" t="s">
        <v>22</v>
      </c>
      <c r="C1177" t="s">
        <v>15</v>
      </c>
      <c r="D1177" t="s">
        <v>16</v>
      </c>
      <c r="E1177" s="1">
        <v>41015</v>
      </c>
      <c r="F1177" s="3">
        <v>0.31180555555555556</v>
      </c>
      <c r="G1177" s="1">
        <v>41015</v>
      </c>
      <c r="H1177" s="3">
        <v>0.31111111111111112</v>
      </c>
      <c r="I1177">
        <v>3</v>
      </c>
      <c r="J1177">
        <v>1980</v>
      </c>
      <c r="K1177" s="1">
        <v>41015</v>
      </c>
      <c r="L1177" s="3">
        <v>0.38541666666666669</v>
      </c>
      <c r="M1177" s="1">
        <v>41015</v>
      </c>
      <c r="N1177" s="3">
        <v>0.3923611111111111</v>
      </c>
      <c r="O1177">
        <v>33</v>
      </c>
      <c r="P1177">
        <v>7</v>
      </c>
      <c r="Q1177">
        <v>7</v>
      </c>
      <c r="R1177">
        <v>9</v>
      </c>
      <c r="S1177">
        <v>9</v>
      </c>
      <c r="T1177" s="2">
        <f>ED_DATA[[#This Row],[REG DATE]] + ED_DATA[[#This Row],[REG TIME]]</f>
        <v>41015.311805555553</v>
      </c>
      <c r="U1177" s="2">
        <f>ED_DATA[[#This Row],[TRIAGE DATE]] + ED_DATA[[#This Row],[TRIAGE TIME]]</f>
        <v>41015.311111111114</v>
      </c>
      <c r="V1177" s="2">
        <f>ED_DATA[[#This Row],[DISP DATE]] + ED_DATA[[#This Row],[DISP TIME]]</f>
        <v>41015.385416666664</v>
      </c>
      <c r="W1177" s="2">
        <f>ED_DATA[[#This Row],[DATE PT LEFT ED]] + ED_DATA[[#This Row],[TIME PT LEFT ED]]</f>
        <v>41015.392361111109</v>
      </c>
      <c r="X1177" s="5">
        <f t="shared" si="180"/>
        <v>1.9333333333488554</v>
      </c>
      <c r="Y1177" s="5">
        <f t="shared" si="181"/>
        <v>1.7666666666627862</v>
      </c>
      <c r="Z1177" s="7">
        <f t="shared" si="182"/>
        <v>1</v>
      </c>
      <c r="AA1177" s="7">
        <f t="shared" si="183"/>
        <v>1</v>
      </c>
      <c r="AB1177" s="7">
        <f t="shared" si="186"/>
        <v>0</v>
      </c>
      <c r="AC1177" s="7">
        <f t="shared" si="187"/>
        <v>0</v>
      </c>
      <c r="AD1177" s="7">
        <f t="shared" si="188"/>
        <v>0</v>
      </c>
      <c r="AE1177" s="7">
        <f t="shared" si="184"/>
        <v>0</v>
      </c>
      <c r="AF1177" s="7">
        <f t="shared" si="185"/>
        <v>0</v>
      </c>
      <c r="AG1177" s="7" t="str">
        <f t="shared" si="189"/>
        <v>Adult</v>
      </c>
    </row>
    <row r="1178" spans="1:33">
      <c r="A1178">
        <v>4414</v>
      </c>
      <c r="B1178" t="s">
        <v>22</v>
      </c>
      <c r="C1178" t="s">
        <v>15</v>
      </c>
      <c r="D1178" t="s">
        <v>16</v>
      </c>
      <c r="E1178" s="1">
        <v>41015</v>
      </c>
      <c r="F1178" s="3">
        <v>0.6381944444444444</v>
      </c>
      <c r="G1178" s="1">
        <v>41015</v>
      </c>
      <c r="H1178" s="3">
        <v>0.6381944444444444</v>
      </c>
      <c r="I1178">
        <v>3</v>
      </c>
      <c r="J1178">
        <v>1989</v>
      </c>
      <c r="K1178" s="1">
        <v>41015</v>
      </c>
      <c r="L1178" s="3">
        <v>0.68888888888888888</v>
      </c>
      <c r="M1178" s="1">
        <v>41015</v>
      </c>
      <c r="N1178" s="3">
        <v>0.68888888888888888</v>
      </c>
      <c r="O1178">
        <v>27</v>
      </c>
      <c r="P1178">
        <v>15</v>
      </c>
      <c r="Q1178">
        <v>15</v>
      </c>
      <c r="R1178">
        <v>16</v>
      </c>
      <c r="S1178">
        <v>16</v>
      </c>
      <c r="T1178" s="2">
        <f>ED_DATA[[#This Row],[REG DATE]] + ED_DATA[[#This Row],[REG TIME]]</f>
        <v>41015.638194444444</v>
      </c>
      <c r="U1178" s="2">
        <f>ED_DATA[[#This Row],[TRIAGE DATE]] + ED_DATA[[#This Row],[TRIAGE TIME]]</f>
        <v>41015.638194444444</v>
      </c>
      <c r="V1178" s="2">
        <f>ED_DATA[[#This Row],[DISP DATE]] + ED_DATA[[#This Row],[DISP TIME]]</f>
        <v>41015.688888888886</v>
      </c>
      <c r="W1178" s="2">
        <f>ED_DATA[[#This Row],[DATE PT LEFT ED]] + ED_DATA[[#This Row],[TIME PT LEFT ED]]</f>
        <v>41015.688888888886</v>
      </c>
      <c r="X1178" s="5">
        <f t="shared" si="180"/>
        <v>1.21666666661622</v>
      </c>
      <c r="Y1178" s="5">
        <f t="shared" si="181"/>
        <v>1.21666666661622</v>
      </c>
      <c r="Z1178" s="7">
        <f t="shared" si="182"/>
        <v>1</v>
      </c>
      <c r="AA1178" s="7">
        <f t="shared" si="183"/>
        <v>1</v>
      </c>
      <c r="AB1178" s="7">
        <f t="shared" si="186"/>
        <v>0</v>
      </c>
      <c r="AC1178" s="7">
        <f t="shared" si="187"/>
        <v>0</v>
      </c>
      <c r="AD1178" s="7">
        <f t="shared" si="188"/>
        <v>0</v>
      </c>
      <c r="AE1178" s="7">
        <f t="shared" si="184"/>
        <v>0</v>
      </c>
      <c r="AF1178" s="7">
        <f t="shared" si="185"/>
        <v>0</v>
      </c>
      <c r="AG1178" s="7" t="str">
        <f t="shared" si="189"/>
        <v>Adult</v>
      </c>
    </row>
    <row r="1179" spans="1:33">
      <c r="A1179">
        <v>4414</v>
      </c>
      <c r="B1179" t="s">
        <v>22</v>
      </c>
      <c r="C1179" t="s">
        <v>15</v>
      </c>
      <c r="D1179" t="s">
        <v>16</v>
      </c>
      <c r="E1179" s="1">
        <v>41015</v>
      </c>
      <c r="F1179" s="3">
        <v>0.75486111111111109</v>
      </c>
      <c r="G1179" s="1">
        <v>41015</v>
      </c>
      <c r="H1179" s="3">
        <v>0.75416666666666665</v>
      </c>
      <c r="I1179">
        <v>3</v>
      </c>
      <c r="J1179">
        <v>1978</v>
      </c>
      <c r="K1179" s="1">
        <v>41015</v>
      </c>
      <c r="L1179" s="3">
        <v>0.76041666666666663</v>
      </c>
      <c r="M1179" s="1">
        <v>41015</v>
      </c>
      <c r="N1179" s="3">
        <v>0.77083333333333337</v>
      </c>
      <c r="O1179">
        <v>36</v>
      </c>
      <c r="P1179">
        <v>18</v>
      </c>
      <c r="Q1179">
        <v>18</v>
      </c>
      <c r="R1179">
        <v>18</v>
      </c>
      <c r="S1179">
        <v>18</v>
      </c>
      <c r="T1179" s="2">
        <f>ED_DATA[[#This Row],[REG DATE]] + ED_DATA[[#This Row],[REG TIME]]</f>
        <v>41015.754861111112</v>
      </c>
      <c r="U1179" s="2">
        <f>ED_DATA[[#This Row],[TRIAGE DATE]] + ED_DATA[[#This Row],[TRIAGE TIME]]</f>
        <v>41015.754166666666</v>
      </c>
      <c r="V1179" s="2">
        <f>ED_DATA[[#This Row],[DISP DATE]] + ED_DATA[[#This Row],[DISP TIME]]</f>
        <v>41015.760416666664</v>
      </c>
      <c r="W1179" s="2">
        <f>ED_DATA[[#This Row],[DATE PT LEFT ED]] + ED_DATA[[#This Row],[TIME PT LEFT ED]]</f>
        <v>41015.770833333336</v>
      </c>
      <c r="X1179" s="5">
        <f t="shared" si="180"/>
        <v>0.38333333336049691</v>
      </c>
      <c r="Y1179" s="5">
        <f t="shared" si="181"/>
        <v>0.13333333324408159</v>
      </c>
      <c r="Z1179" s="7">
        <f t="shared" si="182"/>
        <v>1</v>
      </c>
      <c r="AA1179" s="7">
        <f t="shared" si="183"/>
        <v>1</v>
      </c>
      <c r="AB1179" s="7">
        <f t="shared" si="186"/>
        <v>0</v>
      </c>
      <c r="AC1179" s="7">
        <f t="shared" si="187"/>
        <v>0</v>
      </c>
      <c r="AD1179" s="7">
        <f t="shared" si="188"/>
        <v>0</v>
      </c>
      <c r="AE1179" s="7">
        <f t="shared" si="184"/>
        <v>0</v>
      </c>
      <c r="AF1179" s="7">
        <f t="shared" si="185"/>
        <v>0</v>
      </c>
      <c r="AG1179" s="7" t="str">
        <f t="shared" si="189"/>
        <v>Adult</v>
      </c>
    </row>
    <row r="1180" spans="1:33">
      <c r="A1180">
        <v>4414</v>
      </c>
      <c r="B1180" t="s">
        <v>24</v>
      </c>
      <c r="C1180" t="s">
        <v>15</v>
      </c>
      <c r="D1180" t="s">
        <v>16</v>
      </c>
      <c r="E1180" s="1">
        <v>41013</v>
      </c>
      <c r="F1180" s="3">
        <v>0.72222222222222221</v>
      </c>
      <c r="G1180" s="1">
        <v>41013</v>
      </c>
      <c r="H1180" s="3">
        <v>0.71597222222222223</v>
      </c>
      <c r="I1180">
        <v>3</v>
      </c>
      <c r="J1180">
        <v>1993</v>
      </c>
      <c r="K1180" s="1">
        <v>41013</v>
      </c>
      <c r="L1180" s="3">
        <v>0.75</v>
      </c>
      <c r="M1180" s="1">
        <v>41013</v>
      </c>
      <c r="N1180" s="3">
        <v>0.76388888888888884</v>
      </c>
      <c r="O1180">
        <v>19</v>
      </c>
      <c r="P1180">
        <v>17</v>
      </c>
      <c r="Q1180">
        <v>17</v>
      </c>
      <c r="R1180">
        <v>18</v>
      </c>
      <c r="S1180">
        <v>18</v>
      </c>
      <c r="T1180" s="2">
        <f>ED_DATA[[#This Row],[REG DATE]] + ED_DATA[[#This Row],[REG TIME]]</f>
        <v>41013.722222222219</v>
      </c>
      <c r="U1180" s="2">
        <f>ED_DATA[[#This Row],[TRIAGE DATE]] + ED_DATA[[#This Row],[TRIAGE TIME]]</f>
        <v>41013.71597222222</v>
      </c>
      <c r="V1180" s="2">
        <f>ED_DATA[[#This Row],[DISP DATE]] + ED_DATA[[#This Row],[DISP TIME]]</f>
        <v>41013.75</v>
      </c>
      <c r="W1180" s="2">
        <f>ED_DATA[[#This Row],[DATE PT LEFT ED]] + ED_DATA[[#This Row],[TIME PT LEFT ED]]</f>
        <v>41013.763888888891</v>
      </c>
      <c r="X1180" s="5">
        <f t="shared" si="180"/>
        <v>1.0000000001164153</v>
      </c>
      <c r="Y1180" s="5">
        <f t="shared" si="181"/>
        <v>0.66666666674427688</v>
      </c>
      <c r="Z1180" s="7">
        <f t="shared" si="182"/>
        <v>1</v>
      </c>
      <c r="AA1180" s="7">
        <f t="shared" si="183"/>
        <v>1</v>
      </c>
      <c r="AB1180" s="7">
        <f t="shared" si="186"/>
        <v>0</v>
      </c>
      <c r="AC1180" s="7">
        <f t="shared" si="187"/>
        <v>0</v>
      </c>
      <c r="AD1180" s="7">
        <f t="shared" si="188"/>
        <v>0</v>
      </c>
      <c r="AE1180" s="7">
        <f t="shared" si="184"/>
        <v>0</v>
      </c>
      <c r="AF1180" s="7">
        <f t="shared" si="185"/>
        <v>0</v>
      </c>
      <c r="AG1180" s="7" t="str">
        <f t="shared" si="189"/>
        <v>Adult</v>
      </c>
    </row>
    <row r="1181" spans="1:33">
      <c r="A1181">
        <v>4414</v>
      </c>
      <c r="B1181" t="s">
        <v>24</v>
      </c>
      <c r="C1181" t="s">
        <v>15</v>
      </c>
      <c r="D1181" t="s">
        <v>18</v>
      </c>
      <c r="E1181" s="1">
        <v>41014</v>
      </c>
      <c r="F1181" s="3">
        <v>0.82291666666666663</v>
      </c>
      <c r="G1181" s="1">
        <v>41014</v>
      </c>
      <c r="H1181" s="3">
        <v>0.81319444444444444</v>
      </c>
      <c r="I1181">
        <v>3</v>
      </c>
      <c r="J1181">
        <v>1972</v>
      </c>
      <c r="K1181" s="1">
        <v>41015</v>
      </c>
      <c r="L1181" s="3">
        <v>0.40625</v>
      </c>
      <c r="M1181" s="1">
        <v>41015</v>
      </c>
      <c r="N1181" s="3">
        <v>0.40625</v>
      </c>
      <c r="O1181">
        <v>44</v>
      </c>
      <c r="P1181">
        <v>19</v>
      </c>
      <c r="Q1181">
        <v>19</v>
      </c>
      <c r="R1181">
        <v>9</v>
      </c>
      <c r="S1181">
        <v>9</v>
      </c>
      <c r="T1181" s="2">
        <f>ED_DATA[[#This Row],[REG DATE]] + ED_DATA[[#This Row],[REG TIME]]</f>
        <v>41014.822916666664</v>
      </c>
      <c r="U1181" s="2">
        <f>ED_DATA[[#This Row],[TRIAGE DATE]] + ED_DATA[[#This Row],[TRIAGE TIME]]</f>
        <v>41014.813194444447</v>
      </c>
      <c r="V1181" s="2">
        <f>ED_DATA[[#This Row],[DISP DATE]] + ED_DATA[[#This Row],[DISP TIME]]</f>
        <v>41015.40625</v>
      </c>
      <c r="W1181" s="2">
        <f>ED_DATA[[#This Row],[DATE PT LEFT ED]] + ED_DATA[[#This Row],[TIME PT LEFT ED]]</f>
        <v>41015.40625</v>
      </c>
      <c r="X1181" s="5">
        <f t="shared" si="180"/>
        <v>14.000000000058208</v>
      </c>
      <c r="Y1181" s="5">
        <f t="shared" si="181"/>
        <v>14.000000000058208</v>
      </c>
      <c r="Z1181" s="7">
        <f t="shared" si="182"/>
        <v>0</v>
      </c>
      <c r="AA1181" s="7">
        <f t="shared" si="183"/>
        <v>0</v>
      </c>
      <c r="AB1181" s="7">
        <f t="shared" si="186"/>
        <v>0</v>
      </c>
      <c r="AC1181" s="7">
        <f t="shared" si="187"/>
        <v>0</v>
      </c>
      <c r="AD1181" s="7">
        <f t="shared" si="188"/>
        <v>0</v>
      </c>
      <c r="AE1181" s="7">
        <f t="shared" si="184"/>
        <v>0</v>
      </c>
      <c r="AF1181" s="7">
        <f t="shared" si="185"/>
        <v>0</v>
      </c>
      <c r="AG1181" s="7" t="str">
        <f t="shared" si="189"/>
        <v>Adult</v>
      </c>
    </row>
    <row r="1182" spans="1:33">
      <c r="A1182">
        <v>4414</v>
      </c>
      <c r="B1182" t="s">
        <v>22</v>
      </c>
      <c r="C1182" t="s">
        <v>15</v>
      </c>
      <c r="D1182" t="s">
        <v>16</v>
      </c>
      <c r="E1182" s="1">
        <v>41013</v>
      </c>
      <c r="F1182" s="3">
        <v>0.74652777777777779</v>
      </c>
      <c r="G1182" s="1">
        <v>41013</v>
      </c>
      <c r="H1182" s="3">
        <v>0.74861111111111112</v>
      </c>
      <c r="I1182">
        <v>3</v>
      </c>
      <c r="J1182">
        <v>1977</v>
      </c>
      <c r="K1182" s="1">
        <v>41013</v>
      </c>
      <c r="L1182" s="3">
        <v>0.76388888888888884</v>
      </c>
      <c r="M1182" s="1">
        <v>41013</v>
      </c>
      <c r="N1182" s="3">
        <v>0.76388888888888884</v>
      </c>
      <c r="O1182">
        <v>38</v>
      </c>
      <c r="P1182">
        <v>17</v>
      </c>
      <c r="Q1182">
        <v>17</v>
      </c>
      <c r="R1182">
        <v>18</v>
      </c>
      <c r="S1182">
        <v>18</v>
      </c>
      <c r="T1182" s="2">
        <f>ED_DATA[[#This Row],[REG DATE]] + ED_DATA[[#This Row],[REG TIME]]</f>
        <v>41013.746527777781</v>
      </c>
      <c r="U1182" s="2">
        <f>ED_DATA[[#This Row],[TRIAGE DATE]] + ED_DATA[[#This Row],[TRIAGE TIME]]</f>
        <v>41013.748611111114</v>
      </c>
      <c r="V1182" s="2">
        <f>ED_DATA[[#This Row],[DISP DATE]] + ED_DATA[[#This Row],[DISP TIME]]</f>
        <v>41013.763888888891</v>
      </c>
      <c r="W1182" s="2">
        <f>ED_DATA[[#This Row],[DATE PT LEFT ED]] + ED_DATA[[#This Row],[TIME PT LEFT ED]]</f>
        <v>41013.763888888891</v>
      </c>
      <c r="X1182" s="5">
        <f t="shared" si="180"/>
        <v>0.41666666662786156</v>
      </c>
      <c r="Y1182" s="5">
        <f t="shared" si="181"/>
        <v>0.41666666662786156</v>
      </c>
      <c r="Z1182" s="7">
        <f t="shared" si="182"/>
        <v>1</v>
      </c>
      <c r="AA1182" s="7">
        <f t="shared" si="183"/>
        <v>1</v>
      </c>
      <c r="AB1182" s="7">
        <f t="shared" si="186"/>
        <v>0</v>
      </c>
      <c r="AC1182" s="7">
        <f t="shared" si="187"/>
        <v>0</v>
      </c>
      <c r="AD1182" s="7">
        <f t="shared" si="188"/>
        <v>0</v>
      </c>
      <c r="AE1182" s="7">
        <f t="shared" si="184"/>
        <v>0</v>
      </c>
      <c r="AF1182" s="7">
        <f t="shared" si="185"/>
        <v>0</v>
      </c>
      <c r="AG1182" s="7" t="str">
        <f t="shared" si="189"/>
        <v>Adult</v>
      </c>
    </row>
    <row r="1183" spans="1:33">
      <c r="A1183">
        <v>4414</v>
      </c>
      <c r="B1183" t="s">
        <v>22</v>
      </c>
      <c r="C1183" t="s">
        <v>15</v>
      </c>
      <c r="D1183" t="s">
        <v>16</v>
      </c>
      <c r="E1183" s="1">
        <v>41013</v>
      </c>
      <c r="F1183" s="3">
        <v>0.87430555555555556</v>
      </c>
      <c r="G1183" s="1">
        <v>41013</v>
      </c>
      <c r="H1183" s="3">
        <v>0.87083333333333335</v>
      </c>
      <c r="I1183">
        <v>3</v>
      </c>
      <c r="J1183">
        <v>1992</v>
      </c>
      <c r="K1183" s="1">
        <v>41013</v>
      </c>
      <c r="L1183" s="3">
        <v>0.91666666666666663</v>
      </c>
      <c r="M1183" s="1">
        <v>41013</v>
      </c>
      <c r="N1183" s="3">
        <v>0.91666666666666663</v>
      </c>
      <c r="O1183">
        <v>19</v>
      </c>
      <c r="P1183">
        <v>20</v>
      </c>
      <c r="Q1183">
        <v>20</v>
      </c>
      <c r="R1183">
        <v>22</v>
      </c>
      <c r="S1183">
        <v>22</v>
      </c>
      <c r="T1183" s="2">
        <f>ED_DATA[[#This Row],[REG DATE]] + ED_DATA[[#This Row],[REG TIME]]</f>
        <v>41013.874305555553</v>
      </c>
      <c r="U1183" s="2">
        <f>ED_DATA[[#This Row],[TRIAGE DATE]] + ED_DATA[[#This Row],[TRIAGE TIME]]</f>
        <v>41013.870833333334</v>
      </c>
      <c r="V1183" s="2">
        <f>ED_DATA[[#This Row],[DISP DATE]] + ED_DATA[[#This Row],[DISP TIME]]</f>
        <v>41013.916666666664</v>
      </c>
      <c r="W1183" s="2">
        <f>ED_DATA[[#This Row],[DATE PT LEFT ED]] + ED_DATA[[#This Row],[TIME PT LEFT ED]]</f>
        <v>41013.916666666664</v>
      </c>
      <c r="X1183" s="5">
        <f t="shared" si="180"/>
        <v>1.0166666666627862</v>
      </c>
      <c r="Y1183" s="5">
        <f t="shared" si="181"/>
        <v>1.0166666666627862</v>
      </c>
      <c r="Z1183" s="7">
        <f t="shared" si="182"/>
        <v>1</v>
      </c>
      <c r="AA1183" s="7">
        <f t="shared" si="183"/>
        <v>1</v>
      </c>
      <c r="AB1183" s="7">
        <f t="shared" si="186"/>
        <v>0</v>
      </c>
      <c r="AC1183" s="7">
        <f t="shared" si="187"/>
        <v>0</v>
      </c>
      <c r="AD1183" s="7">
        <f t="shared" si="188"/>
        <v>0</v>
      </c>
      <c r="AE1183" s="7">
        <f t="shared" si="184"/>
        <v>0</v>
      </c>
      <c r="AF1183" s="7">
        <f t="shared" si="185"/>
        <v>0</v>
      </c>
      <c r="AG1183" s="7" t="str">
        <f t="shared" si="189"/>
        <v>Adult</v>
      </c>
    </row>
    <row r="1184" spans="1:33">
      <c r="A1184">
        <v>4414</v>
      </c>
      <c r="B1184" t="s">
        <v>22</v>
      </c>
      <c r="C1184" t="s">
        <v>15</v>
      </c>
      <c r="D1184" t="s">
        <v>16</v>
      </c>
      <c r="E1184" s="1">
        <v>41013</v>
      </c>
      <c r="F1184" s="3">
        <v>0.96944444444444444</v>
      </c>
      <c r="G1184" s="1">
        <v>41013</v>
      </c>
      <c r="H1184" s="3">
        <v>0.96875</v>
      </c>
      <c r="I1184">
        <v>3</v>
      </c>
      <c r="J1184">
        <v>1987</v>
      </c>
      <c r="K1184" s="1">
        <v>41014</v>
      </c>
      <c r="L1184" s="3">
        <v>1.3888888888888888E-2</v>
      </c>
      <c r="M1184" s="1">
        <v>41014</v>
      </c>
      <c r="N1184" s="3">
        <v>1.3888888888888888E-2</v>
      </c>
      <c r="O1184">
        <v>26</v>
      </c>
      <c r="P1184">
        <v>23</v>
      </c>
      <c r="Q1184">
        <v>23</v>
      </c>
      <c r="R1184">
        <v>0</v>
      </c>
      <c r="S1184">
        <v>0</v>
      </c>
      <c r="T1184" s="2">
        <f>ED_DATA[[#This Row],[REG DATE]] + ED_DATA[[#This Row],[REG TIME]]</f>
        <v>41013.969444444447</v>
      </c>
      <c r="U1184" s="2">
        <f>ED_DATA[[#This Row],[TRIAGE DATE]] + ED_DATA[[#This Row],[TRIAGE TIME]]</f>
        <v>41013.96875</v>
      </c>
      <c r="V1184" s="2">
        <f>ED_DATA[[#This Row],[DISP DATE]] + ED_DATA[[#This Row],[DISP TIME]]</f>
        <v>41014.013888888891</v>
      </c>
      <c r="W1184" s="2">
        <f>ED_DATA[[#This Row],[DATE PT LEFT ED]] + ED_DATA[[#This Row],[TIME PT LEFT ED]]</f>
        <v>41014.013888888891</v>
      </c>
      <c r="X1184" s="5">
        <f t="shared" si="180"/>
        <v>1.0666666666511446</v>
      </c>
      <c r="Y1184" s="5">
        <f t="shared" si="181"/>
        <v>1.0666666666511446</v>
      </c>
      <c r="Z1184" s="7">
        <f t="shared" si="182"/>
        <v>1</v>
      </c>
      <c r="AA1184" s="7">
        <f t="shared" si="183"/>
        <v>1</v>
      </c>
      <c r="AB1184" s="7">
        <f t="shared" si="186"/>
        <v>0</v>
      </c>
      <c r="AC1184" s="7">
        <f t="shared" si="187"/>
        <v>0</v>
      </c>
      <c r="AD1184" s="7">
        <f t="shared" si="188"/>
        <v>0</v>
      </c>
      <c r="AE1184" s="7">
        <f t="shared" si="184"/>
        <v>0</v>
      </c>
      <c r="AF1184" s="7">
        <f t="shared" si="185"/>
        <v>0</v>
      </c>
      <c r="AG1184" s="7" t="str">
        <f t="shared" si="189"/>
        <v>Adult</v>
      </c>
    </row>
    <row r="1185" spans="1:33">
      <c r="A1185">
        <v>4414</v>
      </c>
      <c r="B1185" t="s">
        <v>22</v>
      </c>
      <c r="C1185" t="s">
        <v>15</v>
      </c>
      <c r="D1185" t="s">
        <v>16</v>
      </c>
      <c r="E1185" s="1">
        <v>41014</v>
      </c>
      <c r="F1185" s="3">
        <v>9.0972222222222218E-2</v>
      </c>
      <c r="G1185" s="1">
        <v>41014</v>
      </c>
      <c r="H1185" s="3">
        <v>9.0277777777777776E-2</v>
      </c>
      <c r="I1185">
        <v>3</v>
      </c>
      <c r="J1185">
        <v>1992</v>
      </c>
      <c r="K1185" s="1">
        <v>41014</v>
      </c>
      <c r="L1185" s="3">
        <v>0.15625</v>
      </c>
      <c r="M1185" s="1">
        <v>41014</v>
      </c>
      <c r="N1185" s="3">
        <v>0.15625</v>
      </c>
      <c r="O1185">
        <v>23</v>
      </c>
      <c r="P1185">
        <v>2</v>
      </c>
      <c r="Q1185">
        <v>2</v>
      </c>
      <c r="R1185">
        <v>3</v>
      </c>
      <c r="S1185">
        <v>3</v>
      </c>
      <c r="T1185" s="2">
        <f>ED_DATA[[#This Row],[REG DATE]] + ED_DATA[[#This Row],[REG TIME]]</f>
        <v>41014.09097222222</v>
      </c>
      <c r="U1185" s="2">
        <f>ED_DATA[[#This Row],[TRIAGE DATE]] + ED_DATA[[#This Row],[TRIAGE TIME]]</f>
        <v>41014.090277777781</v>
      </c>
      <c r="V1185" s="2">
        <f>ED_DATA[[#This Row],[DISP DATE]] + ED_DATA[[#This Row],[DISP TIME]]</f>
        <v>41014.15625</v>
      </c>
      <c r="W1185" s="2">
        <f>ED_DATA[[#This Row],[DATE PT LEFT ED]] + ED_DATA[[#This Row],[TIME PT LEFT ED]]</f>
        <v>41014.15625</v>
      </c>
      <c r="X1185" s="5">
        <f t="shared" si="180"/>
        <v>1.5666666667093523</v>
      </c>
      <c r="Y1185" s="5">
        <f t="shared" si="181"/>
        <v>1.5666666667093523</v>
      </c>
      <c r="Z1185" s="7">
        <f t="shared" si="182"/>
        <v>1</v>
      </c>
      <c r="AA1185" s="7">
        <f t="shared" si="183"/>
        <v>1</v>
      </c>
      <c r="AB1185" s="7">
        <f t="shared" si="186"/>
        <v>0</v>
      </c>
      <c r="AC1185" s="7">
        <f t="shared" si="187"/>
        <v>0</v>
      </c>
      <c r="AD1185" s="7">
        <f t="shared" si="188"/>
        <v>0</v>
      </c>
      <c r="AE1185" s="7">
        <f t="shared" si="184"/>
        <v>0</v>
      </c>
      <c r="AF1185" s="7">
        <f t="shared" si="185"/>
        <v>0</v>
      </c>
      <c r="AG1185" s="7" t="str">
        <f t="shared" si="189"/>
        <v>Adult</v>
      </c>
    </row>
    <row r="1186" spans="1:33">
      <c r="A1186">
        <v>4414</v>
      </c>
      <c r="B1186" t="s">
        <v>23</v>
      </c>
      <c r="C1186" t="s">
        <v>15</v>
      </c>
      <c r="D1186" t="s">
        <v>16</v>
      </c>
      <c r="E1186" s="1">
        <v>41011</v>
      </c>
      <c r="F1186" s="3">
        <v>0.46458333333333335</v>
      </c>
      <c r="G1186" s="1">
        <v>41011</v>
      </c>
      <c r="H1186" s="3">
        <v>0.46180555555555558</v>
      </c>
      <c r="I1186">
        <v>3</v>
      </c>
      <c r="J1186">
        <v>1953</v>
      </c>
      <c r="K1186" s="1">
        <v>41011</v>
      </c>
      <c r="L1186" s="3">
        <v>0.55208333333333337</v>
      </c>
      <c r="M1186" s="1">
        <v>41011</v>
      </c>
      <c r="N1186" s="3">
        <v>0.57291666666666663</v>
      </c>
      <c r="O1186">
        <v>60</v>
      </c>
      <c r="P1186">
        <v>11</v>
      </c>
      <c r="Q1186">
        <v>11</v>
      </c>
      <c r="R1186">
        <v>13</v>
      </c>
      <c r="S1186">
        <v>13</v>
      </c>
      <c r="T1186" s="2">
        <f>ED_DATA[[#This Row],[REG DATE]] + ED_DATA[[#This Row],[REG TIME]]</f>
        <v>41011.464583333334</v>
      </c>
      <c r="U1186" s="2">
        <f>ED_DATA[[#This Row],[TRIAGE DATE]] + ED_DATA[[#This Row],[TRIAGE TIME]]</f>
        <v>41011.461805555555</v>
      </c>
      <c r="V1186" s="2">
        <f>ED_DATA[[#This Row],[DISP DATE]] + ED_DATA[[#This Row],[DISP TIME]]</f>
        <v>41011.552083333336</v>
      </c>
      <c r="W1186" s="2">
        <f>ED_DATA[[#This Row],[DATE PT LEFT ED]] + ED_DATA[[#This Row],[TIME PT LEFT ED]]</f>
        <v>41011.572916666664</v>
      </c>
      <c r="X1186" s="5">
        <f t="shared" si="180"/>
        <v>2.5999999999185093</v>
      </c>
      <c r="Y1186" s="5">
        <f t="shared" si="181"/>
        <v>2.1000000000349246</v>
      </c>
      <c r="Z1186" s="7">
        <f t="shared" si="182"/>
        <v>1</v>
      </c>
      <c r="AA1186" s="7">
        <f t="shared" si="183"/>
        <v>1</v>
      </c>
      <c r="AB1186" s="7">
        <f t="shared" si="186"/>
        <v>0</v>
      </c>
      <c r="AC1186" s="7">
        <f t="shared" si="187"/>
        <v>0</v>
      </c>
      <c r="AD1186" s="7">
        <f t="shared" si="188"/>
        <v>0</v>
      </c>
      <c r="AE1186" s="7">
        <f t="shared" si="184"/>
        <v>0</v>
      </c>
      <c r="AF1186" s="7">
        <f t="shared" si="185"/>
        <v>0</v>
      </c>
      <c r="AG1186" s="7" t="str">
        <f t="shared" si="189"/>
        <v>Adult</v>
      </c>
    </row>
    <row r="1187" spans="1:33">
      <c r="A1187">
        <v>4414</v>
      </c>
      <c r="B1187" t="s">
        <v>22</v>
      </c>
      <c r="C1187" t="s">
        <v>15</v>
      </c>
      <c r="D1187" t="s">
        <v>16</v>
      </c>
      <c r="E1187" s="1">
        <v>41014</v>
      </c>
      <c r="F1187" s="3">
        <v>0.3972222222222222</v>
      </c>
      <c r="G1187" s="1">
        <v>41014</v>
      </c>
      <c r="H1187" s="3">
        <v>0.39652777777777776</v>
      </c>
      <c r="I1187">
        <v>3</v>
      </c>
      <c r="J1187">
        <v>1985</v>
      </c>
      <c r="K1187" s="1">
        <v>41014</v>
      </c>
      <c r="L1187" s="3">
        <v>0.43055555555555558</v>
      </c>
      <c r="M1187" s="1">
        <v>41014</v>
      </c>
      <c r="N1187" s="3">
        <v>0.4513888888888889</v>
      </c>
      <c r="O1187">
        <v>26</v>
      </c>
      <c r="P1187">
        <v>9</v>
      </c>
      <c r="Q1187">
        <v>9</v>
      </c>
      <c r="R1187">
        <v>10</v>
      </c>
      <c r="S1187">
        <v>10</v>
      </c>
      <c r="T1187" s="2">
        <f>ED_DATA[[#This Row],[REG DATE]] + ED_DATA[[#This Row],[REG TIME]]</f>
        <v>41014.397222222222</v>
      </c>
      <c r="U1187" s="2">
        <f>ED_DATA[[#This Row],[TRIAGE DATE]] + ED_DATA[[#This Row],[TRIAGE TIME]]</f>
        <v>41014.396527777775</v>
      </c>
      <c r="V1187" s="2">
        <f>ED_DATA[[#This Row],[DISP DATE]] + ED_DATA[[#This Row],[DISP TIME]]</f>
        <v>41014.430555555555</v>
      </c>
      <c r="W1187" s="2">
        <f>ED_DATA[[#This Row],[DATE PT LEFT ED]] + ED_DATA[[#This Row],[TIME PT LEFT ED]]</f>
        <v>41014.451388888891</v>
      </c>
      <c r="X1187" s="5">
        <f t="shared" si="180"/>
        <v>1.3000000000465661</v>
      </c>
      <c r="Y1187" s="5">
        <f t="shared" si="181"/>
        <v>0.79999999998835847</v>
      </c>
      <c r="Z1187" s="7">
        <f t="shared" si="182"/>
        <v>1</v>
      </c>
      <c r="AA1187" s="7">
        <f t="shared" si="183"/>
        <v>1</v>
      </c>
      <c r="AB1187" s="7">
        <f t="shared" si="186"/>
        <v>0</v>
      </c>
      <c r="AC1187" s="7">
        <f t="shared" si="187"/>
        <v>0</v>
      </c>
      <c r="AD1187" s="7">
        <f t="shared" si="188"/>
        <v>0</v>
      </c>
      <c r="AE1187" s="7">
        <f t="shared" si="184"/>
        <v>0</v>
      </c>
      <c r="AF1187" s="7">
        <f t="shared" si="185"/>
        <v>0</v>
      </c>
      <c r="AG1187" s="7" t="str">
        <f t="shared" si="189"/>
        <v>Adult</v>
      </c>
    </row>
    <row r="1188" spans="1:33">
      <c r="A1188">
        <v>4414</v>
      </c>
      <c r="B1188" t="s">
        <v>22</v>
      </c>
      <c r="C1188" t="s">
        <v>15</v>
      </c>
      <c r="D1188" t="s">
        <v>16</v>
      </c>
      <c r="E1188" s="1">
        <v>41014</v>
      </c>
      <c r="F1188" s="3">
        <v>0.40277777777777779</v>
      </c>
      <c r="G1188" s="1">
        <v>41014</v>
      </c>
      <c r="H1188" s="3">
        <v>0.40208333333333335</v>
      </c>
      <c r="I1188">
        <v>3</v>
      </c>
      <c r="J1188">
        <v>1983</v>
      </c>
      <c r="K1188" s="1">
        <v>41014</v>
      </c>
      <c r="L1188" s="3">
        <v>0.54166666666666663</v>
      </c>
      <c r="M1188" s="1">
        <v>41014</v>
      </c>
      <c r="N1188" s="3">
        <v>0.54166666666666663</v>
      </c>
      <c r="O1188">
        <v>30</v>
      </c>
      <c r="P1188">
        <v>9</v>
      </c>
      <c r="Q1188">
        <v>9</v>
      </c>
      <c r="R1188">
        <v>13</v>
      </c>
      <c r="S1188">
        <v>13</v>
      </c>
      <c r="T1188" s="2">
        <f>ED_DATA[[#This Row],[REG DATE]] + ED_DATA[[#This Row],[REG TIME]]</f>
        <v>41014.402777777781</v>
      </c>
      <c r="U1188" s="2">
        <f>ED_DATA[[#This Row],[TRIAGE DATE]] + ED_DATA[[#This Row],[TRIAGE TIME]]</f>
        <v>41014.402083333334</v>
      </c>
      <c r="V1188" s="2">
        <f>ED_DATA[[#This Row],[DISP DATE]] + ED_DATA[[#This Row],[DISP TIME]]</f>
        <v>41014.541666666664</v>
      </c>
      <c r="W1188" s="2">
        <f>ED_DATA[[#This Row],[DATE PT LEFT ED]] + ED_DATA[[#This Row],[TIME PT LEFT ED]]</f>
        <v>41014.541666666664</v>
      </c>
      <c r="X1188" s="5">
        <f t="shared" si="180"/>
        <v>3.3333333331975155</v>
      </c>
      <c r="Y1188" s="5">
        <f t="shared" si="181"/>
        <v>3.3333333331975155</v>
      </c>
      <c r="Z1188" s="7">
        <f t="shared" si="182"/>
        <v>1</v>
      </c>
      <c r="AA1188" s="7">
        <f t="shared" si="183"/>
        <v>1</v>
      </c>
      <c r="AB1188" s="7">
        <f t="shared" si="186"/>
        <v>0</v>
      </c>
      <c r="AC1188" s="7">
        <f t="shared" si="187"/>
        <v>0</v>
      </c>
      <c r="AD1188" s="7">
        <f t="shared" si="188"/>
        <v>0</v>
      </c>
      <c r="AE1188" s="7">
        <f t="shared" si="184"/>
        <v>0</v>
      </c>
      <c r="AF1188" s="7">
        <f t="shared" si="185"/>
        <v>0</v>
      </c>
      <c r="AG1188" s="7" t="str">
        <f t="shared" si="189"/>
        <v>Adult</v>
      </c>
    </row>
    <row r="1189" spans="1:33">
      <c r="A1189">
        <v>4414</v>
      </c>
      <c r="B1189" t="s">
        <v>22</v>
      </c>
      <c r="C1189" t="s">
        <v>15</v>
      </c>
      <c r="D1189" t="s">
        <v>16</v>
      </c>
      <c r="E1189" s="1">
        <v>41014</v>
      </c>
      <c r="F1189" s="3">
        <v>0.40763888888888888</v>
      </c>
      <c r="G1189" s="1">
        <v>41014</v>
      </c>
      <c r="H1189" s="3">
        <v>0.40694444444444444</v>
      </c>
      <c r="I1189">
        <v>3</v>
      </c>
      <c r="J1189">
        <v>1983</v>
      </c>
      <c r="K1189" s="1">
        <v>41014</v>
      </c>
      <c r="L1189" s="3">
        <v>0.43055555555555558</v>
      </c>
      <c r="M1189" s="1">
        <v>41014</v>
      </c>
      <c r="N1189" s="3">
        <v>0.43402777777777779</v>
      </c>
      <c r="O1189">
        <v>31</v>
      </c>
      <c r="P1189">
        <v>9</v>
      </c>
      <c r="Q1189">
        <v>9</v>
      </c>
      <c r="R1189">
        <v>10</v>
      </c>
      <c r="S1189">
        <v>10</v>
      </c>
      <c r="T1189" s="2">
        <f>ED_DATA[[#This Row],[REG DATE]] + ED_DATA[[#This Row],[REG TIME]]</f>
        <v>41014.407638888886</v>
      </c>
      <c r="U1189" s="2">
        <f>ED_DATA[[#This Row],[TRIAGE DATE]] + ED_DATA[[#This Row],[TRIAGE TIME]]</f>
        <v>41014.406944444447</v>
      </c>
      <c r="V1189" s="2">
        <f>ED_DATA[[#This Row],[DISP DATE]] + ED_DATA[[#This Row],[DISP TIME]]</f>
        <v>41014.430555555555</v>
      </c>
      <c r="W1189" s="2">
        <f>ED_DATA[[#This Row],[DATE PT LEFT ED]] + ED_DATA[[#This Row],[TIME PT LEFT ED]]</f>
        <v>41014.434027777781</v>
      </c>
      <c r="X1189" s="5">
        <f t="shared" si="180"/>
        <v>0.63333333347691223</v>
      </c>
      <c r="Y1189" s="5">
        <f t="shared" si="181"/>
        <v>0.55000000004656613</v>
      </c>
      <c r="Z1189" s="7">
        <f t="shared" si="182"/>
        <v>1</v>
      </c>
      <c r="AA1189" s="7">
        <f t="shared" si="183"/>
        <v>1</v>
      </c>
      <c r="AB1189" s="7">
        <f t="shared" si="186"/>
        <v>0</v>
      </c>
      <c r="AC1189" s="7">
        <f t="shared" si="187"/>
        <v>0</v>
      </c>
      <c r="AD1189" s="7">
        <f t="shared" si="188"/>
        <v>0</v>
      </c>
      <c r="AE1189" s="7">
        <f t="shared" si="184"/>
        <v>0</v>
      </c>
      <c r="AF1189" s="7">
        <f t="shared" si="185"/>
        <v>0</v>
      </c>
      <c r="AG1189" s="7" t="str">
        <f t="shared" si="189"/>
        <v>Adult</v>
      </c>
    </row>
    <row r="1190" spans="1:33">
      <c r="A1190">
        <v>4414</v>
      </c>
      <c r="B1190" t="s">
        <v>22</v>
      </c>
      <c r="C1190" t="s">
        <v>15</v>
      </c>
      <c r="D1190" t="s">
        <v>16</v>
      </c>
      <c r="E1190" s="1">
        <v>41014</v>
      </c>
      <c r="F1190" s="3">
        <v>0.47222222222222221</v>
      </c>
      <c r="G1190" s="1">
        <v>41014</v>
      </c>
      <c r="H1190" s="3">
        <v>0.47152777777777777</v>
      </c>
      <c r="I1190">
        <v>3</v>
      </c>
      <c r="J1190">
        <v>1992</v>
      </c>
      <c r="K1190" s="1">
        <v>41014</v>
      </c>
      <c r="L1190" s="3">
        <v>0.52083333333333337</v>
      </c>
      <c r="M1190" s="1">
        <v>41014</v>
      </c>
      <c r="N1190" s="3">
        <v>0.52083333333333337</v>
      </c>
      <c r="O1190">
        <v>19</v>
      </c>
      <c r="P1190">
        <v>11</v>
      </c>
      <c r="Q1190">
        <v>11</v>
      </c>
      <c r="R1190">
        <v>12</v>
      </c>
      <c r="S1190">
        <v>12</v>
      </c>
      <c r="T1190" s="2">
        <f>ED_DATA[[#This Row],[REG DATE]] + ED_DATA[[#This Row],[REG TIME]]</f>
        <v>41014.472222222219</v>
      </c>
      <c r="U1190" s="2">
        <f>ED_DATA[[#This Row],[TRIAGE DATE]] + ED_DATA[[#This Row],[TRIAGE TIME]]</f>
        <v>41014.47152777778</v>
      </c>
      <c r="V1190" s="2">
        <f>ED_DATA[[#This Row],[DISP DATE]] + ED_DATA[[#This Row],[DISP TIME]]</f>
        <v>41014.520833333336</v>
      </c>
      <c r="W1190" s="2">
        <f>ED_DATA[[#This Row],[DATE PT LEFT ED]] + ED_DATA[[#This Row],[TIME PT LEFT ED]]</f>
        <v>41014.520833333336</v>
      </c>
      <c r="X1190" s="5">
        <f t="shared" si="180"/>
        <v>1.1666666668024845</v>
      </c>
      <c r="Y1190" s="5">
        <f t="shared" si="181"/>
        <v>1.1666666668024845</v>
      </c>
      <c r="Z1190" s="7">
        <f t="shared" si="182"/>
        <v>1</v>
      </c>
      <c r="AA1190" s="7">
        <f t="shared" si="183"/>
        <v>1</v>
      </c>
      <c r="AB1190" s="7">
        <f t="shared" si="186"/>
        <v>0</v>
      </c>
      <c r="AC1190" s="7">
        <f t="shared" si="187"/>
        <v>0</v>
      </c>
      <c r="AD1190" s="7">
        <f t="shared" si="188"/>
        <v>0</v>
      </c>
      <c r="AE1190" s="7">
        <f t="shared" si="184"/>
        <v>0</v>
      </c>
      <c r="AF1190" s="7">
        <f t="shared" si="185"/>
        <v>0</v>
      </c>
      <c r="AG1190" s="7" t="str">
        <f t="shared" si="189"/>
        <v>Adult</v>
      </c>
    </row>
    <row r="1191" spans="1:33">
      <c r="A1191">
        <v>4414</v>
      </c>
      <c r="B1191" t="s">
        <v>22</v>
      </c>
      <c r="C1191" t="s">
        <v>15</v>
      </c>
      <c r="D1191" t="s">
        <v>16</v>
      </c>
      <c r="E1191" s="1">
        <v>41014</v>
      </c>
      <c r="F1191" s="3">
        <v>0.91736111111111107</v>
      </c>
      <c r="G1191" s="1">
        <v>41014</v>
      </c>
      <c r="H1191" s="3">
        <v>0.91666666666666663</v>
      </c>
      <c r="I1191">
        <v>3</v>
      </c>
      <c r="J1191">
        <v>1990</v>
      </c>
      <c r="K1191" s="1">
        <v>41014</v>
      </c>
      <c r="L1191" s="3">
        <v>0.92361111111111116</v>
      </c>
      <c r="M1191" s="1">
        <v>41014</v>
      </c>
      <c r="N1191" s="3">
        <v>0.93402777777777779</v>
      </c>
      <c r="O1191">
        <v>24</v>
      </c>
      <c r="P1191">
        <v>22</v>
      </c>
      <c r="Q1191">
        <v>22</v>
      </c>
      <c r="R1191">
        <v>22</v>
      </c>
      <c r="S1191">
        <v>22</v>
      </c>
      <c r="T1191" s="2">
        <f>ED_DATA[[#This Row],[REG DATE]] + ED_DATA[[#This Row],[REG TIME]]</f>
        <v>41014.917361111111</v>
      </c>
      <c r="U1191" s="2">
        <f>ED_DATA[[#This Row],[TRIAGE DATE]] + ED_DATA[[#This Row],[TRIAGE TIME]]</f>
        <v>41014.916666666664</v>
      </c>
      <c r="V1191" s="2">
        <f>ED_DATA[[#This Row],[DISP DATE]] + ED_DATA[[#This Row],[DISP TIME]]</f>
        <v>41014.923611111109</v>
      </c>
      <c r="W1191" s="2">
        <f>ED_DATA[[#This Row],[DATE PT LEFT ED]] + ED_DATA[[#This Row],[TIME PT LEFT ED]]</f>
        <v>41014.934027777781</v>
      </c>
      <c r="X1191" s="5">
        <f t="shared" si="180"/>
        <v>0.40000000008149073</v>
      </c>
      <c r="Y1191" s="5">
        <f t="shared" si="181"/>
        <v>0.1499999999650754</v>
      </c>
      <c r="Z1191" s="7">
        <f t="shared" si="182"/>
        <v>1</v>
      </c>
      <c r="AA1191" s="7">
        <f t="shared" si="183"/>
        <v>1</v>
      </c>
      <c r="AB1191" s="7">
        <f t="shared" si="186"/>
        <v>0</v>
      </c>
      <c r="AC1191" s="7">
        <f t="shared" si="187"/>
        <v>0</v>
      </c>
      <c r="AD1191" s="7">
        <f t="shared" si="188"/>
        <v>0</v>
      </c>
      <c r="AE1191" s="7">
        <f t="shared" si="184"/>
        <v>0</v>
      </c>
      <c r="AF1191" s="7">
        <f t="shared" si="185"/>
        <v>0</v>
      </c>
      <c r="AG1191" s="7" t="str">
        <f t="shared" si="189"/>
        <v>Adult</v>
      </c>
    </row>
    <row r="1192" spans="1:33">
      <c r="A1192">
        <v>4414</v>
      </c>
      <c r="B1192" t="s">
        <v>22</v>
      </c>
      <c r="C1192" t="s">
        <v>15</v>
      </c>
      <c r="D1192" t="s">
        <v>16</v>
      </c>
      <c r="E1192" s="1">
        <v>41015</v>
      </c>
      <c r="F1192" s="3">
        <v>2.8472222222222222E-2</v>
      </c>
      <c r="G1192" s="1">
        <v>41015</v>
      </c>
      <c r="H1192" s="3">
        <v>1.5972222222222221E-2</v>
      </c>
      <c r="I1192">
        <v>3</v>
      </c>
      <c r="J1192">
        <v>1980</v>
      </c>
      <c r="K1192" s="1">
        <v>41015</v>
      </c>
      <c r="L1192" s="3">
        <v>4.8611111111111112E-2</v>
      </c>
      <c r="M1192" s="1">
        <v>41015</v>
      </c>
      <c r="N1192" s="3">
        <v>4.8611111111111112E-2</v>
      </c>
      <c r="O1192">
        <v>31</v>
      </c>
      <c r="P1192">
        <v>0</v>
      </c>
      <c r="Q1192">
        <v>0</v>
      </c>
      <c r="R1192">
        <v>1</v>
      </c>
      <c r="S1192">
        <v>1</v>
      </c>
      <c r="T1192" s="2">
        <f>ED_DATA[[#This Row],[REG DATE]] + ED_DATA[[#This Row],[REG TIME]]</f>
        <v>41015.02847222222</v>
      </c>
      <c r="U1192" s="2">
        <f>ED_DATA[[#This Row],[TRIAGE DATE]] + ED_DATA[[#This Row],[TRIAGE TIME]]</f>
        <v>41015.015972222223</v>
      </c>
      <c r="V1192" s="2">
        <f>ED_DATA[[#This Row],[DISP DATE]] + ED_DATA[[#This Row],[DISP TIME]]</f>
        <v>41015.048611111109</v>
      </c>
      <c r="W1192" s="2">
        <f>ED_DATA[[#This Row],[DATE PT LEFT ED]] + ED_DATA[[#This Row],[TIME PT LEFT ED]]</f>
        <v>41015.048611111109</v>
      </c>
      <c r="X1192" s="5">
        <f t="shared" si="180"/>
        <v>0.48333333333721384</v>
      </c>
      <c r="Y1192" s="5">
        <f t="shared" si="181"/>
        <v>0.48333333333721384</v>
      </c>
      <c r="Z1192" s="7">
        <f t="shared" si="182"/>
        <v>1</v>
      </c>
      <c r="AA1192" s="7">
        <f t="shared" si="183"/>
        <v>1</v>
      </c>
      <c r="AB1192" s="7">
        <f t="shared" si="186"/>
        <v>0</v>
      </c>
      <c r="AC1192" s="7">
        <f t="shared" si="187"/>
        <v>0</v>
      </c>
      <c r="AD1192" s="7">
        <f t="shared" si="188"/>
        <v>0</v>
      </c>
      <c r="AE1192" s="7">
        <f t="shared" si="184"/>
        <v>0</v>
      </c>
      <c r="AF1192" s="7">
        <f t="shared" si="185"/>
        <v>0</v>
      </c>
      <c r="AG1192" s="7" t="str">
        <f t="shared" si="189"/>
        <v>Adult</v>
      </c>
    </row>
    <row r="1193" spans="1:33">
      <c r="A1193">
        <v>4414</v>
      </c>
      <c r="B1193" t="s">
        <v>22</v>
      </c>
      <c r="C1193" t="s">
        <v>15</v>
      </c>
      <c r="D1193" t="s">
        <v>16</v>
      </c>
      <c r="E1193" s="1">
        <v>41015</v>
      </c>
      <c r="F1193" s="3">
        <v>0.12569444444444444</v>
      </c>
      <c r="G1193" s="1">
        <v>41015</v>
      </c>
      <c r="H1193" s="3">
        <v>0.125</v>
      </c>
      <c r="I1193">
        <v>3</v>
      </c>
      <c r="J1193">
        <v>1992</v>
      </c>
      <c r="K1193" s="1">
        <v>41015</v>
      </c>
      <c r="L1193" s="3">
        <v>0.15277777777777779</v>
      </c>
      <c r="M1193" s="1">
        <v>41015</v>
      </c>
      <c r="N1193" s="3">
        <v>0.15625</v>
      </c>
      <c r="O1193">
        <v>23</v>
      </c>
      <c r="P1193">
        <v>3</v>
      </c>
      <c r="Q1193">
        <v>3</v>
      </c>
      <c r="R1193">
        <v>3</v>
      </c>
      <c r="S1193">
        <v>3</v>
      </c>
      <c r="T1193" s="2">
        <f>ED_DATA[[#This Row],[REG DATE]] + ED_DATA[[#This Row],[REG TIME]]</f>
        <v>41015.125694444447</v>
      </c>
      <c r="U1193" s="2">
        <f>ED_DATA[[#This Row],[TRIAGE DATE]] + ED_DATA[[#This Row],[TRIAGE TIME]]</f>
        <v>41015.125</v>
      </c>
      <c r="V1193" s="2">
        <f>ED_DATA[[#This Row],[DISP DATE]] + ED_DATA[[#This Row],[DISP TIME]]</f>
        <v>41015.152777777781</v>
      </c>
      <c r="W1193" s="2">
        <f>ED_DATA[[#This Row],[DATE PT LEFT ED]] + ED_DATA[[#This Row],[TIME PT LEFT ED]]</f>
        <v>41015.15625</v>
      </c>
      <c r="X1193" s="5">
        <f t="shared" si="180"/>
        <v>0.73333333327900618</v>
      </c>
      <c r="Y1193" s="5">
        <f t="shared" si="181"/>
        <v>0.65000000002328306</v>
      </c>
      <c r="Z1193" s="7">
        <f t="shared" si="182"/>
        <v>1</v>
      </c>
      <c r="AA1193" s="7">
        <f t="shared" si="183"/>
        <v>1</v>
      </c>
      <c r="AB1193" s="7">
        <f t="shared" si="186"/>
        <v>0</v>
      </c>
      <c r="AC1193" s="7">
        <f t="shared" si="187"/>
        <v>0</v>
      </c>
      <c r="AD1193" s="7">
        <f t="shared" si="188"/>
        <v>0</v>
      </c>
      <c r="AE1193" s="7">
        <f t="shared" si="184"/>
        <v>0</v>
      </c>
      <c r="AF1193" s="7">
        <f t="shared" si="185"/>
        <v>0</v>
      </c>
      <c r="AG1193" s="7" t="str">
        <f t="shared" si="189"/>
        <v>Adult</v>
      </c>
    </row>
    <row r="1194" spans="1:33">
      <c r="A1194">
        <v>4414</v>
      </c>
      <c r="B1194" t="s">
        <v>26</v>
      </c>
      <c r="C1194" t="s">
        <v>27</v>
      </c>
      <c r="D1194" t="s">
        <v>16</v>
      </c>
      <c r="E1194" s="1">
        <v>41015</v>
      </c>
      <c r="F1194" s="3">
        <v>0.69236111111111109</v>
      </c>
      <c r="G1194" s="1">
        <v>41015</v>
      </c>
      <c r="H1194" s="3">
        <v>0.6875</v>
      </c>
      <c r="I1194">
        <v>3</v>
      </c>
      <c r="J1194">
        <v>1993</v>
      </c>
      <c r="K1194" s="1">
        <v>41015</v>
      </c>
      <c r="L1194" s="3">
        <v>0.7729166666666667</v>
      </c>
      <c r="M1194" s="1">
        <v>41015</v>
      </c>
      <c r="N1194" s="3">
        <v>0.77500000000000002</v>
      </c>
      <c r="O1194">
        <v>21</v>
      </c>
      <c r="P1194">
        <v>16</v>
      </c>
      <c r="Q1194">
        <v>16</v>
      </c>
      <c r="R1194">
        <v>18</v>
      </c>
      <c r="S1194">
        <v>18</v>
      </c>
      <c r="T1194" s="2">
        <f>ED_DATA[[#This Row],[REG DATE]] + ED_DATA[[#This Row],[REG TIME]]</f>
        <v>41015.692361111112</v>
      </c>
      <c r="U1194" s="2">
        <f>ED_DATA[[#This Row],[TRIAGE DATE]] + ED_DATA[[#This Row],[TRIAGE TIME]]</f>
        <v>41015.6875</v>
      </c>
      <c r="V1194" s="2">
        <f>ED_DATA[[#This Row],[DISP DATE]] + ED_DATA[[#This Row],[DISP TIME]]</f>
        <v>41015.772916666669</v>
      </c>
      <c r="W1194" s="2">
        <f>ED_DATA[[#This Row],[DATE PT LEFT ED]] + ED_DATA[[#This Row],[TIME PT LEFT ED]]</f>
        <v>41015.775000000001</v>
      </c>
      <c r="X1194" s="5">
        <f t="shared" si="180"/>
        <v>1.9833333333372138</v>
      </c>
      <c r="Y1194" s="5">
        <f t="shared" si="181"/>
        <v>1.9333333333488554</v>
      </c>
      <c r="Z1194" s="7">
        <f t="shared" si="182"/>
        <v>1</v>
      </c>
      <c r="AA1194" s="7">
        <f t="shared" si="183"/>
        <v>1</v>
      </c>
      <c r="AB1194" s="7">
        <f t="shared" si="186"/>
        <v>1</v>
      </c>
      <c r="AC1194" s="7">
        <f t="shared" si="187"/>
        <v>1</v>
      </c>
      <c r="AD1194" s="7">
        <f t="shared" si="188"/>
        <v>0</v>
      </c>
      <c r="AE1194" s="7">
        <f t="shared" si="184"/>
        <v>1</v>
      </c>
      <c r="AF1194" s="7">
        <f t="shared" si="185"/>
        <v>0</v>
      </c>
      <c r="AG1194" s="7" t="str">
        <f t="shared" si="189"/>
        <v>Adult</v>
      </c>
    </row>
    <row r="1195" spans="1:33">
      <c r="A1195">
        <v>4414</v>
      </c>
      <c r="B1195" t="s">
        <v>22</v>
      </c>
      <c r="C1195" t="s">
        <v>15</v>
      </c>
      <c r="D1195" t="s">
        <v>16</v>
      </c>
      <c r="E1195" s="1">
        <v>41011</v>
      </c>
      <c r="F1195" s="3">
        <v>0.35902777777777778</v>
      </c>
      <c r="G1195" s="1">
        <v>41011</v>
      </c>
      <c r="H1195" s="3">
        <v>0.35833333333333334</v>
      </c>
      <c r="I1195">
        <v>3</v>
      </c>
      <c r="J1195">
        <v>1975</v>
      </c>
      <c r="K1195" s="1">
        <v>41011</v>
      </c>
      <c r="L1195" s="3">
        <v>0.3923611111111111</v>
      </c>
      <c r="M1195" s="1">
        <v>41011</v>
      </c>
      <c r="N1195" s="3">
        <v>0.3923611111111111</v>
      </c>
      <c r="O1195">
        <v>38</v>
      </c>
      <c r="P1195">
        <v>8</v>
      </c>
      <c r="Q1195">
        <v>8</v>
      </c>
      <c r="R1195">
        <v>9</v>
      </c>
      <c r="S1195">
        <v>9</v>
      </c>
      <c r="T1195" s="2">
        <f>ED_DATA[[#This Row],[REG DATE]] + ED_DATA[[#This Row],[REG TIME]]</f>
        <v>41011.359027777777</v>
      </c>
      <c r="U1195" s="2">
        <f>ED_DATA[[#This Row],[TRIAGE DATE]] + ED_DATA[[#This Row],[TRIAGE TIME]]</f>
        <v>41011.35833333333</v>
      </c>
      <c r="V1195" s="2">
        <f>ED_DATA[[#This Row],[DISP DATE]] + ED_DATA[[#This Row],[DISP TIME]]</f>
        <v>41011.392361111109</v>
      </c>
      <c r="W1195" s="2">
        <f>ED_DATA[[#This Row],[DATE PT LEFT ED]] + ED_DATA[[#This Row],[TIME PT LEFT ED]]</f>
        <v>41011.392361111109</v>
      </c>
      <c r="X1195" s="5">
        <f t="shared" si="180"/>
        <v>0.79999999998835847</v>
      </c>
      <c r="Y1195" s="5">
        <f t="shared" si="181"/>
        <v>0.79999999998835847</v>
      </c>
      <c r="Z1195" s="7">
        <f t="shared" si="182"/>
        <v>1</v>
      </c>
      <c r="AA1195" s="7">
        <f t="shared" si="183"/>
        <v>1</v>
      </c>
      <c r="AB1195" s="7">
        <f t="shared" si="186"/>
        <v>0</v>
      </c>
      <c r="AC1195" s="7">
        <f t="shared" si="187"/>
        <v>0</v>
      </c>
      <c r="AD1195" s="7">
        <f t="shared" si="188"/>
        <v>0</v>
      </c>
      <c r="AE1195" s="7">
        <f t="shared" si="184"/>
        <v>0</v>
      </c>
      <c r="AF1195" s="7">
        <f t="shared" si="185"/>
        <v>0</v>
      </c>
      <c r="AG1195" s="7" t="str">
        <f t="shared" si="189"/>
        <v>Adult</v>
      </c>
    </row>
    <row r="1196" spans="1:33">
      <c r="A1196">
        <v>4414</v>
      </c>
      <c r="B1196" t="s">
        <v>22</v>
      </c>
      <c r="C1196" t="s">
        <v>15</v>
      </c>
      <c r="D1196" t="s">
        <v>16</v>
      </c>
      <c r="E1196" s="1">
        <v>41011</v>
      </c>
      <c r="F1196" s="3">
        <v>0.31805555555555554</v>
      </c>
      <c r="G1196" s="1">
        <v>41011</v>
      </c>
      <c r="H1196" s="3">
        <v>0.31736111111111109</v>
      </c>
      <c r="I1196">
        <v>3</v>
      </c>
      <c r="J1196">
        <v>1983</v>
      </c>
      <c r="K1196" s="1">
        <v>41011</v>
      </c>
      <c r="L1196" s="3">
        <v>0.34375</v>
      </c>
      <c r="M1196" s="1">
        <v>41011</v>
      </c>
      <c r="N1196" s="3">
        <v>0.35069444444444442</v>
      </c>
      <c r="O1196">
        <v>31</v>
      </c>
      <c r="P1196">
        <v>7</v>
      </c>
      <c r="Q1196">
        <v>7</v>
      </c>
      <c r="R1196">
        <v>8</v>
      </c>
      <c r="S1196">
        <v>8</v>
      </c>
      <c r="T1196" s="2">
        <f>ED_DATA[[#This Row],[REG DATE]] + ED_DATA[[#This Row],[REG TIME]]</f>
        <v>41011.318055555559</v>
      </c>
      <c r="U1196" s="2">
        <f>ED_DATA[[#This Row],[TRIAGE DATE]] + ED_DATA[[#This Row],[TRIAGE TIME]]</f>
        <v>41011.317361111112</v>
      </c>
      <c r="V1196" s="2">
        <f>ED_DATA[[#This Row],[DISP DATE]] + ED_DATA[[#This Row],[DISP TIME]]</f>
        <v>41011.34375</v>
      </c>
      <c r="W1196" s="2">
        <f>ED_DATA[[#This Row],[DATE PT LEFT ED]] + ED_DATA[[#This Row],[TIME PT LEFT ED]]</f>
        <v>41011.350694444445</v>
      </c>
      <c r="X1196" s="5">
        <f t="shared" si="180"/>
        <v>0.78333333326736465</v>
      </c>
      <c r="Y1196" s="5">
        <f t="shared" si="181"/>
        <v>0.61666666658129543</v>
      </c>
      <c r="Z1196" s="7">
        <f t="shared" si="182"/>
        <v>1</v>
      </c>
      <c r="AA1196" s="7">
        <f t="shared" si="183"/>
        <v>1</v>
      </c>
      <c r="AB1196" s="7">
        <f t="shared" si="186"/>
        <v>0</v>
      </c>
      <c r="AC1196" s="7">
        <f t="shared" si="187"/>
        <v>0</v>
      </c>
      <c r="AD1196" s="7">
        <f t="shared" si="188"/>
        <v>0</v>
      </c>
      <c r="AE1196" s="7">
        <f t="shared" si="184"/>
        <v>0</v>
      </c>
      <c r="AF1196" s="7">
        <f t="shared" si="185"/>
        <v>0</v>
      </c>
      <c r="AG1196" s="7" t="str">
        <f t="shared" si="189"/>
        <v>Adult</v>
      </c>
    </row>
    <row r="1197" spans="1:33">
      <c r="A1197">
        <v>4414</v>
      </c>
      <c r="B1197" t="s">
        <v>22</v>
      </c>
      <c r="C1197" t="s">
        <v>15</v>
      </c>
      <c r="D1197" t="s">
        <v>16</v>
      </c>
      <c r="E1197" s="1">
        <v>41011</v>
      </c>
      <c r="F1197" s="3">
        <v>0.44305555555555554</v>
      </c>
      <c r="G1197" s="1">
        <v>41011</v>
      </c>
      <c r="H1197" s="3">
        <v>0.4375</v>
      </c>
      <c r="I1197">
        <v>3</v>
      </c>
      <c r="J1197">
        <v>1979</v>
      </c>
      <c r="K1197" s="1">
        <v>41011</v>
      </c>
      <c r="L1197" s="3">
        <v>0.46527777777777779</v>
      </c>
      <c r="M1197" s="1">
        <v>41011</v>
      </c>
      <c r="N1197" s="3">
        <v>0.46527777777777779</v>
      </c>
      <c r="O1197">
        <v>36</v>
      </c>
      <c r="P1197">
        <v>10</v>
      </c>
      <c r="Q1197">
        <v>10</v>
      </c>
      <c r="R1197">
        <v>11</v>
      </c>
      <c r="S1197">
        <v>11</v>
      </c>
      <c r="T1197" s="2">
        <f>ED_DATA[[#This Row],[REG DATE]] + ED_DATA[[#This Row],[REG TIME]]</f>
        <v>41011.443055555559</v>
      </c>
      <c r="U1197" s="2">
        <f>ED_DATA[[#This Row],[TRIAGE DATE]] + ED_DATA[[#This Row],[TRIAGE TIME]]</f>
        <v>41011.4375</v>
      </c>
      <c r="V1197" s="2">
        <f>ED_DATA[[#This Row],[DISP DATE]] + ED_DATA[[#This Row],[DISP TIME]]</f>
        <v>41011.465277777781</v>
      </c>
      <c r="W1197" s="2">
        <f>ED_DATA[[#This Row],[DATE PT LEFT ED]] + ED_DATA[[#This Row],[TIME PT LEFT ED]]</f>
        <v>41011.465277777781</v>
      </c>
      <c r="X1197" s="5">
        <f t="shared" si="180"/>
        <v>0.53333333332557231</v>
      </c>
      <c r="Y1197" s="5">
        <f t="shared" si="181"/>
        <v>0.53333333332557231</v>
      </c>
      <c r="Z1197" s="7">
        <f t="shared" si="182"/>
        <v>1</v>
      </c>
      <c r="AA1197" s="7">
        <f t="shared" si="183"/>
        <v>1</v>
      </c>
      <c r="AB1197" s="7">
        <f t="shared" si="186"/>
        <v>0</v>
      </c>
      <c r="AC1197" s="7">
        <f t="shared" si="187"/>
        <v>0</v>
      </c>
      <c r="AD1197" s="7">
        <f t="shared" si="188"/>
        <v>0</v>
      </c>
      <c r="AE1197" s="7">
        <f t="shared" si="184"/>
        <v>0</v>
      </c>
      <c r="AF1197" s="7">
        <f t="shared" si="185"/>
        <v>0</v>
      </c>
      <c r="AG1197" s="7" t="str">
        <f t="shared" si="189"/>
        <v>Adult</v>
      </c>
    </row>
    <row r="1198" spans="1:33">
      <c r="A1198">
        <v>4414</v>
      </c>
      <c r="B1198" t="s">
        <v>22</v>
      </c>
      <c r="C1198" t="s">
        <v>15</v>
      </c>
      <c r="D1198" t="s">
        <v>16</v>
      </c>
      <c r="E1198" s="1">
        <v>41011</v>
      </c>
      <c r="F1198" s="3">
        <v>0.71805555555555556</v>
      </c>
      <c r="G1198" s="1">
        <v>41011</v>
      </c>
      <c r="H1198" s="3">
        <v>0.71736111111111112</v>
      </c>
      <c r="I1198">
        <v>3</v>
      </c>
      <c r="J1198">
        <v>1988</v>
      </c>
      <c r="K1198" s="1">
        <v>41011</v>
      </c>
      <c r="L1198" s="3">
        <v>0.80555555555555558</v>
      </c>
      <c r="M1198" s="1">
        <v>41011</v>
      </c>
      <c r="N1198" s="3">
        <v>0.86111111111111116</v>
      </c>
      <c r="O1198">
        <v>25</v>
      </c>
      <c r="P1198">
        <v>17</v>
      </c>
      <c r="Q1198">
        <v>17</v>
      </c>
      <c r="R1198">
        <v>19</v>
      </c>
      <c r="S1198">
        <v>20</v>
      </c>
      <c r="T1198" s="2">
        <f>ED_DATA[[#This Row],[REG DATE]] + ED_DATA[[#This Row],[REG TIME]]</f>
        <v>41011.718055555553</v>
      </c>
      <c r="U1198" s="2">
        <f>ED_DATA[[#This Row],[TRIAGE DATE]] + ED_DATA[[#This Row],[TRIAGE TIME]]</f>
        <v>41011.717361111114</v>
      </c>
      <c r="V1198" s="2">
        <f>ED_DATA[[#This Row],[DISP DATE]] + ED_DATA[[#This Row],[DISP TIME]]</f>
        <v>41011.805555555555</v>
      </c>
      <c r="W1198" s="2">
        <f>ED_DATA[[#This Row],[DATE PT LEFT ED]] + ED_DATA[[#This Row],[TIME PT LEFT ED]]</f>
        <v>41011.861111111109</v>
      </c>
      <c r="X1198" s="5">
        <f t="shared" si="180"/>
        <v>3.4333333333488554</v>
      </c>
      <c r="Y1198" s="5">
        <f t="shared" si="181"/>
        <v>2.1000000000349246</v>
      </c>
      <c r="Z1198" s="7">
        <f t="shared" si="182"/>
        <v>1</v>
      </c>
      <c r="AA1198" s="7">
        <f t="shared" si="183"/>
        <v>1</v>
      </c>
      <c r="AB1198" s="7">
        <f t="shared" si="186"/>
        <v>0</v>
      </c>
      <c r="AC1198" s="7">
        <f t="shared" si="187"/>
        <v>0</v>
      </c>
      <c r="AD1198" s="7">
        <f t="shared" si="188"/>
        <v>0</v>
      </c>
      <c r="AE1198" s="7">
        <f t="shared" si="184"/>
        <v>0</v>
      </c>
      <c r="AF1198" s="7">
        <f t="shared" si="185"/>
        <v>0</v>
      </c>
      <c r="AG1198" s="7" t="str">
        <f t="shared" si="189"/>
        <v>Adult</v>
      </c>
    </row>
    <row r="1199" spans="1:33">
      <c r="A1199">
        <v>4414</v>
      </c>
      <c r="B1199" t="s">
        <v>22</v>
      </c>
      <c r="C1199" t="s">
        <v>15</v>
      </c>
      <c r="D1199" t="s">
        <v>16</v>
      </c>
      <c r="E1199" s="1">
        <v>41013</v>
      </c>
      <c r="F1199" s="3">
        <v>0.33194444444444443</v>
      </c>
      <c r="G1199" s="1">
        <v>41013</v>
      </c>
      <c r="H1199" s="3">
        <v>0.3263888888888889</v>
      </c>
      <c r="I1199">
        <v>3</v>
      </c>
      <c r="J1199">
        <v>1983</v>
      </c>
      <c r="K1199" s="1">
        <v>41013</v>
      </c>
      <c r="L1199" s="3">
        <v>0.72569444444444442</v>
      </c>
      <c r="M1199" s="1">
        <v>41013</v>
      </c>
      <c r="N1199" s="3">
        <v>0.73611111111111116</v>
      </c>
      <c r="O1199">
        <v>28</v>
      </c>
      <c r="P1199">
        <v>7</v>
      </c>
      <c r="Q1199">
        <v>7</v>
      </c>
      <c r="R1199">
        <v>17</v>
      </c>
      <c r="S1199">
        <v>17</v>
      </c>
      <c r="T1199" s="2">
        <f>ED_DATA[[#This Row],[REG DATE]] + ED_DATA[[#This Row],[REG TIME]]</f>
        <v>41013.331944444442</v>
      </c>
      <c r="U1199" s="2">
        <f>ED_DATA[[#This Row],[TRIAGE DATE]] + ED_DATA[[#This Row],[TRIAGE TIME]]</f>
        <v>41013.326388888891</v>
      </c>
      <c r="V1199" s="2">
        <f>ED_DATA[[#This Row],[DISP DATE]] + ED_DATA[[#This Row],[DISP TIME]]</f>
        <v>41013.725694444445</v>
      </c>
      <c r="W1199" s="2">
        <f>ED_DATA[[#This Row],[DATE PT LEFT ED]] + ED_DATA[[#This Row],[TIME PT LEFT ED]]</f>
        <v>41013.736111111109</v>
      </c>
      <c r="X1199" s="5">
        <f t="shared" si="180"/>
        <v>9.7000000000116415</v>
      </c>
      <c r="Y1199" s="5">
        <f t="shared" si="181"/>
        <v>9.4500000000698492</v>
      </c>
      <c r="Z1199" s="7">
        <f t="shared" si="182"/>
        <v>0</v>
      </c>
      <c r="AA1199" s="7">
        <f t="shared" si="183"/>
        <v>0</v>
      </c>
      <c r="AB1199" s="7">
        <f t="shared" si="186"/>
        <v>0</v>
      </c>
      <c r="AC1199" s="7">
        <f t="shared" si="187"/>
        <v>0</v>
      </c>
      <c r="AD1199" s="7">
        <f t="shared" si="188"/>
        <v>0</v>
      </c>
      <c r="AE1199" s="7">
        <f t="shared" si="184"/>
        <v>0</v>
      </c>
      <c r="AF1199" s="7">
        <f t="shared" si="185"/>
        <v>0</v>
      </c>
      <c r="AG1199" s="7" t="str">
        <f t="shared" si="189"/>
        <v>Adult</v>
      </c>
    </row>
    <row r="1200" spans="1:33">
      <c r="A1200">
        <v>4414</v>
      </c>
      <c r="B1200" t="s">
        <v>22</v>
      </c>
      <c r="C1200" t="s">
        <v>15</v>
      </c>
      <c r="D1200" t="s">
        <v>16</v>
      </c>
      <c r="E1200" s="1">
        <v>41010</v>
      </c>
      <c r="F1200" s="3">
        <v>0.45069444444444445</v>
      </c>
      <c r="G1200" s="1">
        <v>41010</v>
      </c>
      <c r="H1200" s="3">
        <v>0.45</v>
      </c>
      <c r="I1200">
        <v>3</v>
      </c>
      <c r="J1200">
        <v>1985</v>
      </c>
      <c r="K1200" s="1">
        <v>41010</v>
      </c>
      <c r="L1200" s="3">
        <v>0.5</v>
      </c>
      <c r="M1200" s="1">
        <v>41010</v>
      </c>
      <c r="N1200" s="3">
        <v>0.5</v>
      </c>
      <c r="O1200">
        <v>27</v>
      </c>
      <c r="P1200">
        <v>10</v>
      </c>
      <c r="Q1200">
        <v>10</v>
      </c>
      <c r="R1200">
        <v>12</v>
      </c>
      <c r="S1200">
        <v>12</v>
      </c>
      <c r="T1200" s="2">
        <f>ED_DATA[[#This Row],[REG DATE]] + ED_DATA[[#This Row],[REG TIME]]</f>
        <v>41010.450694444444</v>
      </c>
      <c r="U1200" s="2">
        <f>ED_DATA[[#This Row],[TRIAGE DATE]] + ED_DATA[[#This Row],[TRIAGE TIME]]</f>
        <v>41010.449999999997</v>
      </c>
      <c r="V1200" s="2">
        <f>ED_DATA[[#This Row],[DISP DATE]] + ED_DATA[[#This Row],[DISP TIME]]</f>
        <v>41010.5</v>
      </c>
      <c r="W1200" s="2">
        <f>ED_DATA[[#This Row],[DATE PT LEFT ED]] + ED_DATA[[#This Row],[TIME PT LEFT ED]]</f>
        <v>41010.5</v>
      </c>
      <c r="X1200" s="5">
        <f t="shared" si="180"/>
        <v>1.1833333333488554</v>
      </c>
      <c r="Y1200" s="5">
        <f t="shared" si="181"/>
        <v>1.1833333333488554</v>
      </c>
      <c r="Z1200" s="7">
        <f t="shared" si="182"/>
        <v>1</v>
      </c>
      <c r="AA1200" s="7">
        <f t="shared" si="183"/>
        <v>1</v>
      </c>
      <c r="AB1200" s="7">
        <f t="shared" si="186"/>
        <v>0</v>
      </c>
      <c r="AC1200" s="7">
        <f t="shared" si="187"/>
        <v>0</v>
      </c>
      <c r="AD1200" s="7">
        <f t="shared" si="188"/>
        <v>0</v>
      </c>
      <c r="AE1200" s="7">
        <f t="shared" si="184"/>
        <v>0</v>
      </c>
      <c r="AF1200" s="7">
        <f t="shared" si="185"/>
        <v>0</v>
      </c>
      <c r="AG1200" s="7" t="str">
        <f t="shared" si="189"/>
        <v>Adult</v>
      </c>
    </row>
    <row r="1201" spans="1:33">
      <c r="A1201">
        <v>4414</v>
      </c>
      <c r="B1201" t="s">
        <v>22</v>
      </c>
      <c r="C1201" t="s">
        <v>15</v>
      </c>
      <c r="D1201" t="s">
        <v>16</v>
      </c>
      <c r="E1201" s="1">
        <v>41010</v>
      </c>
      <c r="F1201" s="3">
        <v>0.50972222222222219</v>
      </c>
      <c r="G1201" s="1">
        <v>41010</v>
      </c>
      <c r="H1201" s="3">
        <v>0.50902777777777775</v>
      </c>
      <c r="I1201">
        <v>3</v>
      </c>
      <c r="J1201">
        <v>1989</v>
      </c>
      <c r="K1201" s="1">
        <v>41010</v>
      </c>
      <c r="L1201" s="3">
        <v>0.55555555555555558</v>
      </c>
      <c r="M1201" s="1">
        <v>41010</v>
      </c>
      <c r="N1201" s="3">
        <v>0.55555555555555558</v>
      </c>
      <c r="O1201">
        <v>25</v>
      </c>
      <c r="P1201">
        <v>12</v>
      </c>
      <c r="Q1201">
        <v>12</v>
      </c>
      <c r="R1201">
        <v>13</v>
      </c>
      <c r="S1201">
        <v>13</v>
      </c>
      <c r="T1201" s="2">
        <f>ED_DATA[[#This Row],[REG DATE]] + ED_DATA[[#This Row],[REG TIME]]</f>
        <v>41010.509722222225</v>
      </c>
      <c r="U1201" s="2">
        <f>ED_DATA[[#This Row],[TRIAGE DATE]] + ED_DATA[[#This Row],[TRIAGE TIME]]</f>
        <v>41010.509027777778</v>
      </c>
      <c r="V1201" s="2">
        <f>ED_DATA[[#This Row],[DISP DATE]] + ED_DATA[[#This Row],[DISP TIME]]</f>
        <v>41010.555555555555</v>
      </c>
      <c r="W1201" s="2">
        <f>ED_DATA[[#This Row],[DATE PT LEFT ED]] + ED_DATA[[#This Row],[TIME PT LEFT ED]]</f>
        <v>41010.555555555555</v>
      </c>
      <c r="X1201" s="5">
        <f t="shared" si="180"/>
        <v>1.0999999999185093</v>
      </c>
      <c r="Y1201" s="5">
        <f t="shared" si="181"/>
        <v>1.0999999999185093</v>
      </c>
      <c r="Z1201" s="7">
        <f t="shared" si="182"/>
        <v>1</v>
      </c>
      <c r="AA1201" s="7">
        <f t="shared" si="183"/>
        <v>1</v>
      </c>
      <c r="AB1201" s="7">
        <f t="shared" si="186"/>
        <v>0</v>
      </c>
      <c r="AC1201" s="7">
        <f t="shared" si="187"/>
        <v>0</v>
      </c>
      <c r="AD1201" s="7">
        <f t="shared" si="188"/>
        <v>0</v>
      </c>
      <c r="AE1201" s="7">
        <f t="shared" si="184"/>
        <v>0</v>
      </c>
      <c r="AF1201" s="7">
        <f t="shared" si="185"/>
        <v>0</v>
      </c>
      <c r="AG1201" s="7" t="str">
        <f t="shared" si="189"/>
        <v>Adult</v>
      </c>
    </row>
    <row r="1202" spans="1:33">
      <c r="A1202">
        <v>4414</v>
      </c>
      <c r="B1202" t="s">
        <v>22</v>
      </c>
      <c r="C1202" t="s">
        <v>15</v>
      </c>
      <c r="D1202" t="s">
        <v>18</v>
      </c>
      <c r="E1202" s="1">
        <v>41010</v>
      </c>
      <c r="F1202" s="3">
        <v>0.52500000000000002</v>
      </c>
      <c r="G1202" s="1">
        <v>41010</v>
      </c>
      <c r="H1202" s="3">
        <v>0.52430555555555558</v>
      </c>
      <c r="I1202">
        <v>3</v>
      </c>
      <c r="J1202">
        <v>1987</v>
      </c>
      <c r="K1202" s="1">
        <v>41010</v>
      </c>
      <c r="L1202" s="3">
        <v>0.55208333333333337</v>
      </c>
      <c r="M1202" s="1">
        <v>41010</v>
      </c>
      <c r="N1202" s="3">
        <v>0.55902777777777779</v>
      </c>
      <c r="O1202">
        <v>26</v>
      </c>
      <c r="P1202">
        <v>12</v>
      </c>
      <c r="Q1202">
        <v>12</v>
      </c>
      <c r="R1202">
        <v>13</v>
      </c>
      <c r="S1202">
        <v>13</v>
      </c>
      <c r="T1202" s="2">
        <f>ED_DATA[[#This Row],[REG DATE]] + ED_DATA[[#This Row],[REG TIME]]</f>
        <v>41010.525000000001</v>
      </c>
      <c r="U1202" s="2">
        <f>ED_DATA[[#This Row],[TRIAGE DATE]] + ED_DATA[[#This Row],[TRIAGE TIME]]</f>
        <v>41010.524305555555</v>
      </c>
      <c r="V1202" s="2">
        <f>ED_DATA[[#This Row],[DISP DATE]] + ED_DATA[[#This Row],[DISP TIME]]</f>
        <v>41010.552083333336</v>
      </c>
      <c r="W1202" s="2">
        <f>ED_DATA[[#This Row],[DATE PT LEFT ED]] + ED_DATA[[#This Row],[TIME PT LEFT ED]]</f>
        <v>41010.559027777781</v>
      </c>
      <c r="X1202" s="5">
        <f t="shared" si="180"/>
        <v>0.81666666670935228</v>
      </c>
      <c r="Y1202" s="5">
        <f t="shared" si="181"/>
        <v>0.65000000002328306</v>
      </c>
      <c r="Z1202" s="7">
        <f t="shared" si="182"/>
        <v>1</v>
      </c>
      <c r="AA1202" s="7">
        <f t="shared" si="183"/>
        <v>1</v>
      </c>
      <c r="AB1202" s="7">
        <f t="shared" si="186"/>
        <v>0</v>
      </c>
      <c r="AC1202" s="7">
        <f t="shared" si="187"/>
        <v>0</v>
      </c>
      <c r="AD1202" s="7">
        <f t="shared" si="188"/>
        <v>0</v>
      </c>
      <c r="AE1202" s="7">
        <f t="shared" si="184"/>
        <v>0</v>
      </c>
      <c r="AF1202" s="7">
        <f t="shared" si="185"/>
        <v>0</v>
      </c>
      <c r="AG1202" s="7" t="str">
        <f t="shared" si="189"/>
        <v>Adult</v>
      </c>
    </row>
    <row r="1203" spans="1:33">
      <c r="A1203">
        <v>4414</v>
      </c>
      <c r="B1203" t="s">
        <v>22</v>
      </c>
      <c r="C1203" t="s">
        <v>15</v>
      </c>
      <c r="D1203" t="s">
        <v>16</v>
      </c>
      <c r="E1203" s="1">
        <v>41010</v>
      </c>
      <c r="F1203" s="3">
        <v>0.66736111111111107</v>
      </c>
      <c r="G1203" s="1">
        <v>41010</v>
      </c>
      <c r="H1203" s="3">
        <v>0.66666666666666663</v>
      </c>
      <c r="I1203">
        <v>3</v>
      </c>
      <c r="J1203">
        <v>1985</v>
      </c>
      <c r="K1203" s="1">
        <v>41010</v>
      </c>
      <c r="L1203" s="3">
        <v>0.75347222222222221</v>
      </c>
      <c r="M1203" s="1">
        <v>41010</v>
      </c>
      <c r="N1203" s="3">
        <v>0.75347222222222221</v>
      </c>
      <c r="O1203">
        <v>31</v>
      </c>
      <c r="P1203">
        <v>16</v>
      </c>
      <c r="Q1203">
        <v>16</v>
      </c>
      <c r="R1203">
        <v>18</v>
      </c>
      <c r="S1203">
        <v>18</v>
      </c>
      <c r="T1203" s="2">
        <f>ED_DATA[[#This Row],[REG DATE]] + ED_DATA[[#This Row],[REG TIME]]</f>
        <v>41010.667361111111</v>
      </c>
      <c r="U1203" s="2">
        <f>ED_DATA[[#This Row],[TRIAGE DATE]] + ED_DATA[[#This Row],[TRIAGE TIME]]</f>
        <v>41010.666666666664</v>
      </c>
      <c r="V1203" s="2">
        <f>ED_DATA[[#This Row],[DISP DATE]] + ED_DATA[[#This Row],[DISP TIME]]</f>
        <v>41010.753472222219</v>
      </c>
      <c r="W1203" s="2">
        <f>ED_DATA[[#This Row],[DATE PT LEFT ED]] + ED_DATA[[#This Row],[TIME PT LEFT ED]]</f>
        <v>41010.753472222219</v>
      </c>
      <c r="X1203" s="5">
        <f t="shared" si="180"/>
        <v>2.066666666592937</v>
      </c>
      <c r="Y1203" s="5">
        <f t="shared" si="181"/>
        <v>2.066666666592937</v>
      </c>
      <c r="Z1203" s="7">
        <f t="shared" si="182"/>
        <v>1</v>
      </c>
      <c r="AA1203" s="7">
        <f t="shared" si="183"/>
        <v>1</v>
      </c>
      <c r="AB1203" s="7">
        <f t="shared" si="186"/>
        <v>0</v>
      </c>
      <c r="AC1203" s="7">
        <f t="shared" si="187"/>
        <v>0</v>
      </c>
      <c r="AD1203" s="7">
        <f t="shared" si="188"/>
        <v>0</v>
      </c>
      <c r="AE1203" s="7">
        <f t="shared" si="184"/>
        <v>0</v>
      </c>
      <c r="AF1203" s="7">
        <f t="shared" si="185"/>
        <v>0</v>
      </c>
      <c r="AG1203" s="7" t="str">
        <f t="shared" si="189"/>
        <v>Adult</v>
      </c>
    </row>
    <row r="1204" spans="1:33">
      <c r="A1204">
        <v>4414</v>
      </c>
      <c r="B1204" t="s">
        <v>22</v>
      </c>
      <c r="C1204" t="s">
        <v>15</v>
      </c>
      <c r="D1204" t="s">
        <v>16</v>
      </c>
      <c r="E1204" s="1">
        <v>41010</v>
      </c>
      <c r="F1204" s="3">
        <v>0.6743055555555556</v>
      </c>
      <c r="G1204" s="1">
        <v>41010</v>
      </c>
      <c r="H1204" s="3">
        <v>0.67361111111111116</v>
      </c>
      <c r="I1204">
        <v>3</v>
      </c>
      <c r="J1204">
        <v>1979</v>
      </c>
      <c r="K1204" s="1">
        <v>41010</v>
      </c>
      <c r="L1204" s="3">
        <v>0.69444444444444442</v>
      </c>
      <c r="M1204" s="1">
        <v>41010</v>
      </c>
      <c r="N1204" s="3">
        <v>0.70486111111111116</v>
      </c>
      <c r="O1204">
        <v>37</v>
      </c>
      <c r="P1204">
        <v>16</v>
      </c>
      <c r="Q1204">
        <v>16</v>
      </c>
      <c r="R1204">
        <v>16</v>
      </c>
      <c r="S1204">
        <v>16</v>
      </c>
      <c r="T1204" s="2">
        <f>ED_DATA[[#This Row],[REG DATE]] + ED_DATA[[#This Row],[REG TIME]]</f>
        <v>41010.674305555556</v>
      </c>
      <c r="U1204" s="2">
        <f>ED_DATA[[#This Row],[TRIAGE DATE]] + ED_DATA[[#This Row],[TRIAGE TIME]]</f>
        <v>41010.673611111109</v>
      </c>
      <c r="V1204" s="2">
        <f>ED_DATA[[#This Row],[DISP DATE]] + ED_DATA[[#This Row],[DISP TIME]]</f>
        <v>41010.694444444445</v>
      </c>
      <c r="W1204" s="2">
        <f>ED_DATA[[#This Row],[DATE PT LEFT ED]] + ED_DATA[[#This Row],[TIME PT LEFT ED]]</f>
        <v>41010.704861111109</v>
      </c>
      <c r="X1204" s="5">
        <f t="shared" si="180"/>
        <v>0.73333333327900618</v>
      </c>
      <c r="Y1204" s="5">
        <f t="shared" si="181"/>
        <v>0.48333333333721384</v>
      </c>
      <c r="Z1204" s="7">
        <f t="shared" si="182"/>
        <v>1</v>
      </c>
      <c r="AA1204" s="7">
        <f t="shared" si="183"/>
        <v>1</v>
      </c>
      <c r="AB1204" s="7">
        <f t="shared" si="186"/>
        <v>0</v>
      </c>
      <c r="AC1204" s="7">
        <f t="shared" si="187"/>
        <v>0</v>
      </c>
      <c r="AD1204" s="7">
        <f t="shared" si="188"/>
        <v>0</v>
      </c>
      <c r="AE1204" s="7">
        <f t="shared" si="184"/>
        <v>0</v>
      </c>
      <c r="AF1204" s="7">
        <f t="shared" si="185"/>
        <v>0</v>
      </c>
      <c r="AG1204" s="7" t="str">
        <f t="shared" si="189"/>
        <v>Adult</v>
      </c>
    </row>
    <row r="1205" spans="1:33">
      <c r="A1205">
        <v>4414</v>
      </c>
      <c r="B1205" t="s">
        <v>22</v>
      </c>
      <c r="C1205" t="s">
        <v>15</v>
      </c>
      <c r="D1205" t="s">
        <v>16</v>
      </c>
      <c r="E1205" s="1">
        <v>41016</v>
      </c>
      <c r="F1205" s="3">
        <v>0.83750000000000002</v>
      </c>
      <c r="G1205" s="1">
        <v>41016</v>
      </c>
      <c r="H1205" s="3">
        <v>0.83680555555555558</v>
      </c>
      <c r="I1205">
        <v>3</v>
      </c>
      <c r="J1205">
        <v>1973</v>
      </c>
      <c r="K1205" s="1">
        <v>41016</v>
      </c>
      <c r="L1205" s="3">
        <v>0.87708333333333333</v>
      </c>
      <c r="M1205" s="1">
        <v>41016</v>
      </c>
      <c r="N1205" s="3">
        <v>0.87708333333333333</v>
      </c>
      <c r="O1205">
        <v>40</v>
      </c>
      <c r="P1205">
        <v>20</v>
      </c>
      <c r="Q1205">
        <v>20</v>
      </c>
      <c r="R1205">
        <v>21</v>
      </c>
      <c r="S1205">
        <v>21</v>
      </c>
      <c r="T1205" s="2">
        <f>ED_DATA[[#This Row],[REG DATE]] + ED_DATA[[#This Row],[REG TIME]]</f>
        <v>41016.837500000001</v>
      </c>
      <c r="U1205" s="2">
        <f>ED_DATA[[#This Row],[TRIAGE DATE]] + ED_DATA[[#This Row],[TRIAGE TIME]]</f>
        <v>41016.836805555555</v>
      </c>
      <c r="V1205" s="2">
        <f>ED_DATA[[#This Row],[DISP DATE]] + ED_DATA[[#This Row],[DISP TIME]]</f>
        <v>41016.877083333333</v>
      </c>
      <c r="W1205" s="2">
        <f>ED_DATA[[#This Row],[DATE PT LEFT ED]] + ED_DATA[[#This Row],[TIME PT LEFT ED]]</f>
        <v>41016.877083333333</v>
      </c>
      <c r="X1205" s="5">
        <f t="shared" si="180"/>
        <v>0.94999999995343387</v>
      </c>
      <c r="Y1205" s="5">
        <f t="shared" si="181"/>
        <v>0.94999999995343387</v>
      </c>
      <c r="Z1205" s="7">
        <f t="shared" si="182"/>
        <v>1</v>
      </c>
      <c r="AA1205" s="7">
        <f t="shared" si="183"/>
        <v>1</v>
      </c>
      <c r="AB1205" s="7">
        <f t="shared" si="186"/>
        <v>0</v>
      </c>
      <c r="AC1205" s="7">
        <f t="shared" si="187"/>
        <v>0</v>
      </c>
      <c r="AD1205" s="7">
        <f t="shared" si="188"/>
        <v>0</v>
      </c>
      <c r="AE1205" s="7">
        <f t="shared" si="184"/>
        <v>0</v>
      </c>
      <c r="AF1205" s="7">
        <f t="shared" si="185"/>
        <v>0</v>
      </c>
      <c r="AG1205" s="7" t="str">
        <f t="shared" si="189"/>
        <v>Adult</v>
      </c>
    </row>
    <row r="1206" spans="1:33">
      <c r="A1206">
        <v>4414</v>
      </c>
      <c r="B1206" t="s">
        <v>22</v>
      </c>
      <c r="C1206" t="s">
        <v>15</v>
      </c>
      <c r="D1206" t="s">
        <v>16</v>
      </c>
      <c r="E1206" s="1">
        <v>41016</v>
      </c>
      <c r="F1206" s="3">
        <v>0.85347222222222219</v>
      </c>
      <c r="G1206" s="1">
        <v>41016</v>
      </c>
      <c r="H1206" s="3">
        <v>0.85277777777777775</v>
      </c>
      <c r="I1206">
        <v>3</v>
      </c>
      <c r="J1206">
        <v>1983</v>
      </c>
      <c r="K1206" s="1">
        <v>41016</v>
      </c>
      <c r="L1206" s="3">
        <v>0.86805555555555558</v>
      </c>
      <c r="M1206" s="1">
        <v>41016</v>
      </c>
      <c r="N1206" s="3">
        <v>0.88541666666666663</v>
      </c>
      <c r="O1206">
        <v>29</v>
      </c>
      <c r="P1206">
        <v>20</v>
      </c>
      <c r="Q1206">
        <v>20</v>
      </c>
      <c r="R1206">
        <v>20</v>
      </c>
      <c r="S1206">
        <v>21</v>
      </c>
      <c r="T1206" s="2">
        <f>ED_DATA[[#This Row],[REG DATE]] + ED_DATA[[#This Row],[REG TIME]]</f>
        <v>41016.853472222225</v>
      </c>
      <c r="U1206" s="2">
        <f>ED_DATA[[#This Row],[TRIAGE DATE]] + ED_DATA[[#This Row],[TRIAGE TIME]]</f>
        <v>41016.852777777778</v>
      </c>
      <c r="V1206" s="2">
        <f>ED_DATA[[#This Row],[DISP DATE]] + ED_DATA[[#This Row],[DISP TIME]]</f>
        <v>41016.868055555555</v>
      </c>
      <c r="W1206" s="2">
        <f>ED_DATA[[#This Row],[DATE PT LEFT ED]] + ED_DATA[[#This Row],[TIME PT LEFT ED]]</f>
        <v>41016.885416666664</v>
      </c>
      <c r="X1206" s="5">
        <f t="shared" si="180"/>
        <v>0.76666666654637083</v>
      </c>
      <c r="Y1206" s="5">
        <f t="shared" si="181"/>
        <v>0.34999999991850927</v>
      </c>
      <c r="Z1206" s="7">
        <f t="shared" si="182"/>
        <v>1</v>
      </c>
      <c r="AA1206" s="7">
        <f t="shared" si="183"/>
        <v>1</v>
      </c>
      <c r="AB1206" s="7">
        <f t="shared" si="186"/>
        <v>0</v>
      </c>
      <c r="AC1206" s="7">
        <f t="shared" si="187"/>
        <v>0</v>
      </c>
      <c r="AD1206" s="7">
        <f t="shared" si="188"/>
        <v>0</v>
      </c>
      <c r="AE1206" s="7">
        <f t="shared" si="184"/>
        <v>0</v>
      </c>
      <c r="AF1206" s="7">
        <f t="shared" si="185"/>
        <v>0</v>
      </c>
      <c r="AG1206" s="7" t="str">
        <f t="shared" si="189"/>
        <v>Adult</v>
      </c>
    </row>
    <row r="1207" spans="1:33">
      <c r="A1207">
        <v>4414</v>
      </c>
      <c r="B1207" t="s">
        <v>22</v>
      </c>
      <c r="C1207" t="s">
        <v>15</v>
      </c>
      <c r="D1207" t="s">
        <v>16</v>
      </c>
      <c r="E1207" s="1">
        <v>41010</v>
      </c>
      <c r="F1207" s="3">
        <v>0.78263888888888888</v>
      </c>
      <c r="G1207" s="1">
        <v>41010</v>
      </c>
      <c r="H1207" s="3">
        <v>0.78402777777777777</v>
      </c>
      <c r="I1207">
        <v>3</v>
      </c>
      <c r="J1207">
        <v>1987</v>
      </c>
      <c r="K1207" s="1">
        <v>41010</v>
      </c>
      <c r="L1207" s="3">
        <v>0.8666666666666667</v>
      </c>
      <c r="M1207" s="1">
        <v>41010</v>
      </c>
      <c r="N1207" s="3">
        <v>0.8666666666666667</v>
      </c>
      <c r="O1207">
        <v>24</v>
      </c>
      <c r="P1207">
        <v>18</v>
      </c>
      <c r="Q1207">
        <v>18</v>
      </c>
      <c r="R1207">
        <v>20</v>
      </c>
      <c r="S1207">
        <v>20</v>
      </c>
      <c r="T1207" s="2">
        <f>ED_DATA[[#This Row],[REG DATE]] + ED_DATA[[#This Row],[REG TIME]]</f>
        <v>41010.782638888886</v>
      </c>
      <c r="U1207" s="2">
        <f>ED_DATA[[#This Row],[TRIAGE DATE]] + ED_DATA[[#This Row],[TRIAGE TIME]]</f>
        <v>41010.78402777778</v>
      </c>
      <c r="V1207" s="2">
        <f>ED_DATA[[#This Row],[DISP DATE]] + ED_DATA[[#This Row],[DISP TIME]]</f>
        <v>41010.866666666669</v>
      </c>
      <c r="W1207" s="2">
        <f>ED_DATA[[#This Row],[DATE PT LEFT ED]] + ED_DATA[[#This Row],[TIME PT LEFT ED]]</f>
        <v>41010.866666666669</v>
      </c>
      <c r="X1207" s="5">
        <f t="shared" si="180"/>
        <v>2.0166666667792015</v>
      </c>
      <c r="Y1207" s="5">
        <f t="shared" si="181"/>
        <v>2.0166666667792015</v>
      </c>
      <c r="Z1207" s="7">
        <f t="shared" si="182"/>
        <v>1</v>
      </c>
      <c r="AA1207" s="7">
        <f t="shared" si="183"/>
        <v>1</v>
      </c>
      <c r="AB1207" s="7">
        <f t="shared" si="186"/>
        <v>0</v>
      </c>
      <c r="AC1207" s="7">
        <f t="shared" si="187"/>
        <v>0</v>
      </c>
      <c r="AD1207" s="7">
        <f t="shared" si="188"/>
        <v>0</v>
      </c>
      <c r="AE1207" s="7">
        <f t="shared" si="184"/>
        <v>0</v>
      </c>
      <c r="AF1207" s="7">
        <f t="shared" si="185"/>
        <v>0</v>
      </c>
      <c r="AG1207" s="7" t="str">
        <f t="shared" si="189"/>
        <v>Adult</v>
      </c>
    </row>
    <row r="1208" spans="1:33">
      <c r="A1208">
        <v>4414</v>
      </c>
      <c r="B1208" t="s">
        <v>22</v>
      </c>
      <c r="C1208" t="s">
        <v>15</v>
      </c>
      <c r="D1208" t="s">
        <v>16</v>
      </c>
      <c r="E1208" s="1">
        <v>41010</v>
      </c>
      <c r="F1208" s="3">
        <v>0.84583333333333333</v>
      </c>
      <c r="G1208" s="1">
        <v>41010</v>
      </c>
      <c r="H1208" s="3">
        <v>0.84513888888888888</v>
      </c>
      <c r="I1208">
        <v>3</v>
      </c>
      <c r="J1208">
        <v>1978</v>
      </c>
      <c r="K1208" s="1">
        <v>41010</v>
      </c>
      <c r="L1208" s="3">
        <v>0.92361111111111116</v>
      </c>
      <c r="M1208" s="1">
        <v>41010</v>
      </c>
      <c r="N1208" s="3">
        <v>0.92361111111111116</v>
      </c>
      <c r="O1208">
        <v>37</v>
      </c>
      <c r="P1208">
        <v>20</v>
      </c>
      <c r="Q1208">
        <v>20</v>
      </c>
      <c r="R1208">
        <v>22</v>
      </c>
      <c r="S1208">
        <v>22</v>
      </c>
      <c r="T1208" s="2">
        <f>ED_DATA[[#This Row],[REG DATE]] + ED_DATA[[#This Row],[REG TIME]]</f>
        <v>41010.845833333333</v>
      </c>
      <c r="U1208" s="2">
        <f>ED_DATA[[#This Row],[TRIAGE DATE]] + ED_DATA[[#This Row],[TRIAGE TIME]]</f>
        <v>41010.845138888886</v>
      </c>
      <c r="V1208" s="2">
        <f>ED_DATA[[#This Row],[DISP DATE]] + ED_DATA[[#This Row],[DISP TIME]]</f>
        <v>41010.923611111109</v>
      </c>
      <c r="W1208" s="2">
        <f>ED_DATA[[#This Row],[DATE PT LEFT ED]] + ED_DATA[[#This Row],[TIME PT LEFT ED]]</f>
        <v>41010.923611111109</v>
      </c>
      <c r="X1208" s="5">
        <f t="shared" si="180"/>
        <v>1.8666666666395031</v>
      </c>
      <c r="Y1208" s="5">
        <f t="shared" si="181"/>
        <v>1.8666666666395031</v>
      </c>
      <c r="Z1208" s="7">
        <f t="shared" si="182"/>
        <v>1</v>
      </c>
      <c r="AA1208" s="7">
        <f t="shared" si="183"/>
        <v>1</v>
      </c>
      <c r="AB1208" s="7">
        <f t="shared" si="186"/>
        <v>0</v>
      </c>
      <c r="AC1208" s="7">
        <f t="shared" si="187"/>
        <v>0</v>
      </c>
      <c r="AD1208" s="7">
        <f t="shared" si="188"/>
        <v>0</v>
      </c>
      <c r="AE1208" s="7">
        <f t="shared" si="184"/>
        <v>0</v>
      </c>
      <c r="AF1208" s="7">
        <f t="shared" si="185"/>
        <v>0</v>
      </c>
      <c r="AG1208" s="7" t="str">
        <f t="shared" si="189"/>
        <v>Adult</v>
      </c>
    </row>
    <row r="1209" spans="1:33">
      <c r="A1209">
        <v>4414</v>
      </c>
      <c r="B1209" t="s">
        <v>22</v>
      </c>
      <c r="C1209" t="s">
        <v>15</v>
      </c>
      <c r="D1209" t="s">
        <v>16</v>
      </c>
      <c r="E1209" s="1">
        <v>41010</v>
      </c>
      <c r="F1209" s="3">
        <v>0.93194444444444446</v>
      </c>
      <c r="G1209" s="1">
        <v>41010</v>
      </c>
      <c r="H1209" s="3">
        <v>0.93125000000000002</v>
      </c>
      <c r="I1209">
        <v>3</v>
      </c>
      <c r="J1209">
        <v>1978</v>
      </c>
      <c r="K1209" s="1">
        <v>41011</v>
      </c>
      <c r="L1209" s="3">
        <v>2.2222222222222223E-2</v>
      </c>
      <c r="M1209" s="1">
        <v>41011</v>
      </c>
      <c r="N1209" s="3">
        <v>2.2222222222222223E-2</v>
      </c>
      <c r="O1209">
        <v>36</v>
      </c>
      <c r="P1209">
        <v>22</v>
      </c>
      <c r="Q1209">
        <v>22</v>
      </c>
      <c r="R1209">
        <v>0</v>
      </c>
      <c r="S1209">
        <v>0</v>
      </c>
      <c r="T1209" s="2">
        <f>ED_DATA[[#This Row],[REG DATE]] + ED_DATA[[#This Row],[REG TIME]]</f>
        <v>41010.931944444441</v>
      </c>
      <c r="U1209" s="2">
        <f>ED_DATA[[#This Row],[TRIAGE DATE]] + ED_DATA[[#This Row],[TRIAGE TIME]]</f>
        <v>41010.931250000001</v>
      </c>
      <c r="V1209" s="2">
        <f>ED_DATA[[#This Row],[DISP DATE]] + ED_DATA[[#This Row],[DISP TIME]]</f>
        <v>41011.022222222222</v>
      </c>
      <c r="W1209" s="2">
        <f>ED_DATA[[#This Row],[DATE PT LEFT ED]] + ED_DATA[[#This Row],[TIME PT LEFT ED]]</f>
        <v>41011.022222222222</v>
      </c>
      <c r="X1209" s="5">
        <f t="shared" si="180"/>
        <v>2.1666666667442769</v>
      </c>
      <c r="Y1209" s="5">
        <f t="shared" si="181"/>
        <v>2.1666666667442769</v>
      </c>
      <c r="Z1209" s="7">
        <f t="shared" si="182"/>
        <v>1</v>
      </c>
      <c r="AA1209" s="7">
        <f t="shared" si="183"/>
        <v>1</v>
      </c>
      <c r="AB1209" s="7">
        <f t="shared" si="186"/>
        <v>0</v>
      </c>
      <c r="AC1209" s="7">
        <f t="shared" si="187"/>
        <v>0</v>
      </c>
      <c r="AD1209" s="7">
        <f t="shared" si="188"/>
        <v>0</v>
      </c>
      <c r="AE1209" s="7">
        <f t="shared" si="184"/>
        <v>0</v>
      </c>
      <c r="AF1209" s="7">
        <f t="shared" si="185"/>
        <v>0</v>
      </c>
      <c r="AG1209" s="7" t="str">
        <f t="shared" si="189"/>
        <v>Adult</v>
      </c>
    </row>
    <row r="1210" spans="1:33">
      <c r="A1210">
        <v>4414</v>
      </c>
      <c r="B1210" t="s">
        <v>22</v>
      </c>
      <c r="C1210" t="s">
        <v>15</v>
      </c>
      <c r="D1210" t="s">
        <v>16</v>
      </c>
      <c r="E1210" s="1">
        <v>41011</v>
      </c>
      <c r="F1210" s="3">
        <v>0.1</v>
      </c>
      <c r="G1210" s="1">
        <v>41011</v>
      </c>
      <c r="H1210" s="3">
        <v>9.930555555555555E-2</v>
      </c>
      <c r="I1210">
        <v>3</v>
      </c>
      <c r="J1210">
        <v>1983</v>
      </c>
      <c r="K1210" s="1">
        <v>41011</v>
      </c>
      <c r="L1210" s="3">
        <v>0.1736111111111111</v>
      </c>
      <c r="M1210" s="1">
        <v>41011</v>
      </c>
      <c r="N1210" s="3">
        <v>0.19444444444444445</v>
      </c>
      <c r="O1210">
        <v>29</v>
      </c>
      <c r="P1210">
        <v>2</v>
      </c>
      <c r="Q1210">
        <v>2</v>
      </c>
      <c r="R1210">
        <v>4</v>
      </c>
      <c r="S1210">
        <v>4</v>
      </c>
      <c r="T1210" s="2">
        <f>ED_DATA[[#This Row],[REG DATE]] + ED_DATA[[#This Row],[REG TIME]]</f>
        <v>41011.1</v>
      </c>
      <c r="U1210" s="2">
        <f>ED_DATA[[#This Row],[TRIAGE DATE]] + ED_DATA[[#This Row],[TRIAGE TIME]]</f>
        <v>41011.099305555559</v>
      </c>
      <c r="V1210" s="2">
        <f>ED_DATA[[#This Row],[DISP DATE]] + ED_DATA[[#This Row],[DISP TIME]]</f>
        <v>41011.173611111109</v>
      </c>
      <c r="W1210" s="2">
        <f>ED_DATA[[#This Row],[DATE PT LEFT ED]] + ED_DATA[[#This Row],[TIME PT LEFT ED]]</f>
        <v>41011.194444444445</v>
      </c>
      <c r="X1210" s="5">
        <f t="shared" si="180"/>
        <v>2.2666666667209938</v>
      </c>
      <c r="Y1210" s="5">
        <f t="shared" si="181"/>
        <v>1.7666666666627862</v>
      </c>
      <c r="Z1210" s="7">
        <f t="shared" si="182"/>
        <v>1</v>
      </c>
      <c r="AA1210" s="7">
        <f t="shared" si="183"/>
        <v>1</v>
      </c>
      <c r="AB1210" s="7">
        <f t="shared" si="186"/>
        <v>0</v>
      </c>
      <c r="AC1210" s="7">
        <f t="shared" si="187"/>
        <v>0</v>
      </c>
      <c r="AD1210" s="7">
        <f t="shared" si="188"/>
        <v>0</v>
      </c>
      <c r="AE1210" s="7">
        <f t="shared" si="184"/>
        <v>0</v>
      </c>
      <c r="AF1210" s="7">
        <f t="shared" si="185"/>
        <v>0</v>
      </c>
      <c r="AG1210" s="7" t="str">
        <f t="shared" si="189"/>
        <v>Adult</v>
      </c>
    </row>
    <row r="1211" spans="1:33">
      <c r="A1211">
        <v>4414</v>
      </c>
      <c r="B1211" t="s">
        <v>22</v>
      </c>
      <c r="C1211" t="s">
        <v>15</v>
      </c>
      <c r="D1211" t="s">
        <v>16</v>
      </c>
      <c r="E1211" s="1">
        <v>41012</v>
      </c>
      <c r="F1211" s="3">
        <v>0.72986111111111107</v>
      </c>
      <c r="G1211" s="1">
        <v>41012</v>
      </c>
      <c r="H1211" s="3">
        <v>0.72569444444444442</v>
      </c>
      <c r="I1211">
        <v>3</v>
      </c>
      <c r="J1211">
        <v>1990</v>
      </c>
      <c r="K1211" s="1">
        <v>41012</v>
      </c>
      <c r="L1211" s="3">
        <v>0.84027777777777779</v>
      </c>
      <c r="M1211" s="1">
        <v>41012</v>
      </c>
      <c r="N1211" s="3">
        <v>0.91666666666666663</v>
      </c>
      <c r="O1211">
        <v>22</v>
      </c>
      <c r="P1211">
        <v>17</v>
      </c>
      <c r="Q1211">
        <v>17</v>
      </c>
      <c r="R1211">
        <v>20</v>
      </c>
      <c r="S1211">
        <v>22</v>
      </c>
      <c r="T1211" s="2">
        <f>ED_DATA[[#This Row],[REG DATE]] + ED_DATA[[#This Row],[REG TIME]]</f>
        <v>41012.729861111111</v>
      </c>
      <c r="U1211" s="2">
        <f>ED_DATA[[#This Row],[TRIAGE DATE]] + ED_DATA[[#This Row],[TRIAGE TIME]]</f>
        <v>41012.725694444445</v>
      </c>
      <c r="V1211" s="2">
        <f>ED_DATA[[#This Row],[DISP DATE]] + ED_DATA[[#This Row],[DISP TIME]]</f>
        <v>41012.840277777781</v>
      </c>
      <c r="W1211" s="2">
        <f>ED_DATA[[#This Row],[DATE PT LEFT ED]] + ED_DATA[[#This Row],[TIME PT LEFT ED]]</f>
        <v>41012.916666666664</v>
      </c>
      <c r="X1211" s="5">
        <f t="shared" si="180"/>
        <v>4.4833333332790062</v>
      </c>
      <c r="Y1211" s="5">
        <f t="shared" si="181"/>
        <v>2.6500000000814907</v>
      </c>
      <c r="Z1211" s="7">
        <f t="shared" si="182"/>
        <v>1</v>
      </c>
      <c r="AA1211" s="7">
        <f t="shared" si="183"/>
        <v>1</v>
      </c>
      <c r="AB1211" s="7">
        <f t="shared" si="186"/>
        <v>0</v>
      </c>
      <c r="AC1211" s="7">
        <f t="shared" si="187"/>
        <v>0</v>
      </c>
      <c r="AD1211" s="7">
        <f t="shared" si="188"/>
        <v>0</v>
      </c>
      <c r="AE1211" s="7">
        <f t="shared" si="184"/>
        <v>0</v>
      </c>
      <c r="AF1211" s="7">
        <f t="shared" si="185"/>
        <v>0</v>
      </c>
      <c r="AG1211" s="7" t="str">
        <f t="shared" si="189"/>
        <v>Adult</v>
      </c>
    </row>
    <row r="1212" spans="1:33">
      <c r="A1212">
        <v>4414</v>
      </c>
      <c r="B1212" t="s">
        <v>22</v>
      </c>
      <c r="C1212" t="s">
        <v>15</v>
      </c>
      <c r="D1212" t="s">
        <v>16</v>
      </c>
      <c r="E1212" s="1">
        <v>41013</v>
      </c>
      <c r="F1212" s="3">
        <v>3.1944444444444442E-2</v>
      </c>
      <c r="G1212" s="1">
        <v>41013</v>
      </c>
      <c r="H1212" s="3">
        <v>3.125E-2</v>
      </c>
      <c r="I1212">
        <v>3</v>
      </c>
      <c r="J1212">
        <v>1981</v>
      </c>
      <c r="K1212" s="1">
        <v>41013</v>
      </c>
      <c r="L1212" s="3">
        <v>4.5138888888888888E-2</v>
      </c>
      <c r="M1212" s="1">
        <v>41013</v>
      </c>
      <c r="N1212" s="3">
        <v>0.15625</v>
      </c>
      <c r="O1212">
        <v>30</v>
      </c>
      <c r="P1212">
        <v>0</v>
      </c>
      <c r="Q1212">
        <v>0</v>
      </c>
      <c r="R1212">
        <v>1</v>
      </c>
      <c r="S1212">
        <v>3</v>
      </c>
      <c r="T1212" s="2">
        <f>ED_DATA[[#This Row],[REG DATE]] + ED_DATA[[#This Row],[REG TIME]]</f>
        <v>41013.031944444447</v>
      </c>
      <c r="U1212" s="2">
        <f>ED_DATA[[#This Row],[TRIAGE DATE]] + ED_DATA[[#This Row],[TRIAGE TIME]]</f>
        <v>41013.03125</v>
      </c>
      <c r="V1212" s="2">
        <f>ED_DATA[[#This Row],[DISP DATE]] + ED_DATA[[#This Row],[DISP TIME]]</f>
        <v>41013.045138888891</v>
      </c>
      <c r="W1212" s="2">
        <f>ED_DATA[[#This Row],[DATE PT LEFT ED]] + ED_DATA[[#This Row],[TIME PT LEFT ED]]</f>
        <v>41013.15625</v>
      </c>
      <c r="X1212" s="5">
        <f t="shared" si="180"/>
        <v>2.9833333332790062</v>
      </c>
      <c r="Y1212" s="5">
        <f t="shared" si="181"/>
        <v>0.31666666665114462</v>
      </c>
      <c r="Z1212" s="7">
        <f t="shared" si="182"/>
        <v>1</v>
      </c>
      <c r="AA1212" s="7">
        <f t="shared" si="183"/>
        <v>1</v>
      </c>
      <c r="AB1212" s="7">
        <f t="shared" si="186"/>
        <v>0</v>
      </c>
      <c r="AC1212" s="7">
        <f t="shared" si="187"/>
        <v>0</v>
      </c>
      <c r="AD1212" s="7">
        <f t="shared" si="188"/>
        <v>0</v>
      </c>
      <c r="AE1212" s="7">
        <f t="shared" si="184"/>
        <v>0</v>
      </c>
      <c r="AF1212" s="7">
        <f t="shared" si="185"/>
        <v>0</v>
      </c>
      <c r="AG1212" s="7" t="str">
        <f t="shared" si="189"/>
        <v>Adult</v>
      </c>
    </row>
    <row r="1213" spans="1:33">
      <c r="A1213">
        <v>4414</v>
      </c>
      <c r="B1213" t="s">
        <v>22</v>
      </c>
      <c r="C1213" t="s">
        <v>15</v>
      </c>
      <c r="D1213" t="s">
        <v>16</v>
      </c>
      <c r="E1213" s="1">
        <v>41013</v>
      </c>
      <c r="F1213" s="3">
        <v>0.27361111111111114</v>
      </c>
      <c r="G1213" s="1">
        <v>41013</v>
      </c>
      <c r="H1213" s="3">
        <v>0.27291666666666664</v>
      </c>
      <c r="I1213">
        <v>3</v>
      </c>
      <c r="J1213">
        <v>1982</v>
      </c>
      <c r="K1213" s="1">
        <v>41013</v>
      </c>
      <c r="L1213" s="3">
        <v>0.32291666666666669</v>
      </c>
      <c r="M1213" s="1">
        <v>41013</v>
      </c>
      <c r="N1213" s="3">
        <v>0.32291666666666669</v>
      </c>
      <c r="O1213">
        <v>31</v>
      </c>
      <c r="P1213">
        <v>6</v>
      </c>
      <c r="Q1213">
        <v>6</v>
      </c>
      <c r="R1213">
        <v>7</v>
      </c>
      <c r="S1213">
        <v>7</v>
      </c>
      <c r="T1213" s="2">
        <f>ED_DATA[[#This Row],[REG DATE]] + ED_DATA[[#This Row],[REG TIME]]</f>
        <v>41013.273611111108</v>
      </c>
      <c r="U1213" s="2">
        <f>ED_DATA[[#This Row],[TRIAGE DATE]] + ED_DATA[[#This Row],[TRIAGE TIME]]</f>
        <v>41013.272916666669</v>
      </c>
      <c r="V1213" s="2">
        <f>ED_DATA[[#This Row],[DISP DATE]] + ED_DATA[[#This Row],[DISP TIME]]</f>
        <v>41013.322916666664</v>
      </c>
      <c r="W1213" s="2">
        <f>ED_DATA[[#This Row],[DATE PT LEFT ED]] + ED_DATA[[#This Row],[TIME PT LEFT ED]]</f>
        <v>41013.322916666664</v>
      </c>
      <c r="X1213" s="5">
        <f t="shared" si="180"/>
        <v>1.1833333333488554</v>
      </c>
      <c r="Y1213" s="5">
        <f t="shared" si="181"/>
        <v>1.1833333333488554</v>
      </c>
      <c r="Z1213" s="7">
        <f t="shared" si="182"/>
        <v>1</v>
      </c>
      <c r="AA1213" s="7">
        <f t="shared" si="183"/>
        <v>1</v>
      </c>
      <c r="AB1213" s="7">
        <f t="shared" si="186"/>
        <v>0</v>
      </c>
      <c r="AC1213" s="7">
        <f t="shared" si="187"/>
        <v>0</v>
      </c>
      <c r="AD1213" s="7">
        <f t="shared" si="188"/>
        <v>0</v>
      </c>
      <c r="AE1213" s="7">
        <f t="shared" si="184"/>
        <v>0</v>
      </c>
      <c r="AF1213" s="7">
        <f t="shared" si="185"/>
        <v>0</v>
      </c>
      <c r="AG1213" s="7" t="str">
        <f t="shared" si="189"/>
        <v>Adult</v>
      </c>
    </row>
    <row r="1214" spans="1:33">
      <c r="A1214">
        <v>4414</v>
      </c>
      <c r="B1214" t="s">
        <v>22</v>
      </c>
      <c r="C1214" t="s">
        <v>15</v>
      </c>
      <c r="D1214" t="s">
        <v>16</v>
      </c>
      <c r="E1214" s="1">
        <v>41013</v>
      </c>
      <c r="F1214" s="3">
        <v>0.3888888888888889</v>
      </c>
      <c r="G1214" s="1">
        <v>41013</v>
      </c>
      <c r="H1214" s="3">
        <v>0.38819444444444445</v>
      </c>
      <c r="I1214">
        <v>3</v>
      </c>
      <c r="J1214">
        <v>1978</v>
      </c>
      <c r="K1214" s="1">
        <v>41013</v>
      </c>
      <c r="L1214" s="3">
        <v>0.47222222222222221</v>
      </c>
      <c r="M1214" s="1">
        <v>41013</v>
      </c>
      <c r="N1214" s="3">
        <v>0.47222222222222221</v>
      </c>
      <c r="O1214">
        <v>36</v>
      </c>
      <c r="P1214">
        <v>9</v>
      </c>
      <c r="Q1214">
        <v>9</v>
      </c>
      <c r="R1214">
        <v>11</v>
      </c>
      <c r="S1214">
        <v>11</v>
      </c>
      <c r="T1214" s="2">
        <f>ED_DATA[[#This Row],[REG DATE]] + ED_DATA[[#This Row],[REG TIME]]</f>
        <v>41013.388888888891</v>
      </c>
      <c r="U1214" s="2">
        <f>ED_DATA[[#This Row],[TRIAGE DATE]] + ED_DATA[[#This Row],[TRIAGE TIME]]</f>
        <v>41013.388194444444</v>
      </c>
      <c r="V1214" s="2">
        <f>ED_DATA[[#This Row],[DISP DATE]] + ED_DATA[[#This Row],[DISP TIME]]</f>
        <v>41013.472222222219</v>
      </c>
      <c r="W1214" s="2">
        <f>ED_DATA[[#This Row],[DATE PT LEFT ED]] + ED_DATA[[#This Row],[TIME PT LEFT ED]]</f>
        <v>41013.472222222219</v>
      </c>
      <c r="X1214" s="5">
        <f t="shared" si="180"/>
        <v>1.9999999998835847</v>
      </c>
      <c r="Y1214" s="5">
        <f t="shared" si="181"/>
        <v>1.9999999998835847</v>
      </c>
      <c r="Z1214" s="7">
        <f t="shared" si="182"/>
        <v>1</v>
      </c>
      <c r="AA1214" s="7">
        <f t="shared" si="183"/>
        <v>1</v>
      </c>
      <c r="AB1214" s="7">
        <f t="shared" si="186"/>
        <v>0</v>
      </c>
      <c r="AC1214" s="7">
        <f t="shared" si="187"/>
        <v>0</v>
      </c>
      <c r="AD1214" s="7">
        <f t="shared" si="188"/>
        <v>0</v>
      </c>
      <c r="AE1214" s="7">
        <f t="shared" si="184"/>
        <v>0</v>
      </c>
      <c r="AF1214" s="7">
        <f t="shared" si="185"/>
        <v>0</v>
      </c>
      <c r="AG1214" s="7" t="str">
        <f t="shared" si="189"/>
        <v>Adult</v>
      </c>
    </row>
    <row r="1215" spans="1:33">
      <c r="A1215">
        <v>4414</v>
      </c>
      <c r="B1215" t="s">
        <v>22</v>
      </c>
      <c r="C1215" t="s">
        <v>15</v>
      </c>
      <c r="D1215" t="s">
        <v>16</v>
      </c>
      <c r="E1215" s="1">
        <v>41013</v>
      </c>
      <c r="F1215" s="3">
        <v>0.39444444444444443</v>
      </c>
      <c r="G1215" s="1">
        <v>41013</v>
      </c>
      <c r="H1215" s="3">
        <v>0.39374999999999999</v>
      </c>
      <c r="I1215">
        <v>3</v>
      </c>
      <c r="J1215">
        <v>1979</v>
      </c>
      <c r="K1215" s="1">
        <v>41013</v>
      </c>
      <c r="L1215" s="3">
        <v>0.44791666666666669</v>
      </c>
      <c r="M1215" s="1">
        <v>41013</v>
      </c>
      <c r="N1215" s="3">
        <v>0.44791666666666669</v>
      </c>
      <c r="O1215">
        <v>36</v>
      </c>
      <c r="P1215">
        <v>9</v>
      </c>
      <c r="Q1215">
        <v>9</v>
      </c>
      <c r="R1215">
        <v>10</v>
      </c>
      <c r="S1215">
        <v>10</v>
      </c>
      <c r="T1215" s="2">
        <f>ED_DATA[[#This Row],[REG DATE]] + ED_DATA[[#This Row],[REG TIME]]</f>
        <v>41013.394444444442</v>
      </c>
      <c r="U1215" s="2">
        <f>ED_DATA[[#This Row],[TRIAGE DATE]] + ED_DATA[[#This Row],[TRIAGE TIME]]</f>
        <v>41013.393750000003</v>
      </c>
      <c r="V1215" s="2">
        <f>ED_DATA[[#This Row],[DISP DATE]] + ED_DATA[[#This Row],[DISP TIME]]</f>
        <v>41013.447916666664</v>
      </c>
      <c r="W1215" s="2">
        <f>ED_DATA[[#This Row],[DATE PT LEFT ED]] + ED_DATA[[#This Row],[TIME PT LEFT ED]]</f>
        <v>41013.447916666664</v>
      </c>
      <c r="X1215" s="5">
        <f t="shared" si="180"/>
        <v>1.2833333333255723</v>
      </c>
      <c r="Y1215" s="5">
        <f t="shared" si="181"/>
        <v>1.2833333333255723</v>
      </c>
      <c r="Z1215" s="7">
        <f t="shared" si="182"/>
        <v>1</v>
      </c>
      <c r="AA1215" s="7">
        <f t="shared" si="183"/>
        <v>1</v>
      </c>
      <c r="AB1215" s="7">
        <f t="shared" si="186"/>
        <v>0</v>
      </c>
      <c r="AC1215" s="7">
        <f t="shared" si="187"/>
        <v>0</v>
      </c>
      <c r="AD1215" s="7">
        <f t="shared" si="188"/>
        <v>0</v>
      </c>
      <c r="AE1215" s="7">
        <f t="shared" si="184"/>
        <v>0</v>
      </c>
      <c r="AF1215" s="7">
        <f t="shared" si="185"/>
        <v>0</v>
      </c>
      <c r="AG1215" s="7" t="str">
        <f t="shared" si="189"/>
        <v>Adult</v>
      </c>
    </row>
    <row r="1216" spans="1:33">
      <c r="A1216">
        <v>4414</v>
      </c>
      <c r="B1216" t="s">
        <v>22</v>
      </c>
      <c r="C1216" t="s">
        <v>15</v>
      </c>
      <c r="D1216" t="s">
        <v>16</v>
      </c>
      <c r="E1216" s="1">
        <v>41013</v>
      </c>
      <c r="F1216" s="3">
        <v>0.44166666666666665</v>
      </c>
      <c r="G1216" s="1">
        <v>41013</v>
      </c>
      <c r="H1216" s="3">
        <v>0.43541666666666667</v>
      </c>
      <c r="I1216">
        <v>3</v>
      </c>
      <c r="J1216">
        <v>1985</v>
      </c>
      <c r="K1216" s="1">
        <v>41013</v>
      </c>
      <c r="L1216" s="3">
        <v>0.44236111111111109</v>
      </c>
      <c r="M1216" s="1">
        <v>41013</v>
      </c>
      <c r="N1216" s="3">
        <v>0.44236111111111109</v>
      </c>
      <c r="O1216">
        <v>28</v>
      </c>
      <c r="P1216">
        <v>10</v>
      </c>
      <c r="Q1216">
        <v>10</v>
      </c>
      <c r="R1216">
        <v>10</v>
      </c>
      <c r="S1216">
        <v>10</v>
      </c>
      <c r="T1216" s="2">
        <f>ED_DATA[[#This Row],[REG DATE]] + ED_DATA[[#This Row],[REG TIME]]</f>
        <v>41013.441666666666</v>
      </c>
      <c r="U1216" s="2">
        <f>ED_DATA[[#This Row],[TRIAGE DATE]] + ED_DATA[[#This Row],[TRIAGE TIME]]</f>
        <v>41013.435416666667</v>
      </c>
      <c r="V1216" s="2">
        <f>ED_DATA[[#This Row],[DISP DATE]] + ED_DATA[[#This Row],[DISP TIME]]</f>
        <v>41013.442361111112</v>
      </c>
      <c r="W1216" s="2">
        <f>ED_DATA[[#This Row],[DATE PT LEFT ED]] + ED_DATA[[#This Row],[TIME PT LEFT ED]]</f>
        <v>41013.442361111112</v>
      </c>
      <c r="X1216" s="5">
        <f t="shared" ref="X1216:X1266" si="190">(W1216-T1216)*24</f>
        <v>1.6666666720993817E-2</v>
      </c>
      <c r="Y1216" s="5">
        <f t="shared" ref="Y1216:Y1266" si="191">(V1216-T1216)*24</f>
        <v>1.6666666720993817E-2</v>
      </c>
      <c r="Z1216" s="7">
        <f t="shared" ref="Z1216:Z1266" si="192">IF(Y1216&lt;7,1,0)</f>
        <v>1</v>
      </c>
      <c r="AA1216" s="7">
        <f t="shared" ref="AA1216:AA1266" si="193">IF(Y1216&lt;4,1,0)</f>
        <v>1</v>
      </c>
      <c r="AB1216" s="7">
        <f t="shared" si="186"/>
        <v>0</v>
      </c>
      <c r="AC1216" s="7">
        <f t="shared" si="187"/>
        <v>0</v>
      </c>
      <c r="AD1216" s="7">
        <f t="shared" si="188"/>
        <v>0</v>
      </c>
      <c r="AE1216" s="7">
        <f t="shared" ref="AE1216:AE1266" si="194">IF(AND(AC1216=1,Z1216=1),1,0)</f>
        <v>0</v>
      </c>
      <c r="AF1216" s="7">
        <f t="shared" ref="AF1216:AF1266" si="195">IF(AND(AD1216=1,AA1216=1),1,0)</f>
        <v>0</v>
      </c>
      <c r="AG1216" s="7" t="str">
        <f t="shared" si="189"/>
        <v>Adult</v>
      </c>
    </row>
    <row r="1217" spans="1:33">
      <c r="A1217">
        <v>4414</v>
      </c>
      <c r="B1217" t="s">
        <v>22</v>
      </c>
      <c r="C1217" t="s">
        <v>15</v>
      </c>
      <c r="D1217" t="s">
        <v>16</v>
      </c>
      <c r="E1217" s="1">
        <v>41013</v>
      </c>
      <c r="F1217" s="3">
        <v>0.45694444444444443</v>
      </c>
      <c r="G1217" s="1">
        <v>41013</v>
      </c>
      <c r="H1217" s="3">
        <v>0.45624999999999999</v>
      </c>
      <c r="I1217">
        <v>3</v>
      </c>
      <c r="J1217">
        <v>1992</v>
      </c>
      <c r="K1217" s="1">
        <v>41013</v>
      </c>
      <c r="L1217" s="3">
        <v>0.72916666666666663</v>
      </c>
      <c r="M1217" s="1">
        <v>41013</v>
      </c>
      <c r="N1217" s="3">
        <v>0.74791666666666667</v>
      </c>
      <c r="O1217">
        <v>21</v>
      </c>
      <c r="P1217">
        <v>10</v>
      </c>
      <c r="Q1217">
        <v>10</v>
      </c>
      <c r="R1217">
        <v>17</v>
      </c>
      <c r="S1217">
        <v>17</v>
      </c>
      <c r="T1217" s="2">
        <f>ED_DATA[[#This Row],[REG DATE]] + ED_DATA[[#This Row],[REG TIME]]</f>
        <v>41013.456944444442</v>
      </c>
      <c r="U1217" s="2">
        <f>ED_DATA[[#This Row],[TRIAGE DATE]] + ED_DATA[[#This Row],[TRIAGE TIME]]</f>
        <v>41013.456250000003</v>
      </c>
      <c r="V1217" s="2">
        <f>ED_DATA[[#This Row],[DISP DATE]] + ED_DATA[[#This Row],[DISP TIME]]</f>
        <v>41013.729166666664</v>
      </c>
      <c r="W1217" s="2">
        <f>ED_DATA[[#This Row],[DATE PT LEFT ED]] + ED_DATA[[#This Row],[TIME PT LEFT ED]]</f>
        <v>41013.747916666667</v>
      </c>
      <c r="X1217" s="5">
        <f t="shared" si="190"/>
        <v>6.9833333333954215</v>
      </c>
      <c r="Y1217" s="5">
        <f t="shared" si="191"/>
        <v>6.5333333333255723</v>
      </c>
      <c r="Z1217" s="7">
        <f t="shared" si="192"/>
        <v>1</v>
      </c>
      <c r="AA1217" s="7">
        <f t="shared" si="193"/>
        <v>0</v>
      </c>
      <c r="AB1217" s="7">
        <f t="shared" si="186"/>
        <v>0</v>
      </c>
      <c r="AC1217" s="7">
        <f t="shared" si="187"/>
        <v>0</v>
      </c>
      <c r="AD1217" s="7">
        <f t="shared" si="188"/>
        <v>0</v>
      </c>
      <c r="AE1217" s="7">
        <f t="shared" si="194"/>
        <v>0</v>
      </c>
      <c r="AF1217" s="7">
        <f t="shared" si="195"/>
        <v>0</v>
      </c>
      <c r="AG1217" s="7" t="str">
        <f t="shared" si="189"/>
        <v>Adult</v>
      </c>
    </row>
    <row r="1218" spans="1:33">
      <c r="A1218">
        <v>4414</v>
      </c>
      <c r="B1218" t="s">
        <v>22</v>
      </c>
      <c r="C1218" t="s">
        <v>15</v>
      </c>
      <c r="D1218" t="s">
        <v>16</v>
      </c>
      <c r="E1218" s="1">
        <v>41013</v>
      </c>
      <c r="F1218" s="3">
        <v>0.61805555555555558</v>
      </c>
      <c r="G1218" s="1">
        <v>41013</v>
      </c>
      <c r="H1218" s="3">
        <v>0.61736111111111114</v>
      </c>
      <c r="I1218">
        <v>3</v>
      </c>
      <c r="J1218">
        <v>1986</v>
      </c>
      <c r="K1218" s="1">
        <v>41013</v>
      </c>
      <c r="L1218" s="3">
        <v>0.72222222222222221</v>
      </c>
      <c r="M1218" s="1">
        <v>41013</v>
      </c>
      <c r="N1218" s="3">
        <v>0.72222222222222221</v>
      </c>
      <c r="O1218">
        <v>26</v>
      </c>
      <c r="P1218">
        <v>14</v>
      </c>
      <c r="Q1218">
        <v>14</v>
      </c>
      <c r="R1218">
        <v>17</v>
      </c>
      <c r="S1218">
        <v>17</v>
      </c>
      <c r="T1218" s="2">
        <f>ED_DATA[[#This Row],[REG DATE]] + ED_DATA[[#This Row],[REG TIME]]</f>
        <v>41013.618055555555</v>
      </c>
      <c r="U1218" s="2">
        <f>ED_DATA[[#This Row],[TRIAGE DATE]] + ED_DATA[[#This Row],[TRIAGE TIME]]</f>
        <v>41013.617361111108</v>
      </c>
      <c r="V1218" s="2">
        <f>ED_DATA[[#This Row],[DISP DATE]] + ED_DATA[[#This Row],[DISP TIME]]</f>
        <v>41013.722222222219</v>
      </c>
      <c r="W1218" s="2">
        <f>ED_DATA[[#This Row],[DATE PT LEFT ED]] + ED_DATA[[#This Row],[TIME PT LEFT ED]]</f>
        <v>41013.722222222219</v>
      </c>
      <c r="X1218" s="5">
        <f t="shared" si="190"/>
        <v>2.4999999999417923</v>
      </c>
      <c r="Y1218" s="5">
        <f t="shared" si="191"/>
        <v>2.4999999999417923</v>
      </c>
      <c r="Z1218" s="7">
        <f t="shared" si="192"/>
        <v>1</v>
      </c>
      <c r="AA1218" s="7">
        <f t="shared" si="193"/>
        <v>1</v>
      </c>
      <c r="AB1218" s="7">
        <f t="shared" ref="AB1218:AB1266" si="196">IF(C1218="Nurse Practitioner",1,0)</f>
        <v>0</v>
      </c>
      <c r="AC1218" s="7">
        <f t="shared" ref="AC1218:AC1266" si="197">IF(AND(I1218&lt;4,AB1218=1),1,0)</f>
        <v>0</v>
      </c>
      <c r="AD1218" s="7">
        <f t="shared" ref="AD1218:AD1266" si="198">IF(AND(I1218&gt;3,AB1218=1),1,0)</f>
        <v>0</v>
      </c>
      <c r="AE1218" s="7">
        <f t="shared" si="194"/>
        <v>0</v>
      </c>
      <c r="AF1218" s="7">
        <f t="shared" si="195"/>
        <v>0</v>
      </c>
      <c r="AG1218" s="7" t="str">
        <f t="shared" ref="AG1218:AG1266" si="199">IF(O1218&lt;=17, "Pediatric", IF(O1218&lt;=64, "Adult", "Senior"))</f>
        <v>Adult</v>
      </c>
    </row>
    <row r="1219" spans="1:33">
      <c r="A1219">
        <v>4414</v>
      </c>
      <c r="B1219" t="s">
        <v>28</v>
      </c>
      <c r="C1219" t="s">
        <v>15</v>
      </c>
      <c r="D1219" t="s">
        <v>16</v>
      </c>
      <c r="E1219" s="1">
        <v>41010</v>
      </c>
      <c r="F1219" s="3">
        <v>1.9444444444444445E-2</v>
      </c>
      <c r="G1219" s="1">
        <v>41010</v>
      </c>
      <c r="H1219" s="3">
        <v>1.5972222222222221E-2</v>
      </c>
      <c r="I1219">
        <v>3</v>
      </c>
      <c r="J1219">
        <v>1954</v>
      </c>
      <c r="K1219" s="1">
        <v>41010</v>
      </c>
      <c r="L1219" s="3">
        <v>9.0277777777777776E-2</v>
      </c>
      <c r="M1219" s="1">
        <v>41010</v>
      </c>
      <c r="N1219" s="3">
        <v>9.0277777777777776E-2</v>
      </c>
      <c r="O1219">
        <v>60</v>
      </c>
      <c r="P1219">
        <v>0</v>
      </c>
      <c r="Q1219">
        <v>0</v>
      </c>
      <c r="R1219">
        <v>2</v>
      </c>
      <c r="S1219">
        <v>2</v>
      </c>
      <c r="T1219" s="2">
        <f>ED_DATA[[#This Row],[REG DATE]] + ED_DATA[[#This Row],[REG TIME]]</f>
        <v>41010.019444444442</v>
      </c>
      <c r="U1219" s="2">
        <f>ED_DATA[[#This Row],[TRIAGE DATE]] + ED_DATA[[#This Row],[TRIAGE TIME]]</f>
        <v>41010.015972222223</v>
      </c>
      <c r="V1219" s="2">
        <f>ED_DATA[[#This Row],[DISP DATE]] + ED_DATA[[#This Row],[DISP TIME]]</f>
        <v>41010.090277777781</v>
      </c>
      <c r="W1219" s="2">
        <f>ED_DATA[[#This Row],[DATE PT LEFT ED]] + ED_DATA[[#This Row],[TIME PT LEFT ED]]</f>
        <v>41010.090277777781</v>
      </c>
      <c r="X1219" s="5">
        <f t="shared" si="190"/>
        <v>1.7000000001280569</v>
      </c>
      <c r="Y1219" s="5">
        <f t="shared" si="191"/>
        <v>1.7000000001280569</v>
      </c>
      <c r="Z1219" s="7">
        <f t="shared" si="192"/>
        <v>1</v>
      </c>
      <c r="AA1219" s="7">
        <f t="shared" si="193"/>
        <v>1</v>
      </c>
      <c r="AB1219" s="7">
        <f t="shared" si="196"/>
        <v>0</v>
      </c>
      <c r="AC1219" s="7">
        <f t="shared" si="197"/>
        <v>0</v>
      </c>
      <c r="AD1219" s="7">
        <f t="shared" si="198"/>
        <v>0</v>
      </c>
      <c r="AE1219" s="7">
        <f t="shared" si="194"/>
        <v>0</v>
      </c>
      <c r="AF1219" s="7">
        <f t="shared" si="195"/>
        <v>0</v>
      </c>
      <c r="AG1219" s="7" t="str">
        <f t="shared" si="199"/>
        <v>Adult</v>
      </c>
    </row>
    <row r="1220" spans="1:33">
      <c r="A1220">
        <v>4414</v>
      </c>
      <c r="B1220" t="s">
        <v>28</v>
      </c>
      <c r="C1220" t="s">
        <v>15</v>
      </c>
      <c r="D1220" t="s">
        <v>18</v>
      </c>
      <c r="E1220" s="1">
        <v>41010</v>
      </c>
      <c r="F1220" s="3">
        <v>0.19930555555555557</v>
      </c>
      <c r="G1220" s="1">
        <v>41010</v>
      </c>
      <c r="H1220" s="3">
        <v>0.19027777777777777</v>
      </c>
      <c r="I1220">
        <v>3</v>
      </c>
      <c r="J1220">
        <v>1970</v>
      </c>
      <c r="K1220" s="1">
        <v>41010</v>
      </c>
      <c r="L1220" s="3">
        <v>0.22847222222222222</v>
      </c>
      <c r="M1220" s="1">
        <v>41010</v>
      </c>
      <c r="N1220" s="3">
        <v>0.22847222222222222</v>
      </c>
      <c r="O1220">
        <v>45</v>
      </c>
      <c r="P1220">
        <v>4</v>
      </c>
      <c r="Q1220">
        <v>4</v>
      </c>
      <c r="R1220">
        <v>5</v>
      </c>
      <c r="S1220">
        <v>5</v>
      </c>
      <c r="T1220" s="2">
        <f>ED_DATA[[#This Row],[REG DATE]] + ED_DATA[[#This Row],[REG TIME]]</f>
        <v>41010.199305555558</v>
      </c>
      <c r="U1220" s="2">
        <f>ED_DATA[[#This Row],[TRIAGE DATE]] + ED_DATA[[#This Row],[TRIAGE TIME]]</f>
        <v>41010.19027777778</v>
      </c>
      <c r="V1220" s="2">
        <f>ED_DATA[[#This Row],[DISP DATE]] + ED_DATA[[#This Row],[DISP TIME]]</f>
        <v>41010.228472222225</v>
      </c>
      <c r="W1220" s="2">
        <f>ED_DATA[[#This Row],[DATE PT LEFT ED]] + ED_DATA[[#This Row],[TIME PT LEFT ED]]</f>
        <v>41010.228472222225</v>
      </c>
      <c r="X1220" s="5">
        <f t="shared" si="190"/>
        <v>0.70000000001164153</v>
      </c>
      <c r="Y1220" s="5">
        <f t="shared" si="191"/>
        <v>0.70000000001164153</v>
      </c>
      <c r="Z1220" s="7">
        <f t="shared" si="192"/>
        <v>1</v>
      </c>
      <c r="AA1220" s="7">
        <f t="shared" si="193"/>
        <v>1</v>
      </c>
      <c r="AB1220" s="7">
        <f t="shared" si="196"/>
        <v>0</v>
      </c>
      <c r="AC1220" s="7">
        <f t="shared" si="197"/>
        <v>0</v>
      </c>
      <c r="AD1220" s="7">
        <f t="shared" si="198"/>
        <v>0</v>
      </c>
      <c r="AE1220" s="7">
        <f t="shared" si="194"/>
        <v>0</v>
      </c>
      <c r="AF1220" s="7">
        <f t="shared" si="195"/>
        <v>0</v>
      </c>
      <c r="AG1220" s="7" t="str">
        <f t="shared" si="199"/>
        <v>Adult</v>
      </c>
    </row>
    <row r="1221" spans="1:33">
      <c r="A1221">
        <v>4414</v>
      </c>
      <c r="B1221" t="s">
        <v>28</v>
      </c>
      <c r="C1221" t="s">
        <v>15</v>
      </c>
      <c r="D1221" t="s">
        <v>16</v>
      </c>
      <c r="E1221" s="1">
        <v>41010</v>
      </c>
      <c r="F1221" s="3">
        <v>0.69444444444444442</v>
      </c>
      <c r="G1221" s="1">
        <v>41010</v>
      </c>
      <c r="H1221" s="3">
        <v>0.6875</v>
      </c>
      <c r="I1221">
        <v>3</v>
      </c>
      <c r="J1221">
        <v>1992</v>
      </c>
      <c r="K1221" s="1">
        <v>41010</v>
      </c>
      <c r="L1221" s="3">
        <v>0.82638888888888884</v>
      </c>
      <c r="M1221" s="1">
        <v>41010</v>
      </c>
      <c r="N1221" s="3">
        <v>0.82638888888888884</v>
      </c>
      <c r="O1221">
        <v>20</v>
      </c>
      <c r="P1221">
        <v>16</v>
      </c>
      <c r="Q1221">
        <v>16</v>
      </c>
      <c r="R1221">
        <v>19</v>
      </c>
      <c r="S1221">
        <v>19</v>
      </c>
      <c r="T1221" s="2">
        <f>ED_DATA[[#This Row],[REG DATE]] + ED_DATA[[#This Row],[REG TIME]]</f>
        <v>41010.694444444445</v>
      </c>
      <c r="U1221" s="2">
        <f>ED_DATA[[#This Row],[TRIAGE DATE]] + ED_DATA[[#This Row],[TRIAGE TIME]]</f>
        <v>41010.6875</v>
      </c>
      <c r="V1221" s="2">
        <f>ED_DATA[[#This Row],[DISP DATE]] + ED_DATA[[#This Row],[DISP TIME]]</f>
        <v>41010.826388888891</v>
      </c>
      <c r="W1221" s="2">
        <f>ED_DATA[[#This Row],[DATE PT LEFT ED]] + ED_DATA[[#This Row],[TIME PT LEFT ED]]</f>
        <v>41010.826388888891</v>
      </c>
      <c r="X1221" s="5">
        <f t="shared" si="190"/>
        <v>3.1666666666860692</v>
      </c>
      <c r="Y1221" s="5">
        <f t="shared" si="191"/>
        <v>3.1666666666860692</v>
      </c>
      <c r="Z1221" s="7">
        <f t="shared" si="192"/>
        <v>1</v>
      </c>
      <c r="AA1221" s="7">
        <f t="shared" si="193"/>
        <v>1</v>
      </c>
      <c r="AB1221" s="7">
        <f t="shared" si="196"/>
        <v>0</v>
      </c>
      <c r="AC1221" s="7">
        <f t="shared" si="197"/>
        <v>0</v>
      </c>
      <c r="AD1221" s="7">
        <f t="shared" si="198"/>
        <v>0</v>
      </c>
      <c r="AE1221" s="7">
        <f t="shared" si="194"/>
        <v>0</v>
      </c>
      <c r="AF1221" s="7">
        <f t="shared" si="195"/>
        <v>0</v>
      </c>
      <c r="AG1221" s="7" t="str">
        <f t="shared" si="199"/>
        <v>Adult</v>
      </c>
    </row>
    <row r="1222" spans="1:33">
      <c r="A1222">
        <v>4414</v>
      </c>
      <c r="B1222" t="s">
        <v>28</v>
      </c>
      <c r="C1222" t="s">
        <v>15</v>
      </c>
      <c r="D1222" t="s">
        <v>16</v>
      </c>
      <c r="E1222" s="1">
        <v>41010</v>
      </c>
      <c r="F1222" s="3">
        <v>0.84722222222222221</v>
      </c>
      <c r="G1222" s="1">
        <v>41010</v>
      </c>
      <c r="H1222" s="3">
        <v>0.84236111111111112</v>
      </c>
      <c r="I1222">
        <v>3</v>
      </c>
      <c r="J1222">
        <v>1980</v>
      </c>
      <c r="K1222" s="1">
        <v>41010</v>
      </c>
      <c r="L1222" s="3">
        <v>0.92013888888888884</v>
      </c>
      <c r="M1222" s="1">
        <v>41010</v>
      </c>
      <c r="N1222" s="3">
        <v>0.92013888888888884</v>
      </c>
      <c r="O1222">
        <v>31</v>
      </c>
      <c r="P1222">
        <v>20</v>
      </c>
      <c r="Q1222">
        <v>20</v>
      </c>
      <c r="R1222">
        <v>22</v>
      </c>
      <c r="S1222">
        <v>22</v>
      </c>
      <c r="T1222" s="2">
        <f>ED_DATA[[#This Row],[REG DATE]] + ED_DATA[[#This Row],[REG TIME]]</f>
        <v>41010.847222222219</v>
      </c>
      <c r="U1222" s="2">
        <f>ED_DATA[[#This Row],[TRIAGE DATE]] + ED_DATA[[#This Row],[TRIAGE TIME]]</f>
        <v>41010.842361111114</v>
      </c>
      <c r="V1222" s="2">
        <f>ED_DATA[[#This Row],[DISP DATE]] + ED_DATA[[#This Row],[DISP TIME]]</f>
        <v>41010.920138888891</v>
      </c>
      <c r="W1222" s="2">
        <f>ED_DATA[[#This Row],[DATE PT LEFT ED]] + ED_DATA[[#This Row],[TIME PT LEFT ED]]</f>
        <v>41010.920138888891</v>
      </c>
      <c r="X1222" s="5">
        <f t="shared" si="190"/>
        <v>1.7500000001164153</v>
      </c>
      <c r="Y1222" s="5">
        <f t="shared" si="191"/>
        <v>1.7500000001164153</v>
      </c>
      <c r="Z1222" s="7">
        <f t="shared" si="192"/>
        <v>1</v>
      </c>
      <c r="AA1222" s="7">
        <f t="shared" si="193"/>
        <v>1</v>
      </c>
      <c r="AB1222" s="7">
        <f t="shared" si="196"/>
        <v>0</v>
      </c>
      <c r="AC1222" s="7">
        <f t="shared" si="197"/>
        <v>0</v>
      </c>
      <c r="AD1222" s="7">
        <f t="shared" si="198"/>
        <v>0</v>
      </c>
      <c r="AE1222" s="7">
        <f t="shared" si="194"/>
        <v>0</v>
      </c>
      <c r="AF1222" s="7">
        <f t="shared" si="195"/>
        <v>0</v>
      </c>
      <c r="AG1222" s="7" t="str">
        <f t="shared" si="199"/>
        <v>Adult</v>
      </c>
    </row>
    <row r="1223" spans="1:33">
      <c r="A1223">
        <v>4414</v>
      </c>
      <c r="B1223" t="s">
        <v>28</v>
      </c>
      <c r="C1223" t="s">
        <v>15</v>
      </c>
      <c r="D1223" t="s">
        <v>16</v>
      </c>
      <c r="E1223" s="1">
        <v>41011</v>
      </c>
      <c r="F1223" s="3">
        <v>0.20694444444444443</v>
      </c>
      <c r="G1223" s="1">
        <v>41011</v>
      </c>
      <c r="H1223" s="3">
        <v>0.20208333333333334</v>
      </c>
      <c r="I1223">
        <v>3</v>
      </c>
      <c r="J1223">
        <v>1994</v>
      </c>
      <c r="K1223" s="1">
        <v>41011</v>
      </c>
      <c r="L1223" s="3">
        <v>0.2673611111111111</v>
      </c>
      <c r="M1223" s="1">
        <v>41011</v>
      </c>
      <c r="N1223" s="3">
        <v>0.2673611111111111</v>
      </c>
      <c r="O1223">
        <v>21</v>
      </c>
      <c r="P1223">
        <v>4</v>
      </c>
      <c r="Q1223">
        <v>4</v>
      </c>
      <c r="R1223">
        <v>6</v>
      </c>
      <c r="S1223">
        <v>6</v>
      </c>
      <c r="T1223" s="2">
        <f>ED_DATA[[#This Row],[REG DATE]] + ED_DATA[[#This Row],[REG TIME]]</f>
        <v>41011.206944444442</v>
      </c>
      <c r="U1223" s="2">
        <f>ED_DATA[[#This Row],[TRIAGE DATE]] + ED_DATA[[#This Row],[TRIAGE TIME]]</f>
        <v>41011.20208333333</v>
      </c>
      <c r="V1223" s="2">
        <f>ED_DATA[[#This Row],[DISP DATE]] + ED_DATA[[#This Row],[DISP TIME]]</f>
        <v>41011.267361111109</v>
      </c>
      <c r="W1223" s="2">
        <f>ED_DATA[[#This Row],[DATE PT LEFT ED]] + ED_DATA[[#This Row],[TIME PT LEFT ED]]</f>
        <v>41011.267361111109</v>
      </c>
      <c r="X1223" s="5">
        <f t="shared" si="190"/>
        <v>1.4500000000116415</v>
      </c>
      <c r="Y1223" s="5">
        <f t="shared" si="191"/>
        <v>1.4500000000116415</v>
      </c>
      <c r="Z1223" s="7">
        <f t="shared" si="192"/>
        <v>1</v>
      </c>
      <c r="AA1223" s="7">
        <f t="shared" si="193"/>
        <v>1</v>
      </c>
      <c r="AB1223" s="7">
        <f t="shared" si="196"/>
        <v>0</v>
      </c>
      <c r="AC1223" s="7">
        <f t="shared" si="197"/>
        <v>0</v>
      </c>
      <c r="AD1223" s="7">
        <f t="shared" si="198"/>
        <v>0</v>
      </c>
      <c r="AE1223" s="7">
        <f t="shared" si="194"/>
        <v>0</v>
      </c>
      <c r="AF1223" s="7">
        <f t="shared" si="195"/>
        <v>0</v>
      </c>
      <c r="AG1223" s="7" t="str">
        <f t="shared" si="199"/>
        <v>Adult</v>
      </c>
    </row>
    <row r="1224" spans="1:33">
      <c r="A1224">
        <v>4414</v>
      </c>
      <c r="B1224" t="s">
        <v>28</v>
      </c>
      <c r="C1224" t="s">
        <v>15</v>
      </c>
      <c r="D1224" t="s">
        <v>16</v>
      </c>
      <c r="E1224" s="1">
        <v>41011</v>
      </c>
      <c r="F1224" s="3">
        <v>0.25277777777777777</v>
      </c>
      <c r="G1224" s="1">
        <v>41011</v>
      </c>
      <c r="H1224" s="3">
        <v>0.24583333333333332</v>
      </c>
      <c r="I1224">
        <v>3</v>
      </c>
      <c r="J1224">
        <v>1965</v>
      </c>
      <c r="K1224" s="1">
        <v>41011</v>
      </c>
      <c r="L1224" s="3">
        <v>0.36458333333333331</v>
      </c>
      <c r="M1224" s="1">
        <v>41011</v>
      </c>
      <c r="N1224" s="3">
        <v>0.36527777777777776</v>
      </c>
      <c r="O1224">
        <v>47</v>
      </c>
      <c r="P1224">
        <v>6</v>
      </c>
      <c r="Q1224">
        <v>5</v>
      </c>
      <c r="R1224">
        <v>8</v>
      </c>
      <c r="S1224">
        <v>8</v>
      </c>
      <c r="T1224" s="2">
        <f>ED_DATA[[#This Row],[REG DATE]] + ED_DATA[[#This Row],[REG TIME]]</f>
        <v>41011.25277777778</v>
      </c>
      <c r="U1224" s="2">
        <f>ED_DATA[[#This Row],[TRIAGE DATE]] + ED_DATA[[#This Row],[TRIAGE TIME]]</f>
        <v>41011.245833333334</v>
      </c>
      <c r="V1224" s="2">
        <f>ED_DATA[[#This Row],[DISP DATE]] + ED_DATA[[#This Row],[DISP TIME]]</f>
        <v>41011.364583333336</v>
      </c>
      <c r="W1224" s="2">
        <f>ED_DATA[[#This Row],[DATE PT LEFT ED]] + ED_DATA[[#This Row],[TIME PT LEFT ED]]</f>
        <v>41011.365277777775</v>
      </c>
      <c r="X1224" s="5">
        <f t="shared" si="190"/>
        <v>2.6999999998952262</v>
      </c>
      <c r="Y1224" s="5">
        <f t="shared" si="191"/>
        <v>2.6833333333488554</v>
      </c>
      <c r="Z1224" s="7">
        <f t="shared" si="192"/>
        <v>1</v>
      </c>
      <c r="AA1224" s="7">
        <f t="shared" si="193"/>
        <v>1</v>
      </c>
      <c r="AB1224" s="7">
        <f t="shared" si="196"/>
        <v>0</v>
      </c>
      <c r="AC1224" s="7">
        <f t="shared" si="197"/>
        <v>0</v>
      </c>
      <c r="AD1224" s="7">
        <f t="shared" si="198"/>
        <v>0</v>
      </c>
      <c r="AE1224" s="7">
        <f t="shared" si="194"/>
        <v>0</v>
      </c>
      <c r="AF1224" s="7">
        <f t="shared" si="195"/>
        <v>0</v>
      </c>
      <c r="AG1224" s="7" t="str">
        <f t="shared" si="199"/>
        <v>Adult</v>
      </c>
    </row>
    <row r="1225" spans="1:33">
      <c r="A1225">
        <v>4414</v>
      </c>
      <c r="B1225" t="s">
        <v>28</v>
      </c>
      <c r="C1225" t="s">
        <v>15</v>
      </c>
      <c r="D1225" t="s">
        <v>16</v>
      </c>
      <c r="E1225" s="1">
        <v>41011</v>
      </c>
      <c r="F1225" s="3">
        <v>0.61527777777777781</v>
      </c>
      <c r="G1225" s="1">
        <v>41011</v>
      </c>
      <c r="H1225" s="3">
        <v>0.61111111111111116</v>
      </c>
      <c r="I1225">
        <v>3</v>
      </c>
      <c r="J1225">
        <v>1973</v>
      </c>
      <c r="K1225" s="1">
        <v>41011</v>
      </c>
      <c r="L1225" s="3">
        <v>0.65277777777777779</v>
      </c>
      <c r="M1225" s="1">
        <v>41011</v>
      </c>
      <c r="N1225" s="3">
        <v>0.65277777777777779</v>
      </c>
      <c r="O1225">
        <v>41</v>
      </c>
      <c r="P1225">
        <v>14</v>
      </c>
      <c r="Q1225">
        <v>14</v>
      </c>
      <c r="R1225">
        <v>15</v>
      </c>
      <c r="S1225">
        <v>15</v>
      </c>
      <c r="T1225" s="2">
        <f>ED_DATA[[#This Row],[REG DATE]] + ED_DATA[[#This Row],[REG TIME]]</f>
        <v>41011.615277777775</v>
      </c>
      <c r="U1225" s="2">
        <f>ED_DATA[[#This Row],[TRIAGE DATE]] + ED_DATA[[#This Row],[TRIAGE TIME]]</f>
        <v>41011.611111111109</v>
      </c>
      <c r="V1225" s="2">
        <f>ED_DATA[[#This Row],[DISP DATE]] + ED_DATA[[#This Row],[DISP TIME]]</f>
        <v>41011.652777777781</v>
      </c>
      <c r="W1225" s="2">
        <f>ED_DATA[[#This Row],[DATE PT LEFT ED]] + ED_DATA[[#This Row],[TIME PT LEFT ED]]</f>
        <v>41011.652777777781</v>
      </c>
      <c r="X1225" s="5">
        <f t="shared" si="190"/>
        <v>0.90000000013969839</v>
      </c>
      <c r="Y1225" s="5">
        <f t="shared" si="191"/>
        <v>0.90000000013969839</v>
      </c>
      <c r="Z1225" s="7">
        <f t="shared" si="192"/>
        <v>1</v>
      </c>
      <c r="AA1225" s="7">
        <f t="shared" si="193"/>
        <v>1</v>
      </c>
      <c r="AB1225" s="7">
        <f t="shared" si="196"/>
        <v>0</v>
      </c>
      <c r="AC1225" s="7">
        <f t="shared" si="197"/>
        <v>0</v>
      </c>
      <c r="AD1225" s="7">
        <f t="shared" si="198"/>
        <v>0</v>
      </c>
      <c r="AE1225" s="7">
        <f t="shared" si="194"/>
        <v>0</v>
      </c>
      <c r="AF1225" s="7">
        <f t="shared" si="195"/>
        <v>0</v>
      </c>
      <c r="AG1225" s="7" t="str">
        <f t="shared" si="199"/>
        <v>Adult</v>
      </c>
    </row>
    <row r="1226" spans="1:33">
      <c r="A1226">
        <v>4414</v>
      </c>
      <c r="B1226" t="s">
        <v>28</v>
      </c>
      <c r="C1226" t="s">
        <v>15</v>
      </c>
      <c r="D1226" t="s">
        <v>16</v>
      </c>
      <c r="E1226" s="1">
        <v>41011</v>
      </c>
      <c r="F1226" s="3">
        <v>0.89652777777777781</v>
      </c>
      <c r="G1226" s="1">
        <v>41011</v>
      </c>
      <c r="H1226" s="3">
        <v>0.8930555555555556</v>
      </c>
      <c r="I1226">
        <v>3</v>
      </c>
      <c r="J1226">
        <v>1982</v>
      </c>
      <c r="K1226" s="1">
        <v>41011</v>
      </c>
      <c r="L1226" s="3">
        <v>0.93055555555555558</v>
      </c>
      <c r="M1226" s="1">
        <v>41011</v>
      </c>
      <c r="N1226" s="3">
        <v>0.93055555555555558</v>
      </c>
      <c r="O1226">
        <v>34</v>
      </c>
      <c r="P1226">
        <v>21</v>
      </c>
      <c r="Q1226">
        <v>21</v>
      </c>
      <c r="R1226">
        <v>22</v>
      </c>
      <c r="S1226">
        <v>22</v>
      </c>
      <c r="T1226" s="2">
        <f>ED_DATA[[#This Row],[REG DATE]] + ED_DATA[[#This Row],[REG TIME]]</f>
        <v>41011.896527777775</v>
      </c>
      <c r="U1226" s="2">
        <f>ED_DATA[[#This Row],[TRIAGE DATE]] + ED_DATA[[#This Row],[TRIAGE TIME]]</f>
        <v>41011.893055555556</v>
      </c>
      <c r="V1226" s="2">
        <f>ED_DATA[[#This Row],[DISP DATE]] + ED_DATA[[#This Row],[DISP TIME]]</f>
        <v>41011.930555555555</v>
      </c>
      <c r="W1226" s="2">
        <f>ED_DATA[[#This Row],[DATE PT LEFT ED]] + ED_DATA[[#This Row],[TIME PT LEFT ED]]</f>
        <v>41011.930555555555</v>
      </c>
      <c r="X1226" s="5">
        <f t="shared" si="190"/>
        <v>0.81666666670935228</v>
      </c>
      <c r="Y1226" s="5">
        <f t="shared" si="191"/>
        <v>0.81666666670935228</v>
      </c>
      <c r="Z1226" s="7">
        <f t="shared" si="192"/>
        <v>1</v>
      </c>
      <c r="AA1226" s="7">
        <f t="shared" si="193"/>
        <v>1</v>
      </c>
      <c r="AB1226" s="7">
        <f t="shared" si="196"/>
        <v>0</v>
      </c>
      <c r="AC1226" s="7">
        <f t="shared" si="197"/>
        <v>0</v>
      </c>
      <c r="AD1226" s="7">
        <f t="shared" si="198"/>
        <v>0</v>
      </c>
      <c r="AE1226" s="7">
        <f t="shared" si="194"/>
        <v>0</v>
      </c>
      <c r="AF1226" s="7">
        <f t="shared" si="195"/>
        <v>0</v>
      </c>
      <c r="AG1226" s="7" t="str">
        <f t="shared" si="199"/>
        <v>Adult</v>
      </c>
    </row>
    <row r="1227" spans="1:33">
      <c r="A1227">
        <v>4414</v>
      </c>
      <c r="B1227" t="s">
        <v>28</v>
      </c>
      <c r="C1227" t="s">
        <v>15</v>
      </c>
      <c r="D1227" t="s">
        <v>16</v>
      </c>
      <c r="E1227" s="1">
        <v>41011</v>
      </c>
      <c r="F1227" s="3">
        <v>0.93541666666666667</v>
      </c>
      <c r="G1227" s="1">
        <v>41011</v>
      </c>
      <c r="H1227" s="3">
        <v>0.9291666666666667</v>
      </c>
      <c r="I1227">
        <v>3</v>
      </c>
      <c r="J1227">
        <v>1990</v>
      </c>
      <c r="K1227" s="1">
        <v>41012</v>
      </c>
      <c r="L1227" s="3">
        <v>0.11874999999999999</v>
      </c>
      <c r="M1227" s="1">
        <v>41012</v>
      </c>
      <c r="N1227" s="3">
        <v>0.11874999999999999</v>
      </c>
      <c r="O1227">
        <v>23</v>
      </c>
      <c r="P1227">
        <v>22</v>
      </c>
      <c r="Q1227">
        <v>22</v>
      </c>
      <c r="R1227">
        <v>2</v>
      </c>
      <c r="S1227">
        <v>2</v>
      </c>
      <c r="T1227" s="2">
        <f>ED_DATA[[#This Row],[REG DATE]] + ED_DATA[[#This Row],[REG TIME]]</f>
        <v>41011.935416666667</v>
      </c>
      <c r="U1227" s="2">
        <f>ED_DATA[[#This Row],[TRIAGE DATE]] + ED_DATA[[#This Row],[TRIAGE TIME]]</f>
        <v>41011.929166666669</v>
      </c>
      <c r="V1227" s="2">
        <f>ED_DATA[[#This Row],[DISP DATE]] + ED_DATA[[#This Row],[DISP TIME]]</f>
        <v>41012.118750000001</v>
      </c>
      <c r="W1227" s="2">
        <f>ED_DATA[[#This Row],[DATE PT LEFT ED]] + ED_DATA[[#This Row],[TIME PT LEFT ED]]</f>
        <v>41012.118750000001</v>
      </c>
      <c r="X1227" s="5">
        <f t="shared" si="190"/>
        <v>4.4000000000232831</v>
      </c>
      <c r="Y1227" s="5">
        <f t="shared" si="191"/>
        <v>4.4000000000232831</v>
      </c>
      <c r="Z1227" s="7">
        <f t="shared" si="192"/>
        <v>1</v>
      </c>
      <c r="AA1227" s="7">
        <f t="shared" si="193"/>
        <v>0</v>
      </c>
      <c r="AB1227" s="7">
        <f t="shared" si="196"/>
        <v>0</v>
      </c>
      <c r="AC1227" s="7">
        <f t="shared" si="197"/>
        <v>0</v>
      </c>
      <c r="AD1227" s="7">
        <f t="shared" si="198"/>
        <v>0</v>
      </c>
      <c r="AE1227" s="7">
        <f t="shared" si="194"/>
        <v>0</v>
      </c>
      <c r="AF1227" s="7">
        <f t="shared" si="195"/>
        <v>0</v>
      </c>
      <c r="AG1227" s="7" t="str">
        <f t="shared" si="199"/>
        <v>Adult</v>
      </c>
    </row>
    <row r="1228" spans="1:33">
      <c r="A1228">
        <v>4414</v>
      </c>
      <c r="B1228" t="s">
        <v>28</v>
      </c>
      <c r="C1228" t="s">
        <v>15</v>
      </c>
      <c r="D1228" t="s">
        <v>16</v>
      </c>
      <c r="E1228" s="1">
        <v>41012</v>
      </c>
      <c r="F1228" s="3">
        <v>0.40416666666666667</v>
      </c>
      <c r="G1228" s="1">
        <v>41012</v>
      </c>
      <c r="H1228" s="3">
        <v>0.39930555555555558</v>
      </c>
      <c r="I1228">
        <v>3</v>
      </c>
      <c r="J1228">
        <v>1959</v>
      </c>
      <c r="K1228" s="1">
        <v>41012</v>
      </c>
      <c r="L1228" s="3">
        <v>0.57847222222222228</v>
      </c>
      <c r="M1228" s="1">
        <v>41012</v>
      </c>
      <c r="N1228" s="3">
        <v>0.57847222222222228</v>
      </c>
      <c r="O1228">
        <v>55</v>
      </c>
      <c r="P1228">
        <v>9</v>
      </c>
      <c r="Q1228">
        <v>9</v>
      </c>
      <c r="R1228">
        <v>13</v>
      </c>
      <c r="S1228">
        <v>13</v>
      </c>
      <c r="T1228" s="2">
        <f>ED_DATA[[#This Row],[REG DATE]] + ED_DATA[[#This Row],[REG TIME]]</f>
        <v>41012.404166666667</v>
      </c>
      <c r="U1228" s="2">
        <f>ED_DATA[[#This Row],[TRIAGE DATE]] + ED_DATA[[#This Row],[TRIAGE TIME]]</f>
        <v>41012.399305555555</v>
      </c>
      <c r="V1228" s="2">
        <f>ED_DATA[[#This Row],[DISP DATE]] + ED_DATA[[#This Row],[DISP TIME]]</f>
        <v>41012.578472222223</v>
      </c>
      <c r="W1228" s="2">
        <f>ED_DATA[[#This Row],[DATE PT LEFT ED]] + ED_DATA[[#This Row],[TIME PT LEFT ED]]</f>
        <v>41012.578472222223</v>
      </c>
      <c r="X1228" s="5">
        <f t="shared" si="190"/>
        <v>4.1833333333488554</v>
      </c>
      <c r="Y1228" s="5">
        <f t="shared" si="191"/>
        <v>4.1833333333488554</v>
      </c>
      <c r="Z1228" s="7">
        <f t="shared" si="192"/>
        <v>1</v>
      </c>
      <c r="AA1228" s="7">
        <f t="shared" si="193"/>
        <v>0</v>
      </c>
      <c r="AB1228" s="7">
        <f t="shared" si="196"/>
        <v>0</v>
      </c>
      <c r="AC1228" s="7">
        <f t="shared" si="197"/>
        <v>0</v>
      </c>
      <c r="AD1228" s="7">
        <f t="shared" si="198"/>
        <v>0</v>
      </c>
      <c r="AE1228" s="7">
        <f t="shared" si="194"/>
        <v>0</v>
      </c>
      <c r="AF1228" s="7">
        <f t="shared" si="195"/>
        <v>0</v>
      </c>
      <c r="AG1228" s="7" t="str">
        <f t="shared" si="199"/>
        <v>Adult</v>
      </c>
    </row>
    <row r="1229" spans="1:33">
      <c r="A1229">
        <v>4414</v>
      </c>
      <c r="B1229" t="s">
        <v>28</v>
      </c>
      <c r="C1229" t="s">
        <v>15</v>
      </c>
      <c r="D1229" t="s">
        <v>16</v>
      </c>
      <c r="E1229" s="1">
        <v>41012</v>
      </c>
      <c r="F1229" s="3">
        <v>0.46666666666666667</v>
      </c>
      <c r="G1229" s="1">
        <v>41012</v>
      </c>
      <c r="H1229" s="3">
        <v>0.45763888888888887</v>
      </c>
      <c r="I1229">
        <v>3</v>
      </c>
      <c r="J1229">
        <v>1953</v>
      </c>
      <c r="K1229" s="1">
        <v>41012</v>
      </c>
      <c r="L1229" s="3">
        <v>0.66666666666666663</v>
      </c>
      <c r="M1229" s="1">
        <v>41012</v>
      </c>
      <c r="N1229" s="3">
        <v>0.66666666666666663</v>
      </c>
      <c r="O1229">
        <v>61</v>
      </c>
      <c r="P1229">
        <v>11</v>
      </c>
      <c r="Q1229">
        <v>10</v>
      </c>
      <c r="R1229">
        <v>16</v>
      </c>
      <c r="S1229">
        <v>16</v>
      </c>
      <c r="T1229" s="2">
        <f>ED_DATA[[#This Row],[REG DATE]] + ED_DATA[[#This Row],[REG TIME]]</f>
        <v>41012.466666666667</v>
      </c>
      <c r="U1229" s="2">
        <f>ED_DATA[[#This Row],[TRIAGE DATE]] + ED_DATA[[#This Row],[TRIAGE TIME]]</f>
        <v>41012.457638888889</v>
      </c>
      <c r="V1229" s="2">
        <f>ED_DATA[[#This Row],[DISP DATE]] + ED_DATA[[#This Row],[DISP TIME]]</f>
        <v>41012.666666666664</v>
      </c>
      <c r="W1229" s="2">
        <f>ED_DATA[[#This Row],[DATE PT LEFT ED]] + ED_DATA[[#This Row],[TIME PT LEFT ED]]</f>
        <v>41012.666666666664</v>
      </c>
      <c r="X1229" s="5">
        <f t="shared" si="190"/>
        <v>4.7999999999301508</v>
      </c>
      <c r="Y1229" s="5">
        <f t="shared" si="191"/>
        <v>4.7999999999301508</v>
      </c>
      <c r="Z1229" s="7">
        <f t="shared" si="192"/>
        <v>1</v>
      </c>
      <c r="AA1229" s="7">
        <f t="shared" si="193"/>
        <v>0</v>
      </c>
      <c r="AB1229" s="7">
        <f t="shared" si="196"/>
        <v>0</v>
      </c>
      <c r="AC1229" s="7">
        <f t="shared" si="197"/>
        <v>0</v>
      </c>
      <c r="AD1229" s="7">
        <f t="shared" si="198"/>
        <v>0</v>
      </c>
      <c r="AE1229" s="7">
        <f t="shared" si="194"/>
        <v>0</v>
      </c>
      <c r="AF1229" s="7">
        <f t="shared" si="195"/>
        <v>0</v>
      </c>
      <c r="AG1229" s="7" t="str">
        <f t="shared" si="199"/>
        <v>Adult</v>
      </c>
    </row>
    <row r="1230" spans="1:33">
      <c r="A1230">
        <v>4414</v>
      </c>
      <c r="B1230" t="s">
        <v>28</v>
      </c>
      <c r="C1230" t="s">
        <v>15</v>
      </c>
      <c r="D1230" t="s">
        <v>16</v>
      </c>
      <c r="E1230" s="1">
        <v>41012</v>
      </c>
      <c r="F1230" s="3">
        <v>0.5083333333333333</v>
      </c>
      <c r="G1230" s="1">
        <v>41012</v>
      </c>
      <c r="H1230" s="3">
        <v>0.50555555555555554</v>
      </c>
      <c r="I1230">
        <v>3</v>
      </c>
      <c r="J1230">
        <v>1952</v>
      </c>
      <c r="K1230" s="1">
        <v>41012</v>
      </c>
      <c r="L1230" s="3">
        <v>0.59236111111111112</v>
      </c>
      <c r="M1230" s="1">
        <v>41012</v>
      </c>
      <c r="N1230" s="3">
        <v>0.59236111111111112</v>
      </c>
      <c r="O1230">
        <v>60</v>
      </c>
      <c r="P1230">
        <v>12</v>
      </c>
      <c r="Q1230">
        <v>12</v>
      </c>
      <c r="R1230">
        <v>14</v>
      </c>
      <c r="S1230">
        <v>14</v>
      </c>
      <c r="T1230" s="2">
        <f>ED_DATA[[#This Row],[REG DATE]] + ED_DATA[[#This Row],[REG TIME]]</f>
        <v>41012.508333333331</v>
      </c>
      <c r="U1230" s="2">
        <f>ED_DATA[[#This Row],[TRIAGE DATE]] + ED_DATA[[#This Row],[TRIAGE TIME]]</f>
        <v>41012.505555555559</v>
      </c>
      <c r="V1230" s="2">
        <f>ED_DATA[[#This Row],[DISP DATE]] + ED_DATA[[#This Row],[DISP TIME]]</f>
        <v>41012.592361111114</v>
      </c>
      <c r="W1230" s="2">
        <f>ED_DATA[[#This Row],[DATE PT LEFT ED]] + ED_DATA[[#This Row],[TIME PT LEFT ED]]</f>
        <v>41012.592361111114</v>
      </c>
      <c r="X1230" s="5">
        <f t="shared" si="190"/>
        <v>2.0166666667792015</v>
      </c>
      <c r="Y1230" s="5">
        <f t="shared" si="191"/>
        <v>2.0166666667792015</v>
      </c>
      <c r="Z1230" s="7">
        <f t="shared" si="192"/>
        <v>1</v>
      </c>
      <c r="AA1230" s="7">
        <f t="shared" si="193"/>
        <v>1</v>
      </c>
      <c r="AB1230" s="7">
        <f t="shared" si="196"/>
        <v>0</v>
      </c>
      <c r="AC1230" s="7">
        <f t="shared" si="197"/>
        <v>0</v>
      </c>
      <c r="AD1230" s="7">
        <f t="shared" si="198"/>
        <v>0</v>
      </c>
      <c r="AE1230" s="7">
        <f t="shared" si="194"/>
        <v>0</v>
      </c>
      <c r="AF1230" s="7">
        <f t="shared" si="195"/>
        <v>0</v>
      </c>
      <c r="AG1230" s="7" t="str">
        <f t="shared" si="199"/>
        <v>Adult</v>
      </c>
    </row>
    <row r="1231" spans="1:33">
      <c r="A1231">
        <v>4414</v>
      </c>
      <c r="B1231" t="s">
        <v>28</v>
      </c>
      <c r="C1231" t="s">
        <v>15</v>
      </c>
      <c r="D1231" t="s">
        <v>16</v>
      </c>
      <c r="E1231" s="1">
        <v>41012</v>
      </c>
      <c r="F1231" s="3">
        <v>0.57847222222222228</v>
      </c>
      <c r="G1231" s="1">
        <v>41012</v>
      </c>
      <c r="H1231" s="3">
        <v>0.57499999999999996</v>
      </c>
      <c r="I1231">
        <v>3</v>
      </c>
      <c r="J1231">
        <v>1991</v>
      </c>
      <c r="K1231" s="1">
        <v>41012</v>
      </c>
      <c r="L1231" s="3">
        <v>0.69236111111111109</v>
      </c>
      <c r="M1231" s="1">
        <v>41012</v>
      </c>
      <c r="N1231" s="3">
        <v>0.69236111111111109</v>
      </c>
      <c r="O1231">
        <v>22</v>
      </c>
      <c r="P1231">
        <v>13</v>
      </c>
      <c r="Q1231">
        <v>13</v>
      </c>
      <c r="R1231">
        <v>16</v>
      </c>
      <c r="S1231">
        <v>16</v>
      </c>
      <c r="T1231" s="2">
        <f>ED_DATA[[#This Row],[REG DATE]] + ED_DATA[[#This Row],[REG TIME]]</f>
        <v>41012.578472222223</v>
      </c>
      <c r="U1231" s="2">
        <f>ED_DATA[[#This Row],[TRIAGE DATE]] + ED_DATA[[#This Row],[TRIAGE TIME]]</f>
        <v>41012.574999999997</v>
      </c>
      <c r="V1231" s="2">
        <f>ED_DATA[[#This Row],[DISP DATE]] + ED_DATA[[#This Row],[DISP TIME]]</f>
        <v>41012.692361111112</v>
      </c>
      <c r="W1231" s="2">
        <f>ED_DATA[[#This Row],[DATE PT LEFT ED]] + ED_DATA[[#This Row],[TIME PT LEFT ED]]</f>
        <v>41012.692361111112</v>
      </c>
      <c r="X1231" s="5">
        <f t="shared" si="190"/>
        <v>2.7333333333372138</v>
      </c>
      <c r="Y1231" s="5">
        <f t="shared" si="191"/>
        <v>2.7333333333372138</v>
      </c>
      <c r="Z1231" s="7">
        <f t="shared" si="192"/>
        <v>1</v>
      </c>
      <c r="AA1231" s="7">
        <f t="shared" si="193"/>
        <v>1</v>
      </c>
      <c r="AB1231" s="7">
        <f t="shared" si="196"/>
        <v>0</v>
      </c>
      <c r="AC1231" s="7">
        <f t="shared" si="197"/>
        <v>0</v>
      </c>
      <c r="AD1231" s="7">
        <f t="shared" si="198"/>
        <v>0</v>
      </c>
      <c r="AE1231" s="7">
        <f t="shared" si="194"/>
        <v>0</v>
      </c>
      <c r="AF1231" s="7">
        <f t="shared" si="195"/>
        <v>0</v>
      </c>
      <c r="AG1231" s="7" t="str">
        <f t="shared" si="199"/>
        <v>Adult</v>
      </c>
    </row>
    <row r="1232" spans="1:33">
      <c r="A1232">
        <v>4414</v>
      </c>
      <c r="B1232" t="s">
        <v>28</v>
      </c>
      <c r="C1232" t="s">
        <v>15</v>
      </c>
      <c r="D1232" t="s">
        <v>16</v>
      </c>
      <c r="E1232" s="1">
        <v>41013</v>
      </c>
      <c r="F1232" s="3">
        <v>0.48125000000000001</v>
      </c>
      <c r="G1232" s="1">
        <v>41013</v>
      </c>
      <c r="H1232" s="3">
        <v>0.47847222222222224</v>
      </c>
      <c r="I1232">
        <v>3</v>
      </c>
      <c r="J1232">
        <v>1966</v>
      </c>
      <c r="K1232" s="1">
        <v>41013</v>
      </c>
      <c r="L1232" s="3">
        <v>0.57777777777777772</v>
      </c>
      <c r="M1232" s="1">
        <v>41013</v>
      </c>
      <c r="N1232" s="3">
        <v>0.57777777777777772</v>
      </c>
      <c r="O1232">
        <v>48</v>
      </c>
      <c r="P1232">
        <v>11</v>
      </c>
      <c r="Q1232">
        <v>11</v>
      </c>
      <c r="R1232">
        <v>13</v>
      </c>
      <c r="S1232">
        <v>13</v>
      </c>
      <c r="T1232" s="2">
        <f>ED_DATA[[#This Row],[REG DATE]] + ED_DATA[[#This Row],[REG TIME]]</f>
        <v>41013.481249999997</v>
      </c>
      <c r="U1232" s="2">
        <f>ED_DATA[[#This Row],[TRIAGE DATE]] + ED_DATA[[#This Row],[TRIAGE TIME]]</f>
        <v>41013.478472222225</v>
      </c>
      <c r="V1232" s="2">
        <f>ED_DATA[[#This Row],[DISP DATE]] + ED_DATA[[#This Row],[DISP TIME]]</f>
        <v>41013.577777777777</v>
      </c>
      <c r="W1232" s="2">
        <f>ED_DATA[[#This Row],[DATE PT LEFT ED]] + ED_DATA[[#This Row],[TIME PT LEFT ED]]</f>
        <v>41013.577777777777</v>
      </c>
      <c r="X1232" s="5">
        <f t="shared" si="190"/>
        <v>2.3166666667093523</v>
      </c>
      <c r="Y1232" s="5">
        <f t="shared" si="191"/>
        <v>2.3166666667093523</v>
      </c>
      <c r="Z1232" s="7">
        <f t="shared" si="192"/>
        <v>1</v>
      </c>
      <c r="AA1232" s="7">
        <f t="shared" si="193"/>
        <v>1</v>
      </c>
      <c r="AB1232" s="7">
        <f t="shared" si="196"/>
        <v>0</v>
      </c>
      <c r="AC1232" s="7">
        <f t="shared" si="197"/>
        <v>0</v>
      </c>
      <c r="AD1232" s="7">
        <f t="shared" si="198"/>
        <v>0</v>
      </c>
      <c r="AE1232" s="7">
        <f t="shared" si="194"/>
        <v>0</v>
      </c>
      <c r="AF1232" s="7">
        <f t="shared" si="195"/>
        <v>0</v>
      </c>
      <c r="AG1232" s="7" t="str">
        <f t="shared" si="199"/>
        <v>Adult</v>
      </c>
    </row>
    <row r="1233" spans="1:33">
      <c r="A1233">
        <v>4414</v>
      </c>
      <c r="B1233" t="s">
        <v>28</v>
      </c>
      <c r="C1233" t="s">
        <v>15</v>
      </c>
      <c r="D1233" t="s">
        <v>16</v>
      </c>
      <c r="E1233" s="1">
        <v>41013</v>
      </c>
      <c r="F1233" s="3">
        <v>0.97638888888888886</v>
      </c>
      <c r="G1233" s="1">
        <v>41013</v>
      </c>
      <c r="H1233" s="3">
        <v>0.97013888888888888</v>
      </c>
      <c r="I1233">
        <v>3</v>
      </c>
      <c r="J1233">
        <v>1961</v>
      </c>
      <c r="K1233" s="1">
        <v>41014</v>
      </c>
      <c r="L1233" s="3">
        <v>8.1250000000000003E-2</v>
      </c>
      <c r="M1233" s="1">
        <v>41014</v>
      </c>
      <c r="N1233" s="3">
        <v>8.1250000000000003E-2</v>
      </c>
      <c r="O1233">
        <v>54</v>
      </c>
      <c r="P1233">
        <v>23</v>
      </c>
      <c r="Q1233">
        <v>23</v>
      </c>
      <c r="R1233">
        <v>1</v>
      </c>
      <c r="S1233">
        <v>1</v>
      </c>
      <c r="T1233" s="2">
        <f>ED_DATA[[#This Row],[REG DATE]] + ED_DATA[[#This Row],[REG TIME]]</f>
        <v>41013.976388888892</v>
      </c>
      <c r="U1233" s="2">
        <f>ED_DATA[[#This Row],[TRIAGE DATE]] + ED_DATA[[#This Row],[TRIAGE TIME]]</f>
        <v>41013.970138888886</v>
      </c>
      <c r="V1233" s="2">
        <f>ED_DATA[[#This Row],[DISP DATE]] + ED_DATA[[#This Row],[DISP TIME]]</f>
        <v>41014.081250000003</v>
      </c>
      <c r="W1233" s="2">
        <f>ED_DATA[[#This Row],[DATE PT LEFT ED]] + ED_DATA[[#This Row],[TIME PT LEFT ED]]</f>
        <v>41014.081250000003</v>
      </c>
      <c r="X1233" s="5">
        <f t="shared" si="190"/>
        <v>2.5166666666627862</v>
      </c>
      <c r="Y1233" s="5">
        <f t="shared" si="191"/>
        <v>2.5166666666627862</v>
      </c>
      <c r="Z1233" s="7">
        <f t="shared" si="192"/>
        <v>1</v>
      </c>
      <c r="AA1233" s="7">
        <f t="shared" si="193"/>
        <v>1</v>
      </c>
      <c r="AB1233" s="7">
        <f t="shared" si="196"/>
        <v>0</v>
      </c>
      <c r="AC1233" s="7">
        <f t="shared" si="197"/>
        <v>0</v>
      </c>
      <c r="AD1233" s="7">
        <f t="shared" si="198"/>
        <v>0</v>
      </c>
      <c r="AE1233" s="7">
        <f t="shared" si="194"/>
        <v>0</v>
      </c>
      <c r="AF1233" s="7">
        <f t="shared" si="195"/>
        <v>0</v>
      </c>
      <c r="AG1233" s="7" t="str">
        <f t="shared" si="199"/>
        <v>Adult</v>
      </c>
    </row>
    <row r="1234" spans="1:33">
      <c r="A1234">
        <v>4414</v>
      </c>
      <c r="B1234" t="s">
        <v>28</v>
      </c>
      <c r="C1234" t="s">
        <v>15</v>
      </c>
      <c r="D1234" t="s">
        <v>16</v>
      </c>
      <c r="E1234" s="1">
        <v>41014</v>
      </c>
      <c r="F1234" s="3">
        <v>0.12291666666666666</v>
      </c>
      <c r="G1234" s="1">
        <v>41014</v>
      </c>
      <c r="H1234" s="3">
        <v>0.11527777777777778</v>
      </c>
      <c r="I1234">
        <v>3</v>
      </c>
      <c r="J1234">
        <v>1965</v>
      </c>
      <c r="K1234" s="1">
        <v>41014</v>
      </c>
      <c r="L1234" s="3">
        <v>0.26180555555555557</v>
      </c>
      <c r="M1234" s="1">
        <v>41014</v>
      </c>
      <c r="N1234" s="3">
        <v>0.26180555555555557</v>
      </c>
      <c r="O1234">
        <v>47</v>
      </c>
      <c r="P1234">
        <v>2</v>
      </c>
      <c r="Q1234">
        <v>2</v>
      </c>
      <c r="R1234">
        <v>6</v>
      </c>
      <c r="S1234">
        <v>6</v>
      </c>
      <c r="T1234" s="2">
        <f>ED_DATA[[#This Row],[REG DATE]] + ED_DATA[[#This Row],[REG TIME]]</f>
        <v>41014.122916666667</v>
      </c>
      <c r="U1234" s="2">
        <f>ED_DATA[[#This Row],[TRIAGE DATE]] + ED_DATA[[#This Row],[TRIAGE TIME]]</f>
        <v>41014.115277777775</v>
      </c>
      <c r="V1234" s="2">
        <f>ED_DATA[[#This Row],[DISP DATE]] + ED_DATA[[#This Row],[DISP TIME]]</f>
        <v>41014.261805555558</v>
      </c>
      <c r="W1234" s="2">
        <f>ED_DATA[[#This Row],[DATE PT LEFT ED]] + ED_DATA[[#This Row],[TIME PT LEFT ED]]</f>
        <v>41014.261805555558</v>
      </c>
      <c r="X1234" s="5">
        <f t="shared" si="190"/>
        <v>3.3333333333721384</v>
      </c>
      <c r="Y1234" s="5">
        <f t="shared" si="191"/>
        <v>3.3333333333721384</v>
      </c>
      <c r="Z1234" s="7">
        <f t="shared" si="192"/>
        <v>1</v>
      </c>
      <c r="AA1234" s="7">
        <f t="shared" si="193"/>
        <v>1</v>
      </c>
      <c r="AB1234" s="7">
        <f t="shared" si="196"/>
        <v>0</v>
      </c>
      <c r="AC1234" s="7">
        <f t="shared" si="197"/>
        <v>0</v>
      </c>
      <c r="AD1234" s="7">
        <f t="shared" si="198"/>
        <v>0</v>
      </c>
      <c r="AE1234" s="7">
        <f t="shared" si="194"/>
        <v>0</v>
      </c>
      <c r="AF1234" s="7">
        <f t="shared" si="195"/>
        <v>0</v>
      </c>
      <c r="AG1234" s="7" t="str">
        <f t="shared" si="199"/>
        <v>Adult</v>
      </c>
    </row>
    <row r="1235" spans="1:33">
      <c r="A1235">
        <v>4414</v>
      </c>
      <c r="B1235" t="s">
        <v>28</v>
      </c>
      <c r="C1235" t="s">
        <v>15</v>
      </c>
      <c r="D1235" t="s">
        <v>16</v>
      </c>
      <c r="E1235" s="1">
        <v>41014</v>
      </c>
      <c r="F1235" s="3">
        <v>0.88402777777777775</v>
      </c>
      <c r="G1235" s="1">
        <v>41014</v>
      </c>
      <c r="H1235" s="3">
        <v>0.87152777777777779</v>
      </c>
      <c r="I1235">
        <v>3</v>
      </c>
      <c r="J1235">
        <v>1959</v>
      </c>
      <c r="K1235" s="1">
        <v>41015</v>
      </c>
      <c r="L1235" s="3">
        <v>6.3888888888888884E-2</v>
      </c>
      <c r="M1235" s="1">
        <v>41015</v>
      </c>
      <c r="N1235" s="3">
        <v>6.3888888888888884E-2</v>
      </c>
      <c r="O1235">
        <v>53</v>
      </c>
      <c r="P1235">
        <v>21</v>
      </c>
      <c r="Q1235">
        <v>20</v>
      </c>
      <c r="R1235">
        <v>1</v>
      </c>
      <c r="S1235">
        <v>1</v>
      </c>
      <c r="T1235" s="2">
        <f>ED_DATA[[#This Row],[REG DATE]] + ED_DATA[[#This Row],[REG TIME]]</f>
        <v>41014.884027777778</v>
      </c>
      <c r="U1235" s="2">
        <f>ED_DATA[[#This Row],[TRIAGE DATE]] + ED_DATA[[#This Row],[TRIAGE TIME]]</f>
        <v>41014.871527777781</v>
      </c>
      <c r="V1235" s="2">
        <f>ED_DATA[[#This Row],[DISP DATE]] + ED_DATA[[#This Row],[DISP TIME]]</f>
        <v>41015.063888888886</v>
      </c>
      <c r="W1235" s="2">
        <f>ED_DATA[[#This Row],[DATE PT LEFT ED]] + ED_DATA[[#This Row],[TIME PT LEFT ED]]</f>
        <v>41015.063888888886</v>
      </c>
      <c r="X1235" s="5">
        <f t="shared" si="190"/>
        <v>4.316666666592937</v>
      </c>
      <c r="Y1235" s="5">
        <f t="shared" si="191"/>
        <v>4.316666666592937</v>
      </c>
      <c r="Z1235" s="7">
        <f t="shared" si="192"/>
        <v>1</v>
      </c>
      <c r="AA1235" s="7">
        <f t="shared" si="193"/>
        <v>0</v>
      </c>
      <c r="AB1235" s="7">
        <f t="shared" si="196"/>
        <v>0</v>
      </c>
      <c r="AC1235" s="7">
        <f t="shared" si="197"/>
        <v>0</v>
      </c>
      <c r="AD1235" s="7">
        <f t="shared" si="198"/>
        <v>0</v>
      </c>
      <c r="AE1235" s="7">
        <f t="shared" si="194"/>
        <v>0</v>
      </c>
      <c r="AF1235" s="7">
        <f t="shared" si="195"/>
        <v>0</v>
      </c>
      <c r="AG1235" s="7" t="str">
        <f t="shared" si="199"/>
        <v>Adult</v>
      </c>
    </row>
    <row r="1236" spans="1:33">
      <c r="A1236">
        <v>4414</v>
      </c>
      <c r="B1236" t="s">
        <v>28</v>
      </c>
      <c r="C1236" t="s">
        <v>15</v>
      </c>
      <c r="D1236" t="s">
        <v>16</v>
      </c>
      <c r="E1236" s="1">
        <v>41015</v>
      </c>
      <c r="F1236" s="3">
        <v>0.99930555555555556</v>
      </c>
      <c r="G1236" s="1">
        <v>41015</v>
      </c>
      <c r="H1236" s="3">
        <v>0.99236111111111114</v>
      </c>
      <c r="I1236">
        <v>3</v>
      </c>
      <c r="J1236">
        <v>1967</v>
      </c>
      <c r="K1236" s="1">
        <v>41016</v>
      </c>
      <c r="L1236" s="3">
        <v>6.1805555555555558E-2</v>
      </c>
      <c r="M1236" s="1">
        <v>41016</v>
      </c>
      <c r="N1236" s="3">
        <v>6.1805555555555558E-2</v>
      </c>
      <c r="O1236">
        <v>44</v>
      </c>
      <c r="P1236">
        <v>23</v>
      </c>
      <c r="Q1236">
        <v>23</v>
      </c>
      <c r="R1236">
        <v>1</v>
      </c>
      <c r="S1236">
        <v>1</v>
      </c>
      <c r="T1236" s="2">
        <f>ED_DATA[[#This Row],[REG DATE]] + ED_DATA[[#This Row],[REG TIME]]</f>
        <v>41015.999305555553</v>
      </c>
      <c r="U1236" s="2">
        <f>ED_DATA[[#This Row],[TRIAGE DATE]] + ED_DATA[[#This Row],[TRIAGE TIME]]</f>
        <v>41015.992361111108</v>
      </c>
      <c r="V1236" s="2">
        <f>ED_DATA[[#This Row],[DISP DATE]] + ED_DATA[[#This Row],[DISP TIME]]</f>
        <v>41016.061805555553</v>
      </c>
      <c r="W1236" s="2">
        <f>ED_DATA[[#This Row],[DATE PT LEFT ED]] + ED_DATA[[#This Row],[TIME PT LEFT ED]]</f>
        <v>41016.061805555553</v>
      </c>
      <c r="X1236" s="5">
        <f t="shared" si="190"/>
        <v>1.5</v>
      </c>
      <c r="Y1236" s="5">
        <f t="shared" si="191"/>
        <v>1.5</v>
      </c>
      <c r="Z1236" s="7">
        <f t="shared" si="192"/>
        <v>1</v>
      </c>
      <c r="AA1236" s="7">
        <f t="shared" si="193"/>
        <v>1</v>
      </c>
      <c r="AB1236" s="7">
        <f t="shared" si="196"/>
        <v>0</v>
      </c>
      <c r="AC1236" s="7">
        <f t="shared" si="197"/>
        <v>0</v>
      </c>
      <c r="AD1236" s="7">
        <f t="shared" si="198"/>
        <v>0</v>
      </c>
      <c r="AE1236" s="7">
        <f t="shared" si="194"/>
        <v>0</v>
      </c>
      <c r="AF1236" s="7">
        <f t="shared" si="195"/>
        <v>0</v>
      </c>
      <c r="AG1236" s="7" t="str">
        <f t="shared" si="199"/>
        <v>Adult</v>
      </c>
    </row>
    <row r="1237" spans="1:33">
      <c r="A1237">
        <v>4414</v>
      </c>
      <c r="B1237" t="s">
        <v>28</v>
      </c>
      <c r="C1237" t="s">
        <v>15</v>
      </c>
      <c r="D1237" t="s">
        <v>16</v>
      </c>
      <c r="E1237" s="1">
        <v>41016</v>
      </c>
      <c r="F1237" s="3">
        <v>5.9027777777777776E-2</v>
      </c>
      <c r="G1237" s="1">
        <v>41016</v>
      </c>
      <c r="H1237" s="3">
        <v>5.2777777777777778E-2</v>
      </c>
      <c r="I1237">
        <v>3</v>
      </c>
      <c r="J1237">
        <v>1982</v>
      </c>
      <c r="K1237" s="1">
        <v>41016</v>
      </c>
      <c r="L1237" s="3">
        <v>0.16666666666666666</v>
      </c>
      <c r="M1237" s="1">
        <v>41016</v>
      </c>
      <c r="N1237" s="3">
        <v>0.16666666666666666</v>
      </c>
      <c r="O1237">
        <v>32</v>
      </c>
      <c r="P1237">
        <v>1</v>
      </c>
      <c r="Q1237">
        <v>1</v>
      </c>
      <c r="R1237">
        <v>4</v>
      </c>
      <c r="S1237">
        <v>4</v>
      </c>
      <c r="T1237" s="2">
        <f>ED_DATA[[#This Row],[REG DATE]] + ED_DATA[[#This Row],[REG TIME]]</f>
        <v>41016.059027777781</v>
      </c>
      <c r="U1237" s="2">
        <f>ED_DATA[[#This Row],[TRIAGE DATE]] + ED_DATA[[#This Row],[TRIAGE TIME]]</f>
        <v>41016.052777777775</v>
      </c>
      <c r="V1237" s="2">
        <f>ED_DATA[[#This Row],[DISP DATE]] + ED_DATA[[#This Row],[DISP TIME]]</f>
        <v>41016.166666666664</v>
      </c>
      <c r="W1237" s="2">
        <f>ED_DATA[[#This Row],[DATE PT LEFT ED]] + ED_DATA[[#This Row],[TIME PT LEFT ED]]</f>
        <v>41016.166666666664</v>
      </c>
      <c r="X1237" s="5">
        <f t="shared" si="190"/>
        <v>2.5833333331975155</v>
      </c>
      <c r="Y1237" s="5">
        <f t="shared" si="191"/>
        <v>2.5833333331975155</v>
      </c>
      <c r="Z1237" s="7">
        <f t="shared" si="192"/>
        <v>1</v>
      </c>
      <c r="AA1237" s="7">
        <f t="shared" si="193"/>
        <v>1</v>
      </c>
      <c r="AB1237" s="7">
        <f t="shared" si="196"/>
        <v>0</v>
      </c>
      <c r="AC1237" s="7">
        <f t="shared" si="197"/>
        <v>0</v>
      </c>
      <c r="AD1237" s="7">
        <f t="shared" si="198"/>
        <v>0</v>
      </c>
      <c r="AE1237" s="7">
        <f t="shared" si="194"/>
        <v>0</v>
      </c>
      <c r="AF1237" s="7">
        <f t="shared" si="195"/>
        <v>0</v>
      </c>
      <c r="AG1237" s="7" t="str">
        <f t="shared" si="199"/>
        <v>Adult</v>
      </c>
    </row>
    <row r="1238" spans="1:33">
      <c r="A1238">
        <v>4414</v>
      </c>
      <c r="B1238" t="s">
        <v>28</v>
      </c>
      <c r="C1238" t="s">
        <v>15</v>
      </c>
      <c r="D1238" t="s">
        <v>16</v>
      </c>
      <c r="E1238" s="1">
        <v>41016</v>
      </c>
      <c r="F1238" s="3">
        <v>0.17777777777777778</v>
      </c>
      <c r="G1238" s="1">
        <v>41016</v>
      </c>
      <c r="H1238" s="3">
        <v>0.17222222222222222</v>
      </c>
      <c r="I1238">
        <v>3</v>
      </c>
      <c r="J1238">
        <v>1985</v>
      </c>
      <c r="K1238" s="1">
        <v>41016</v>
      </c>
      <c r="L1238" s="3">
        <v>0.3125</v>
      </c>
      <c r="M1238" s="1">
        <v>41016</v>
      </c>
      <c r="N1238" s="3">
        <v>0.3125</v>
      </c>
      <c r="O1238">
        <v>28</v>
      </c>
      <c r="P1238">
        <v>4</v>
      </c>
      <c r="Q1238">
        <v>4</v>
      </c>
      <c r="R1238">
        <v>7</v>
      </c>
      <c r="S1238">
        <v>7</v>
      </c>
      <c r="T1238" s="2">
        <f>ED_DATA[[#This Row],[REG DATE]] + ED_DATA[[#This Row],[REG TIME]]</f>
        <v>41016.177777777775</v>
      </c>
      <c r="U1238" s="2">
        <f>ED_DATA[[#This Row],[TRIAGE DATE]] + ED_DATA[[#This Row],[TRIAGE TIME]]</f>
        <v>41016.172222222223</v>
      </c>
      <c r="V1238" s="2">
        <f>ED_DATA[[#This Row],[DISP DATE]] + ED_DATA[[#This Row],[DISP TIME]]</f>
        <v>41016.3125</v>
      </c>
      <c r="W1238" s="2">
        <f>ED_DATA[[#This Row],[DATE PT LEFT ED]] + ED_DATA[[#This Row],[TIME PT LEFT ED]]</f>
        <v>41016.3125</v>
      </c>
      <c r="X1238" s="5">
        <f t="shared" si="190"/>
        <v>3.2333333333954215</v>
      </c>
      <c r="Y1238" s="5">
        <f t="shared" si="191"/>
        <v>3.2333333333954215</v>
      </c>
      <c r="Z1238" s="7">
        <f t="shared" si="192"/>
        <v>1</v>
      </c>
      <c r="AA1238" s="7">
        <f t="shared" si="193"/>
        <v>1</v>
      </c>
      <c r="AB1238" s="7">
        <f t="shared" si="196"/>
        <v>0</v>
      </c>
      <c r="AC1238" s="7">
        <f t="shared" si="197"/>
        <v>0</v>
      </c>
      <c r="AD1238" s="7">
        <f t="shared" si="198"/>
        <v>0</v>
      </c>
      <c r="AE1238" s="7">
        <f t="shared" si="194"/>
        <v>0</v>
      </c>
      <c r="AF1238" s="7">
        <f t="shared" si="195"/>
        <v>0</v>
      </c>
      <c r="AG1238" s="7" t="str">
        <f t="shared" si="199"/>
        <v>Adult</v>
      </c>
    </row>
    <row r="1239" spans="1:33">
      <c r="A1239">
        <v>4414</v>
      </c>
      <c r="B1239" t="s">
        <v>28</v>
      </c>
      <c r="C1239" t="s">
        <v>15</v>
      </c>
      <c r="D1239" t="s">
        <v>16</v>
      </c>
      <c r="E1239" s="1">
        <v>41016</v>
      </c>
      <c r="F1239" s="3">
        <v>0.75972222222222219</v>
      </c>
      <c r="G1239" s="1">
        <v>41016</v>
      </c>
      <c r="H1239" s="3">
        <v>0.75555555555555554</v>
      </c>
      <c r="I1239">
        <v>3</v>
      </c>
      <c r="J1239">
        <v>1991</v>
      </c>
      <c r="K1239" s="1">
        <v>41016</v>
      </c>
      <c r="L1239" s="3">
        <v>0.875</v>
      </c>
      <c r="M1239" s="1">
        <v>41016</v>
      </c>
      <c r="N1239" s="3">
        <v>0.875</v>
      </c>
      <c r="O1239">
        <v>22</v>
      </c>
      <c r="P1239">
        <v>18</v>
      </c>
      <c r="Q1239">
        <v>18</v>
      </c>
      <c r="R1239">
        <v>21</v>
      </c>
      <c r="S1239">
        <v>21</v>
      </c>
      <c r="T1239" s="2">
        <f>ED_DATA[[#This Row],[REG DATE]] + ED_DATA[[#This Row],[REG TIME]]</f>
        <v>41016.759722222225</v>
      </c>
      <c r="U1239" s="2">
        <f>ED_DATA[[#This Row],[TRIAGE DATE]] + ED_DATA[[#This Row],[TRIAGE TIME]]</f>
        <v>41016.755555555559</v>
      </c>
      <c r="V1239" s="2">
        <f>ED_DATA[[#This Row],[DISP DATE]] + ED_DATA[[#This Row],[DISP TIME]]</f>
        <v>41016.875</v>
      </c>
      <c r="W1239" s="2">
        <f>ED_DATA[[#This Row],[DATE PT LEFT ED]] + ED_DATA[[#This Row],[TIME PT LEFT ED]]</f>
        <v>41016.875</v>
      </c>
      <c r="X1239" s="5">
        <f t="shared" si="190"/>
        <v>2.7666666666045785</v>
      </c>
      <c r="Y1239" s="5">
        <f t="shared" si="191"/>
        <v>2.7666666666045785</v>
      </c>
      <c r="Z1239" s="7">
        <f t="shared" si="192"/>
        <v>1</v>
      </c>
      <c r="AA1239" s="7">
        <f t="shared" si="193"/>
        <v>1</v>
      </c>
      <c r="AB1239" s="7">
        <f t="shared" si="196"/>
        <v>0</v>
      </c>
      <c r="AC1239" s="7">
        <f t="shared" si="197"/>
        <v>0</v>
      </c>
      <c r="AD1239" s="7">
        <f t="shared" si="198"/>
        <v>0</v>
      </c>
      <c r="AE1239" s="7">
        <f t="shared" si="194"/>
        <v>0</v>
      </c>
      <c r="AF1239" s="7">
        <f t="shared" si="195"/>
        <v>0</v>
      </c>
      <c r="AG1239" s="7" t="str">
        <f t="shared" si="199"/>
        <v>Adult</v>
      </c>
    </row>
    <row r="1240" spans="1:33">
      <c r="A1240">
        <v>4414</v>
      </c>
      <c r="B1240" t="s">
        <v>28</v>
      </c>
      <c r="C1240" t="s">
        <v>15</v>
      </c>
      <c r="D1240" t="s">
        <v>16</v>
      </c>
      <c r="E1240" s="1">
        <v>41016</v>
      </c>
      <c r="F1240" s="3">
        <v>0.90138888888888891</v>
      </c>
      <c r="G1240" s="1">
        <v>41016</v>
      </c>
      <c r="H1240" s="3">
        <v>0.90069444444444446</v>
      </c>
      <c r="I1240">
        <v>3</v>
      </c>
      <c r="J1240">
        <v>1978</v>
      </c>
      <c r="K1240" s="1">
        <v>41017</v>
      </c>
      <c r="L1240" s="3">
        <v>0.16666666666666666</v>
      </c>
      <c r="M1240" s="1">
        <v>41017</v>
      </c>
      <c r="N1240" s="3">
        <v>0.16666666666666666</v>
      </c>
      <c r="O1240">
        <v>36</v>
      </c>
      <c r="P1240">
        <v>21</v>
      </c>
      <c r="Q1240">
        <v>21</v>
      </c>
      <c r="R1240">
        <v>4</v>
      </c>
      <c r="S1240">
        <v>4</v>
      </c>
      <c r="T1240" s="2">
        <f>ED_DATA[[#This Row],[REG DATE]] + ED_DATA[[#This Row],[REG TIME]]</f>
        <v>41016.901388888888</v>
      </c>
      <c r="U1240" s="2">
        <f>ED_DATA[[#This Row],[TRIAGE DATE]] + ED_DATA[[#This Row],[TRIAGE TIME]]</f>
        <v>41016.900694444441</v>
      </c>
      <c r="V1240" s="2">
        <f>ED_DATA[[#This Row],[DISP DATE]] + ED_DATA[[#This Row],[DISP TIME]]</f>
        <v>41017.166666666664</v>
      </c>
      <c r="W1240" s="2">
        <f>ED_DATA[[#This Row],[DATE PT LEFT ED]] + ED_DATA[[#This Row],[TIME PT LEFT ED]]</f>
        <v>41017.166666666664</v>
      </c>
      <c r="X1240" s="5">
        <f t="shared" si="190"/>
        <v>6.3666666666395031</v>
      </c>
      <c r="Y1240" s="5">
        <f t="shared" si="191"/>
        <v>6.3666666666395031</v>
      </c>
      <c r="Z1240" s="7">
        <f t="shared" si="192"/>
        <v>1</v>
      </c>
      <c r="AA1240" s="7">
        <f t="shared" si="193"/>
        <v>0</v>
      </c>
      <c r="AB1240" s="7">
        <f t="shared" si="196"/>
        <v>0</v>
      </c>
      <c r="AC1240" s="7">
        <f t="shared" si="197"/>
        <v>0</v>
      </c>
      <c r="AD1240" s="7">
        <f t="shared" si="198"/>
        <v>0</v>
      </c>
      <c r="AE1240" s="7">
        <f t="shared" si="194"/>
        <v>0</v>
      </c>
      <c r="AF1240" s="7">
        <f t="shared" si="195"/>
        <v>0</v>
      </c>
      <c r="AG1240" s="7" t="str">
        <f t="shared" si="199"/>
        <v>Adult</v>
      </c>
    </row>
    <row r="1241" spans="1:33">
      <c r="A1241">
        <v>4414</v>
      </c>
      <c r="B1241" t="s">
        <v>28</v>
      </c>
      <c r="C1241" t="s">
        <v>15</v>
      </c>
      <c r="D1241" t="s">
        <v>16</v>
      </c>
      <c r="E1241" s="1">
        <v>41016</v>
      </c>
      <c r="F1241" s="3">
        <v>0.96597222222222223</v>
      </c>
      <c r="G1241" s="1">
        <v>41016</v>
      </c>
      <c r="H1241" s="3">
        <v>0.96111111111111114</v>
      </c>
      <c r="I1241">
        <v>3</v>
      </c>
      <c r="J1241">
        <v>1965</v>
      </c>
      <c r="K1241" s="1">
        <v>41017</v>
      </c>
      <c r="L1241" s="3">
        <v>0.17291666666666666</v>
      </c>
      <c r="M1241" s="1">
        <v>41017</v>
      </c>
      <c r="N1241" s="3">
        <v>0.17291666666666666</v>
      </c>
      <c r="O1241">
        <v>46</v>
      </c>
      <c r="P1241">
        <v>23</v>
      </c>
      <c r="Q1241">
        <v>23</v>
      </c>
      <c r="R1241">
        <v>4</v>
      </c>
      <c r="S1241">
        <v>4</v>
      </c>
      <c r="T1241" s="2">
        <f>ED_DATA[[#This Row],[REG DATE]] + ED_DATA[[#This Row],[REG TIME]]</f>
        <v>41016.96597222222</v>
      </c>
      <c r="U1241" s="2">
        <f>ED_DATA[[#This Row],[TRIAGE DATE]] + ED_DATA[[#This Row],[TRIAGE TIME]]</f>
        <v>41016.961111111108</v>
      </c>
      <c r="V1241" s="2">
        <f>ED_DATA[[#This Row],[DISP DATE]] + ED_DATA[[#This Row],[DISP TIME]]</f>
        <v>41017.17291666667</v>
      </c>
      <c r="W1241" s="2">
        <f>ED_DATA[[#This Row],[DATE PT LEFT ED]] + ED_DATA[[#This Row],[TIME PT LEFT ED]]</f>
        <v>41017.17291666667</v>
      </c>
      <c r="X1241" s="5">
        <f t="shared" si="190"/>
        <v>4.966666666790843</v>
      </c>
      <c r="Y1241" s="5">
        <f t="shared" si="191"/>
        <v>4.966666666790843</v>
      </c>
      <c r="Z1241" s="7">
        <f t="shared" si="192"/>
        <v>1</v>
      </c>
      <c r="AA1241" s="7">
        <f t="shared" si="193"/>
        <v>0</v>
      </c>
      <c r="AB1241" s="7">
        <f t="shared" si="196"/>
        <v>0</v>
      </c>
      <c r="AC1241" s="7">
        <f t="shared" si="197"/>
        <v>0</v>
      </c>
      <c r="AD1241" s="7">
        <f t="shared" si="198"/>
        <v>0</v>
      </c>
      <c r="AE1241" s="7">
        <f t="shared" si="194"/>
        <v>0</v>
      </c>
      <c r="AF1241" s="7">
        <f t="shared" si="195"/>
        <v>0</v>
      </c>
      <c r="AG1241" s="7" t="str">
        <f t="shared" si="199"/>
        <v>Adult</v>
      </c>
    </row>
    <row r="1242" spans="1:33">
      <c r="A1242">
        <v>4414</v>
      </c>
      <c r="B1242" t="s">
        <v>22</v>
      </c>
      <c r="C1242" t="s">
        <v>15</v>
      </c>
      <c r="D1242" t="s">
        <v>16</v>
      </c>
      <c r="E1242" s="1">
        <v>41011</v>
      </c>
      <c r="F1242" s="3">
        <v>0.81111111111111112</v>
      </c>
      <c r="G1242" s="1">
        <v>41011</v>
      </c>
      <c r="H1242" s="3">
        <v>0.80486111111111114</v>
      </c>
      <c r="I1242">
        <v>3</v>
      </c>
      <c r="J1242">
        <v>1980</v>
      </c>
      <c r="K1242" s="1">
        <v>41011</v>
      </c>
      <c r="L1242" s="3">
        <v>0.9145833333333333</v>
      </c>
      <c r="M1242" s="1">
        <v>41011</v>
      </c>
      <c r="N1242" s="3">
        <v>0.91666666666666663</v>
      </c>
      <c r="O1242">
        <v>36</v>
      </c>
      <c r="P1242">
        <v>19</v>
      </c>
      <c r="Q1242">
        <v>19</v>
      </c>
      <c r="R1242">
        <v>21</v>
      </c>
      <c r="S1242">
        <v>22</v>
      </c>
      <c r="T1242" s="2">
        <f>ED_DATA[[#This Row],[REG DATE]] + ED_DATA[[#This Row],[REG TIME]]</f>
        <v>41011.811111111114</v>
      </c>
      <c r="U1242" s="2">
        <f>ED_DATA[[#This Row],[TRIAGE DATE]] + ED_DATA[[#This Row],[TRIAGE TIME]]</f>
        <v>41011.804861111108</v>
      </c>
      <c r="V1242" s="2">
        <f>ED_DATA[[#This Row],[DISP DATE]] + ED_DATA[[#This Row],[DISP TIME]]</f>
        <v>41011.914583333331</v>
      </c>
      <c r="W1242" s="2">
        <f>ED_DATA[[#This Row],[DATE PT LEFT ED]] + ED_DATA[[#This Row],[TIME PT LEFT ED]]</f>
        <v>41011.916666666664</v>
      </c>
      <c r="X1242" s="5">
        <f t="shared" si="190"/>
        <v>2.533333333209157</v>
      </c>
      <c r="Y1242" s="5">
        <f t="shared" si="191"/>
        <v>2.4833333332207985</v>
      </c>
      <c r="Z1242" s="7">
        <f t="shared" si="192"/>
        <v>1</v>
      </c>
      <c r="AA1242" s="7">
        <f t="shared" si="193"/>
        <v>1</v>
      </c>
      <c r="AB1242" s="7">
        <f t="shared" si="196"/>
        <v>0</v>
      </c>
      <c r="AC1242" s="7">
        <f t="shared" si="197"/>
        <v>0</v>
      </c>
      <c r="AD1242" s="7">
        <f t="shared" si="198"/>
        <v>0</v>
      </c>
      <c r="AE1242" s="7">
        <f t="shared" si="194"/>
        <v>0</v>
      </c>
      <c r="AF1242" s="7">
        <f t="shared" si="195"/>
        <v>0</v>
      </c>
      <c r="AG1242" s="7" t="str">
        <f t="shared" si="199"/>
        <v>Adult</v>
      </c>
    </row>
    <row r="1243" spans="1:33">
      <c r="A1243">
        <v>4414</v>
      </c>
      <c r="B1243" t="s">
        <v>22</v>
      </c>
      <c r="C1243" t="s">
        <v>15</v>
      </c>
      <c r="D1243" t="s">
        <v>16</v>
      </c>
      <c r="E1243" s="1">
        <v>41011</v>
      </c>
      <c r="F1243" s="3">
        <v>0.89444444444444449</v>
      </c>
      <c r="G1243" s="1">
        <v>41011</v>
      </c>
      <c r="H1243" s="3">
        <v>0.89375000000000004</v>
      </c>
      <c r="I1243">
        <v>3</v>
      </c>
      <c r="J1243">
        <v>1985</v>
      </c>
      <c r="K1243" s="1">
        <v>41011</v>
      </c>
      <c r="L1243" s="3">
        <v>0.99305555555555558</v>
      </c>
      <c r="M1243" s="1">
        <v>41012</v>
      </c>
      <c r="N1243" s="3">
        <v>3.8194444444444448E-2</v>
      </c>
      <c r="O1243">
        <v>28</v>
      </c>
      <c r="P1243">
        <v>21</v>
      </c>
      <c r="Q1243">
        <v>21</v>
      </c>
      <c r="R1243">
        <v>23</v>
      </c>
      <c r="S1243">
        <v>0</v>
      </c>
      <c r="T1243" s="2">
        <f>ED_DATA[[#This Row],[REG DATE]] + ED_DATA[[#This Row],[REG TIME]]</f>
        <v>41011.894444444442</v>
      </c>
      <c r="U1243" s="2">
        <f>ED_DATA[[#This Row],[TRIAGE DATE]] + ED_DATA[[#This Row],[TRIAGE TIME]]</f>
        <v>41011.893750000003</v>
      </c>
      <c r="V1243" s="2">
        <f>ED_DATA[[#This Row],[DISP DATE]] + ED_DATA[[#This Row],[DISP TIME]]</f>
        <v>41011.993055555555</v>
      </c>
      <c r="W1243" s="2">
        <f>ED_DATA[[#This Row],[DATE PT LEFT ED]] + ED_DATA[[#This Row],[TIME PT LEFT ED]]</f>
        <v>41012.038194444445</v>
      </c>
      <c r="X1243" s="5">
        <f t="shared" si="190"/>
        <v>3.4500000000698492</v>
      </c>
      <c r="Y1243" s="5">
        <f t="shared" si="191"/>
        <v>2.3666666666977108</v>
      </c>
      <c r="Z1243" s="7">
        <f t="shared" si="192"/>
        <v>1</v>
      </c>
      <c r="AA1243" s="7">
        <f t="shared" si="193"/>
        <v>1</v>
      </c>
      <c r="AB1243" s="7">
        <f t="shared" si="196"/>
        <v>0</v>
      </c>
      <c r="AC1243" s="7">
        <f t="shared" si="197"/>
        <v>0</v>
      </c>
      <c r="AD1243" s="7">
        <f t="shared" si="198"/>
        <v>0</v>
      </c>
      <c r="AE1243" s="7">
        <f t="shared" si="194"/>
        <v>0</v>
      </c>
      <c r="AF1243" s="7">
        <f t="shared" si="195"/>
        <v>0</v>
      </c>
      <c r="AG1243" s="7" t="str">
        <f t="shared" si="199"/>
        <v>Adult</v>
      </c>
    </row>
    <row r="1244" spans="1:33">
      <c r="A1244">
        <v>4414</v>
      </c>
      <c r="B1244" t="s">
        <v>22</v>
      </c>
      <c r="C1244" t="s">
        <v>15</v>
      </c>
      <c r="D1244" t="s">
        <v>16</v>
      </c>
      <c r="E1244" s="1">
        <v>41011</v>
      </c>
      <c r="F1244" s="3">
        <v>0.93333333333333335</v>
      </c>
      <c r="G1244" s="1">
        <v>41011</v>
      </c>
      <c r="H1244" s="3">
        <v>0.92847222222222225</v>
      </c>
      <c r="I1244">
        <v>3</v>
      </c>
      <c r="J1244">
        <v>1980</v>
      </c>
      <c r="K1244" s="1">
        <v>41011</v>
      </c>
      <c r="L1244" s="3">
        <v>0.96180555555555558</v>
      </c>
      <c r="M1244" s="1">
        <v>41011</v>
      </c>
      <c r="N1244" s="3">
        <v>0.96180555555555558</v>
      </c>
      <c r="O1244">
        <v>32</v>
      </c>
      <c r="P1244">
        <v>22</v>
      </c>
      <c r="Q1244">
        <v>22</v>
      </c>
      <c r="R1244">
        <v>23</v>
      </c>
      <c r="S1244">
        <v>23</v>
      </c>
      <c r="T1244" s="2">
        <f>ED_DATA[[#This Row],[REG DATE]] + ED_DATA[[#This Row],[REG TIME]]</f>
        <v>41011.933333333334</v>
      </c>
      <c r="U1244" s="2">
        <f>ED_DATA[[#This Row],[TRIAGE DATE]] + ED_DATA[[#This Row],[TRIAGE TIME]]</f>
        <v>41011.928472222222</v>
      </c>
      <c r="V1244" s="2">
        <f>ED_DATA[[#This Row],[DISP DATE]] + ED_DATA[[#This Row],[DISP TIME]]</f>
        <v>41011.961805555555</v>
      </c>
      <c r="W1244" s="2">
        <f>ED_DATA[[#This Row],[DATE PT LEFT ED]] + ED_DATA[[#This Row],[TIME PT LEFT ED]]</f>
        <v>41011.961805555555</v>
      </c>
      <c r="X1244" s="5">
        <f t="shared" si="190"/>
        <v>0.68333333329064772</v>
      </c>
      <c r="Y1244" s="5">
        <f t="shared" si="191"/>
        <v>0.68333333329064772</v>
      </c>
      <c r="Z1244" s="7">
        <f t="shared" si="192"/>
        <v>1</v>
      </c>
      <c r="AA1244" s="7">
        <f t="shared" si="193"/>
        <v>1</v>
      </c>
      <c r="AB1244" s="7">
        <f t="shared" si="196"/>
        <v>0</v>
      </c>
      <c r="AC1244" s="7">
        <f t="shared" si="197"/>
        <v>0</v>
      </c>
      <c r="AD1244" s="7">
        <f t="shared" si="198"/>
        <v>0</v>
      </c>
      <c r="AE1244" s="7">
        <f t="shared" si="194"/>
        <v>0</v>
      </c>
      <c r="AF1244" s="7">
        <f t="shared" si="195"/>
        <v>0</v>
      </c>
      <c r="AG1244" s="7" t="str">
        <f t="shared" si="199"/>
        <v>Adult</v>
      </c>
    </row>
    <row r="1245" spans="1:33">
      <c r="A1245">
        <v>4414</v>
      </c>
      <c r="B1245" t="s">
        <v>22</v>
      </c>
      <c r="C1245" t="s">
        <v>15</v>
      </c>
      <c r="D1245" t="s">
        <v>16</v>
      </c>
      <c r="E1245" s="1">
        <v>41011</v>
      </c>
      <c r="F1245" s="3">
        <v>0.94374999999999998</v>
      </c>
      <c r="G1245" s="1">
        <v>41011</v>
      </c>
      <c r="H1245" s="3">
        <v>0.94305555555555554</v>
      </c>
      <c r="I1245">
        <v>3</v>
      </c>
      <c r="J1245">
        <v>1986</v>
      </c>
      <c r="K1245" s="1">
        <v>41012</v>
      </c>
      <c r="L1245" s="3">
        <v>6.9444444444444441E-3</v>
      </c>
      <c r="M1245" s="1">
        <v>41012</v>
      </c>
      <c r="N1245" s="3">
        <v>1.3888888888888888E-2</v>
      </c>
      <c r="O1245">
        <v>25</v>
      </c>
      <c r="P1245">
        <v>22</v>
      </c>
      <c r="Q1245">
        <v>22</v>
      </c>
      <c r="R1245">
        <v>0</v>
      </c>
      <c r="S1245">
        <v>0</v>
      </c>
      <c r="T1245" s="2">
        <f>ED_DATA[[#This Row],[REG DATE]] + ED_DATA[[#This Row],[REG TIME]]</f>
        <v>41011.943749999999</v>
      </c>
      <c r="U1245" s="2">
        <f>ED_DATA[[#This Row],[TRIAGE DATE]] + ED_DATA[[#This Row],[TRIAGE TIME]]</f>
        <v>41011.943055555559</v>
      </c>
      <c r="V1245" s="2">
        <f>ED_DATA[[#This Row],[DISP DATE]] + ED_DATA[[#This Row],[DISP TIME]]</f>
        <v>41012.006944444445</v>
      </c>
      <c r="W1245" s="2">
        <f>ED_DATA[[#This Row],[DATE PT LEFT ED]] + ED_DATA[[#This Row],[TIME PT LEFT ED]]</f>
        <v>41012.013888888891</v>
      </c>
      <c r="X1245" s="5">
        <f t="shared" si="190"/>
        <v>1.683333333407063</v>
      </c>
      <c r="Y1245" s="5">
        <f t="shared" si="191"/>
        <v>1.5166666667209938</v>
      </c>
      <c r="Z1245" s="7">
        <f t="shared" si="192"/>
        <v>1</v>
      </c>
      <c r="AA1245" s="7">
        <f t="shared" si="193"/>
        <v>1</v>
      </c>
      <c r="AB1245" s="7">
        <f t="shared" si="196"/>
        <v>0</v>
      </c>
      <c r="AC1245" s="7">
        <f t="shared" si="197"/>
        <v>0</v>
      </c>
      <c r="AD1245" s="7">
        <f t="shared" si="198"/>
        <v>0</v>
      </c>
      <c r="AE1245" s="7">
        <f t="shared" si="194"/>
        <v>0</v>
      </c>
      <c r="AF1245" s="7">
        <f t="shared" si="195"/>
        <v>0</v>
      </c>
      <c r="AG1245" s="7" t="str">
        <f t="shared" si="199"/>
        <v>Adult</v>
      </c>
    </row>
    <row r="1246" spans="1:33">
      <c r="A1246">
        <v>4414</v>
      </c>
      <c r="B1246" t="s">
        <v>22</v>
      </c>
      <c r="C1246" t="s">
        <v>15</v>
      </c>
      <c r="D1246" t="s">
        <v>16</v>
      </c>
      <c r="E1246" s="1">
        <v>41016</v>
      </c>
      <c r="F1246" s="3">
        <v>0.14097222222222222</v>
      </c>
      <c r="G1246" s="1">
        <v>41016</v>
      </c>
      <c r="H1246" s="3">
        <v>0.14027777777777778</v>
      </c>
      <c r="I1246">
        <v>3</v>
      </c>
      <c r="J1246">
        <v>1982</v>
      </c>
      <c r="K1246" s="1">
        <v>41016</v>
      </c>
      <c r="L1246" s="3">
        <v>0.14791666666666667</v>
      </c>
      <c r="M1246" s="1">
        <v>41016</v>
      </c>
      <c r="N1246" s="3">
        <v>0.15625</v>
      </c>
      <c r="O1246">
        <v>32</v>
      </c>
      <c r="P1246">
        <v>3</v>
      </c>
      <c r="Q1246">
        <v>3</v>
      </c>
      <c r="R1246">
        <v>3</v>
      </c>
      <c r="S1246">
        <v>3</v>
      </c>
      <c r="T1246" s="2">
        <f>ED_DATA[[#This Row],[REG DATE]] + ED_DATA[[#This Row],[REG TIME]]</f>
        <v>41016.140972222223</v>
      </c>
      <c r="U1246" s="2">
        <f>ED_DATA[[#This Row],[TRIAGE DATE]] + ED_DATA[[#This Row],[TRIAGE TIME]]</f>
        <v>41016.140277777777</v>
      </c>
      <c r="V1246" s="2">
        <f>ED_DATA[[#This Row],[DISP DATE]] + ED_DATA[[#This Row],[DISP TIME]]</f>
        <v>41016.147916666669</v>
      </c>
      <c r="W1246" s="2">
        <f>ED_DATA[[#This Row],[DATE PT LEFT ED]] + ED_DATA[[#This Row],[TIME PT LEFT ED]]</f>
        <v>41016.15625</v>
      </c>
      <c r="X1246" s="5">
        <f t="shared" si="190"/>
        <v>0.36666666663950309</v>
      </c>
      <c r="Y1246" s="5">
        <f t="shared" si="191"/>
        <v>0.16666666668606922</v>
      </c>
      <c r="Z1246" s="7">
        <f t="shared" si="192"/>
        <v>1</v>
      </c>
      <c r="AA1246" s="7">
        <f t="shared" si="193"/>
        <v>1</v>
      </c>
      <c r="AB1246" s="7">
        <f t="shared" si="196"/>
        <v>0</v>
      </c>
      <c r="AC1246" s="7">
        <f t="shared" si="197"/>
        <v>0</v>
      </c>
      <c r="AD1246" s="7">
        <f t="shared" si="198"/>
        <v>0</v>
      </c>
      <c r="AE1246" s="7">
        <f t="shared" si="194"/>
        <v>0</v>
      </c>
      <c r="AF1246" s="7">
        <f t="shared" si="195"/>
        <v>0</v>
      </c>
      <c r="AG1246" s="7" t="str">
        <f t="shared" si="199"/>
        <v>Adult</v>
      </c>
    </row>
    <row r="1247" spans="1:33">
      <c r="A1247">
        <v>4414</v>
      </c>
      <c r="B1247" t="s">
        <v>26</v>
      </c>
      <c r="C1247" t="s">
        <v>27</v>
      </c>
      <c r="D1247" t="s">
        <v>18</v>
      </c>
      <c r="E1247" s="1">
        <v>41011</v>
      </c>
      <c r="F1247" s="3">
        <v>0.78611111111111109</v>
      </c>
      <c r="G1247" s="1">
        <v>41011</v>
      </c>
      <c r="H1247" s="3">
        <v>0.78472222222222221</v>
      </c>
      <c r="I1247">
        <v>3</v>
      </c>
      <c r="J1247">
        <v>1981</v>
      </c>
      <c r="K1247" s="1">
        <v>41011</v>
      </c>
      <c r="L1247" s="3">
        <v>0.97638888888888886</v>
      </c>
      <c r="M1247" s="1">
        <v>41011</v>
      </c>
      <c r="N1247" s="3">
        <v>0.97638888888888886</v>
      </c>
      <c r="O1247">
        <v>35</v>
      </c>
      <c r="P1247">
        <v>18</v>
      </c>
      <c r="Q1247">
        <v>18</v>
      </c>
      <c r="R1247">
        <v>23</v>
      </c>
      <c r="S1247">
        <v>23</v>
      </c>
      <c r="T1247" s="2">
        <f>ED_DATA[[#This Row],[REG DATE]] + ED_DATA[[#This Row],[REG TIME]]</f>
        <v>41011.786111111112</v>
      </c>
      <c r="U1247" s="2">
        <f>ED_DATA[[#This Row],[TRIAGE DATE]] + ED_DATA[[#This Row],[TRIAGE TIME]]</f>
        <v>41011.784722222219</v>
      </c>
      <c r="V1247" s="2">
        <f>ED_DATA[[#This Row],[DISP DATE]] + ED_DATA[[#This Row],[DISP TIME]]</f>
        <v>41011.976388888892</v>
      </c>
      <c r="W1247" s="2">
        <f>ED_DATA[[#This Row],[DATE PT LEFT ED]] + ED_DATA[[#This Row],[TIME PT LEFT ED]]</f>
        <v>41011.976388888892</v>
      </c>
      <c r="X1247" s="5">
        <f t="shared" si="190"/>
        <v>4.5666666667093523</v>
      </c>
      <c r="Y1247" s="5">
        <f t="shared" si="191"/>
        <v>4.5666666667093523</v>
      </c>
      <c r="Z1247" s="7">
        <f t="shared" si="192"/>
        <v>1</v>
      </c>
      <c r="AA1247" s="7">
        <f t="shared" si="193"/>
        <v>0</v>
      </c>
      <c r="AB1247" s="7">
        <f t="shared" si="196"/>
        <v>1</v>
      </c>
      <c r="AC1247" s="7">
        <f t="shared" si="197"/>
        <v>1</v>
      </c>
      <c r="AD1247" s="7">
        <f t="shared" si="198"/>
        <v>0</v>
      </c>
      <c r="AE1247" s="7">
        <f t="shared" si="194"/>
        <v>1</v>
      </c>
      <c r="AF1247" s="7">
        <f t="shared" si="195"/>
        <v>0</v>
      </c>
      <c r="AG1247" s="7" t="str">
        <f t="shared" si="199"/>
        <v>Adult</v>
      </c>
    </row>
    <row r="1248" spans="1:33">
      <c r="A1248">
        <v>4414</v>
      </c>
      <c r="B1248" t="s">
        <v>26</v>
      </c>
      <c r="C1248" t="s">
        <v>27</v>
      </c>
      <c r="D1248" t="s">
        <v>16</v>
      </c>
      <c r="E1248" s="1">
        <v>41012</v>
      </c>
      <c r="F1248" s="3">
        <v>0.58888888888888891</v>
      </c>
      <c r="G1248" s="1">
        <v>41012</v>
      </c>
      <c r="H1248" s="3">
        <v>0.58402777777777781</v>
      </c>
      <c r="I1248">
        <v>3</v>
      </c>
      <c r="J1248">
        <v>1993</v>
      </c>
      <c r="K1248" s="1">
        <v>41012</v>
      </c>
      <c r="L1248" s="3">
        <v>0.79861111111111116</v>
      </c>
      <c r="M1248" s="1">
        <v>41012</v>
      </c>
      <c r="N1248" s="3">
        <v>0.79861111111111116</v>
      </c>
      <c r="O1248">
        <v>23</v>
      </c>
      <c r="P1248">
        <v>14</v>
      </c>
      <c r="Q1248">
        <v>14</v>
      </c>
      <c r="R1248">
        <v>19</v>
      </c>
      <c r="S1248">
        <v>19</v>
      </c>
      <c r="T1248" s="2">
        <f>ED_DATA[[#This Row],[REG DATE]] + ED_DATA[[#This Row],[REG TIME]]</f>
        <v>41012.588888888888</v>
      </c>
      <c r="U1248" s="2">
        <f>ED_DATA[[#This Row],[TRIAGE DATE]] + ED_DATA[[#This Row],[TRIAGE TIME]]</f>
        <v>41012.584027777775</v>
      </c>
      <c r="V1248" s="2">
        <f>ED_DATA[[#This Row],[DISP DATE]] + ED_DATA[[#This Row],[DISP TIME]]</f>
        <v>41012.798611111109</v>
      </c>
      <c r="W1248" s="2">
        <f>ED_DATA[[#This Row],[DATE PT LEFT ED]] + ED_DATA[[#This Row],[TIME PT LEFT ED]]</f>
        <v>41012.798611111109</v>
      </c>
      <c r="X1248" s="5">
        <f t="shared" si="190"/>
        <v>5.0333333333255723</v>
      </c>
      <c r="Y1248" s="5">
        <f t="shared" si="191"/>
        <v>5.0333333333255723</v>
      </c>
      <c r="Z1248" s="7">
        <f t="shared" si="192"/>
        <v>1</v>
      </c>
      <c r="AA1248" s="7">
        <f t="shared" si="193"/>
        <v>0</v>
      </c>
      <c r="AB1248" s="7">
        <f t="shared" si="196"/>
        <v>1</v>
      </c>
      <c r="AC1248" s="7">
        <f t="shared" si="197"/>
        <v>1</v>
      </c>
      <c r="AD1248" s="7">
        <f t="shared" si="198"/>
        <v>0</v>
      </c>
      <c r="AE1248" s="7">
        <f t="shared" si="194"/>
        <v>1</v>
      </c>
      <c r="AF1248" s="7">
        <f t="shared" si="195"/>
        <v>0</v>
      </c>
      <c r="AG1248" s="7" t="str">
        <f t="shared" si="199"/>
        <v>Adult</v>
      </c>
    </row>
    <row r="1249" spans="1:33">
      <c r="A1249">
        <v>4414</v>
      </c>
      <c r="B1249" t="s">
        <v>26</v>
      </c>
      <c r="C1249" t="s">
        <v>27</v>
      </c>
      <c r="D1249" t="s">
        <v>16</v>
      </c>
      <c r="E1249" s="1">
        <v>41012</v>
      </c>
      <c r="F1249" s="3">
        <v>0.63888888888888884</v>
      </c>
      <c r="G1249" s="1">
        <v>41012</v>
      </c>
      <c r="H1249" s="3">
        <v>0.6333333333333333</v>
      </c>
      <c r="I1249">
        <v>3</v>
      </c>
      <c r="J1249">
        <v>1990</v>
      </c>
      <c r="K1249" s="1">
        <v>41012</v>
      </c>
      <c r="L1249" s="3">
        <v>0.70833333333333337</v>
      </c>
      <c r="M1249" s="1">
        <v>41012</v>
      </c>
      <c r="N1249" s="3">
        <v>0.70833333333333337</v>
      </c>
      <c r="O1249">
        <v>25</v>
      </c>
      <c r="P1249">
        <v>15</v>
      </c>
      <c r="Q1249">
        <v>15</v>
      </c>
      <c r="R1249">
        <v>17</v>
      </c>
      <c r="S1249">
        <v>17</v>
      </c>
      <c r="T1249" s="2">
        <f>ED_DATA[[#This Row],[REG DATE]] + ED_DATA[[#This Row],[REG TIME]]</f>
        <v>41012.638888888891</v>
      </c>
      <c r="U1249" s="2">
        <f>ED_DATA[[#This Row],[TRIAGE DATE]] + ED_DATA[[#This Row],[TRIAGE TIME]]</f>
        <v>41012.633333333331</v>
      </c>
      <c r="V1249" s="2">
        <f>ED_DATA[[#This Row],[DISP DATE]] + ED_DATA[[#This Row],[DISP TIME]]</f>
        <v>41012.708333333336</v>
      </c>
      <c r="W1249" s="2">
        <f>ED_DATA[[#This Row],[DATE PT LEFT ED]] + ED_DATA[[#This Row],[TIME PT LEFT ED]]</f>
        <v>41012.708333333336</v>
      </c>
      <c r="X1249" s="5">
        <f t="shared" si="190"/>
        <v>1.6666666666860692</v>
      </c>
      <c r="Y1249" s="5">
        <f t="shared" si="191"/>
        <v>1.6666666666860692</v>
      </c>
      <c r="Z1249" s="7">
        <f t="shared" si="192"/>
        <v>1</v>
      </c>
      <c r="AA1249" s="7">
        <f t="shared" si="193"/>
        <v>1</v>
      </c>
      <c r="AB1249" s="7">
        <f t="shared" si="196"/>
        <v>1</v>
      </c>
      <c r="AC1249" s="7">
        <f t="shared" si="197"/>
        <v>1</v>
      </c>
      <c r="AD1249" s="7">
        <f t="shared" si="198"/>
        <v>0</v>
      </c>
      <c r="AE1249" s="7">
        <f t="shared" si="194"/>
        <v>1</v>
      </c>
      <c r="AF1249" s="7">
        <f t="shared" si="195"/>
        <v>0</v>
      </c>
      <c r="AG1249" s="7" t="str">
        <f t="shared" si="199"/>
        <v>Adult</v>
      </c>
    </row>
    <row r="1250" spans="1:33">
      <c r="A1250">
        <v>4414</v>
      </c>
      <c r="B1250" t="s">
        <v>26</v>
      </c>
      <c r="C1250" t="s">
        <v>27</v>
      </c>
      <c r="D1250" t="s">
        <v>16</v>
      </c>
      <c r="E1250" s="1">
        <v>41012</v>
      </c>
      <c r="F1250" s="3">
        <v>0.81736111111111109</v>
      </c>
      <c r="G1250" s="1">
        <v>41012</v>
      </c>
      <c r="H1250" s="3">
        <v>0.81319444444444444</v>
      </c>
      <c r="I1250">
        <v>3</v>
      </c>
      <c r="J1250">
        <v>1971</v>
      </c>
      <c r="K1250" s="1">
        <v>41012</v>
      </c>
      <c r="L1250" s="3">
        <v>0.84027777777777779</v>
      </c>
      <c r="M1250" s="1">
        <v>41012</v>
      </c>
      <c r="N1250" s="3">
        <v>0.84027777777777779</v>
      </c>
      <c r="O1250">
        <v>43</v>
      </c>
      <c r="P1250">
        <v>19</v>
      </c>
      <c r="Q1250">
        <v>19</v>
      </c>
      <c r="R1250">
        <v>20</v>
      </c>
      <c r="S1250">
        <v>20</v>
      </c>
      <c r="T1250" s="2">
        <f>ED_DATA[[#This Row],[REG DATE]] + ED_DATA[[#This Row],[REG TIME]]</f>
        <v>41012.817361111112</v>
      </c>
      <c r="U1250" s="2">
        <f>ED_DATA[[#This Row],[TRIAGE DATE]] + ED_DATA[[#This Row],[TRIAGE TIME]]</f>
        <v>41012.813194444447</v>
      </c>
      <c r="V1250" s="2">
        <f>ED_DATA[[#This Row],[DISP DATE]] + ED_DATA[[#This Row],[DISP TIME]]</f>
        <v>41012.840277777781</v>
      </c>
      <c r="W1250" s="2">
        <f>ED_DATA[[#This Row],[DATE PT LEFT ED]] + ED_DATA[[#This Row],[TIME PT LEFT ED]]</f>
        <v>41012.840277777781</v>
      </c>
      <c r="X1250" s="5">
        <f t="shared" si="190"/>
        <v>0.55000000004656613</v>
      </c>
      <c r="Y1250" s="5">
        <f t="shared" si="191"/>
        <v>0.55000000004656613</v>
      </c>
      <c r="Z1250" s="7">
        <f t="shared" si="192"/>
        <v>1</v>
      </c>
      <c r="AA1250" s="7">
        <f t="shared" si="193"/>
        <v>1</v>
      </c>
      <c r="AB1250" s="7">
        <f t="shared" si="196"/>
        <v>1</v>
      </c>
      <c r="AC1250" s="7">
        <f t="shared" si="197"/>
        <v>1</v>
      </c>
      <c r="AD1250" s="7">
        <f t="shared" si="198"/>
        <v>0</v>
      </c>
      <c r="AE1250" s="7">
        <f t="shared" si="194"/>
        <v>1</v>
      </c>
      <c r="AF1250" s="7">
        <f t="shared" si="195"/>
        <v>0</v>
      </c>
      <c r="AG1250" s="7" t="str">
        <f t="shared" si="199"/>
        <v>Adult</v>
      </c>
    </row>
    <row r="1251" spans="1:33">
      <c r="A1251">
        <v>4414</v>
      </c>
      <c r="B1251" t="s">
        <v>26</v>
      </c>
      <c r="C1251" t="s">
        <v>27</v>
      </c>
      <c r="D1251" t="s">
        <v>16</v>
      </c>
      <c r="E1251" s="1">
        <v>41013</v>
      </c>
      <c r="F1251" s="3">
        <v>0.80347222222222225</v>
      </c>
      <c r="G1251" s="1">
        <v>41013</v>
      </c>
      <c r="H1251" s="3">
        <v>0.79861111111111116</v>
      </c>
      <c r="I1251">
        <v>3</v>
      </c>
      <c r="J1251">
        <v>1982</v>
      </c>
      <c r="K1251" s="1">
        <v>41013</v>
      </c>
      <c r="L1251" s="3">
        <v>0.93055555555555558</v>
      </c>
      <c r="M1251" s="1">
        <v>41013</v>
      </c>
      <c r="N1251" s="3">
        <v>0.93055555555555558</v>
      </c>
      <c r="O1251">
        <v>31</v>
      </c>
      <c r="P1251">
        <v>19</v>
      </c>
      <c r="Q1251">
        <v>19</v>
      </c>
      <c r="R1251">
        <v>22</v>
      </c>
      <c r="S1251">
        <v>22</v>
      </c>
      <c r="T1251" s="2">
        <f>ED_DATA[[#This Row],[REG DATE]] + ED_DATA[[#This Row],[REG TIME]]</f>
        <v>41013.803472222222</v>
      </c>
      <c r="U1251" s="2">
        <f>ED_DATA[[#This Row],[TRIAGE DATE]] + ED_DATA[[#This Row],[TRIAGE TIME]]</f>
        <v>41013.798611111109</v>
      </c>
      <c r="V1251" s="2">
        <f>ED_DATA[[#This Row],[DISP DATE]] + ED_DATA[[#This Row],[DISP TIME]]</f>
        <v>41013.930555555555</v>
      </c>
      <c r="W1251" s="2">
        <f>ED_DATA[[#This Row],[DATE PT LEFT ED]] + ED_DATA[[#This Row],[TIME PT LEFT ED]]</f>
        <v>41013.930555555555</v>
      </c>
      <c r="X1251" s="5">
        <f t="shared" si="190"/>
        <v>3.0499999999883585</v>
      </c>
      <c r="Y1251" s="5">
        <f t="shared" si="191"/>
        <v>3.0499999999883585</v>
      </c>
      <c r="Z1251" s="7">
        <f t="shared" si="192"/>
        <v>1</v>
      </c>
      <c r="AA1251" s="7">
        <f t="shared" si="193"/>
        <v>1</v>
      </c>
      <c r="AB1251" s="7">
        <f t="shared" si="196"/>
        <v>1</v>
      </c>
      <c r="AC1251" s="7">
        <f t="shared" si="197"/>
        <v>1</v>
      </c>
      <c r="AD1251" s="7">
        <f t="shared" si="198"/>
        <v>0</v>
      </c>
      <c r="AE1251" s="7">
        <f t="shared" si="194"/>
        <v>1</v>
      </c>
      <c r="AF1251" s="7">
        <f t="shared" si="195"/>
        <v>0</v>
      </c>
      <c r="AG1251" s="7" t="str">
        <f t="shared" si="199"/>
        <v>Adult</v>
      </c>
    </row>
    <row r="1252" spans="1:33">
      <c r="A1252">
        <v>4414</v>
      </c>
      <c r="B1252" t="s">
        <v>26</v>
      </c>
      <c r="C1252" t="s">
        <v>27</v>
      </c>
      <c r="D1252" t="s">
        <v>16</v>
      </c>
      <c r="E1252" s="1">
        <v>41016</v>
      </c>
      <c r="F1252" s="3">
        <v>0.48402777777777778</v>
      </c>
      <c r="G1252" s="1">
        <v>41016</v>
      </c>
      <c r="H1252" s="3">
        <v>0.48125000000000001</v>
      </c>
      <c r="I1252">
        <v>3</v>
      </c>
      <c r="J1252">
        <v>1983</v>
      </c>
      <c r="K1252" s="1">
        <v>41016</v>
      </c>
      <c r="L1252" s="3">
        <v>0.59027777777777779</v>
      </c>
      <c r="M1252" s="1">
        <v>41016</v>
      </c>
      <c r="N1252" s="3">
        <v>0.59097222222222223</v>
      </c>
      <c r="O1252">
        <v>31</v>
      </c>
      <c r="P1252">
        <v>11</v>
      </c>
      <c r="Q1252">
        <v>11</v>
      </c>
      <c r="R1252">
        <v>14</v>
      </c>
      <c r="S1252">
        <v>14</v>
      </c>
      <c r="T1252" s="2">
        <f>ED_DATA[[#This Row],[REG DATE]] + ED_DATA[[#This Row],[REG TIME]]</f>
        <v>41016.484027777777</v>
      </c>
      <c r="U1252" s="2">
        <f>ED_DATA[[#This Row],[TRIAGE DATE]] + ED_DATA[[#This Row],[TRIAGE TIME]]</f>
        <v>41016.481249999997</v>
      </c>
      <c r="V1252" s="2">
        <f>ED_DATA[[#This Row],[DISP DATE]] + ED_DATA[[#This Row],[DISP TIME]]</f>
        <v>41016.590277777781</v>
      </c>
      <c r="W1252" s="2">
        <f>ED_DATA[[#This Row],[DATE PT LEFT ED]] + ED_DATA[[#This Row],[TIME PT LEFT ED]]</f>
        <v>41016.59097222222</v>
      </c>
      <c r="X1252" s="5">
        <f t="shared" si="190"/>
        <v>2.5666666666511446</v>
      </c>
      <c r="Y1252" s="5">
        <f t="shared" si="191"/>
        <v>2.5500000001047738</v>
      </c>
      <c r="Z1252" s="7">
        <f t="shared" si="192"/>
        <v>1</v>
      </c>
      <c r="AA1252" s="7">
        <f t="shared" si="193"/>
        <v>1</v>
      </c>
      <c r="AB1252" s="7">
        <f t="shared" si="196"/>
        <v>1</v>
      </c>
      <c r="AC1252" s="7">
        <f t="shared" si="197"/>
        <v>1</v>
      </c>
      <c r="AD1252" s="7">
        <f t="shared" si="198"/>
        <v>0</v>
      </c>
      <c r="AE1252" s="7">
        <f t="shared" si="194"/>
        <v>1</v>
      </c>
      <c r="AF1252" s="7">
        <f t="shared" si="195"/>
        <v>0</v>
      </c>
      <c r="AG1252" s="7" t="str">
        <f t="shared" si="199"/>
        <v>Adult</v>
      </c>
    </row>
    <row r="1253" spans="1:33">
      <c r="A1253">
        <v>4414</v>
      </c>
      <c r="B1253" t="s">
        <v>26</v>
      </c>
      <c r="C1253" t="s">
        <v>27</v>
      </c>
      <c r="D1253" t="s">
        <v>16</v>
      </c>
      <c r="E1253" s="1">
        <v>41016</v>
      </c>
      <c r="F1253" s="3">
        <v>0.48749999999999999</v>
      </c>
      <c r="G1253" s="1">
        <v>41016</v>
      </c>
      <c r="H1253" s="3">
        <v>0.4826388888888889</v>
      </c>
      <c r="I1253">
        <v>3</v>
      </c>
      <c r="J1253">
        <v>1991</v>
      </c>
      <c r="K1253" s="1">
        <v>41016</v>
      </c>
      <c r="L1253" s="3">
        <v>0.63541666666666663</v>
      </c>
      <c r="M1253" s="1">
        <v>41016</v>
      </c>
      <c r="N1253" s="3">
        <v>0.63541666666666663</v>
      </c>
      <c r="O1253">
        <v>21</v>
      </c>
      <c r="P1253">
        <v>11</v>
      </c>
      <c r="Q1253">
        <v>11</v>
      </c>
      <c r="R1253">
        <v>15</v>
      </c>
      <c r="S1253">
        <v>15</v>
      </c>
      <c r="T1253" s="2">
        <f>ED_DATA[[#This Row],[REG DATE]] + ED_DATA[[#This Row],[REG TIME]]</f>
        <v>41016.487500000003</v>
      </c>
      <c r="U1253" s="2">
        <f>ED_DATA[[#This Row],[TRIAGE DATE]] + ED_DATA[[#This Row],[TRIAGE TIME]]</f>
        <v>41016.482638888891</v>
      </c>
      <c r="V1253" s="2">
        <f>ED_DATA[[#This Row],[DISP DATE]] + ED_DATA[[#This Row],[DISP TIME]]</f>
        <v>41016.635416666664</v>
      </c>
      <c r="W1253" s="2">
        <f>ED_DATA[[#This Row],[DATE PT LEFT ED]] + ED_DATA[[#This Row],[TIME PT LEFT ED]]</f>
        <v>41016.635416666664</v>
      </c>
      <c r="X1253" s="5">
        <f t="shared" si="190"/>
        <v>3.5499999998719431</v>
      </c>
      <c r="Y1253" s="5">
        <f t="shared" si="191"/>
        <v>3.5499999998719431</v>
      </c>
      <c r="Z1253" s="7">
        <f t="shared" si="192"/>
        <v>1</v>
      </c>
      <c r="AA1253" s="7">
        <f t="shared" si="193"/>
        <v>1</v>
      </c>
      <c r="AB1253" s="7">
        <f t="shared" si="196"/>
        <v>1</v>
      </c>
      <c r="AC1253" s="7">
        <f t="shared" si="197"/>
        <v>1</v>
      </c>
      <c r="AD1253" s="7">
        <f t="shared" si="198"/>
        <v>0</v>
      </c>
      <c r="AE1253" s="7">
        <f t="shared" si="194"/>
        <v>1</v>
      </c>
      <c r="AF1253" s="7">
        <f t="shared" si="195"/>
        <v>0</v>
      </c>
      <c r="AG1253" s="7" t="str">
        <f t="shared" si="199"/>
        <v>Adult</v>
      </c>
    </row>
    <row r="1254" spans="1:33">
      <c r="A1254">
        <v>4414</v>
      </c>
      <c r="B1254" t="s">
        <v>26</v>
      </c>
      <c r="C1254" t="s">
        <v>27</v>
      </c>
      <c r="D1254" t="s">
        <v>16</v>
      </c>
      <c r="E1254" s="1">
        <v>41016</v>
      </c>
      <c r="F1254" s="3">
        <v>0.52222222222222225</v>
      </c>
      <c r="G1254" s="1">
        <v>41016</v>
      </c>
      <c r="H1254" s="3">
        <v>0.51388888888888884</v>
      </c>
      <c r="I1254">
        <v>3</v>
      </c>
      <c r="J1254">
        <v>1962</v>
      </c>
      <c r="K1254" s="1">
        <v>41016</v>
      </c>
      <c r="L1254" s="3">
        <v>0.60416666666666663</v>
      </c>
      <c r="M1254" s="1">
        <v>41016</v>
      </c>
      <c r="N1254" s="3">
        <v>0.60555555555555551</v>
      </c>
      <c r="O1254">
        <v>51</v>
      </c>
      <c r="P1254">
        <v>12</v>
      </c>
      <c r="Q1254">
        <v>12</v>
      </c>
      <c r="R1254">
        <v>14</v>
      </c>
      <c r="S1254">
        <v>14</v>
      </c>
      <c r="T1254" s="2">
        <f>ED_DATA[[#This Row],[REG DATE]] + ED_DATA[[#This Row],[REG TIME]]</f>
        <v>41016.522222222222</v>
      </c>
      <c r="U1254" s="2">
        <f>ED_DATA[[#This Row],[TRIAGE DATE]] + ED_DATA[[#This Row],[TRIAGE TIME]]</f>
        <v>41016.513888888891</v>
      </c>
      <c r="V1254" s="2">
        <f>ED_DATA[[#This Row],[DISP DATE]] + ED_DATA[[#This Row],[DISP TIME]]</f>
        <v>41016.604166666664</v>
      </c>
      <c r="W1254" s="2">
        <f>ED_DATA[[#This Row],[DATE PT LEFT ED]] + ED_DATA[[#This Row],[TIME PT LEFT ED]]</f>
        <v>41016.605555555558</v>
      </c>
      <c r="X1254" s="5">
        <f t="shared" si="190"/>
        <v>2.0000000000582077</v>
      </c>
      <c r="Y1254" s="5">
        <f t="shared" si="191"/>
        <v>1.96666666661622</v>
      </c>
      <c r="Z1254" s="7">
        <f t="shared" si="192"/>
        <v>1</v>
      </c>
      <c r="AA1254" s="7">
        <f t="shared" si="193"/>
        <v>1</v>
      </c>
      <c r="AB1254" s="7">
        <f t="shared" si="196"/>
        <v>1</v>
      </c>
      <c r="AC1254" s="7">
        <f t="shared" si="197"/>
        <v>1</v>
      </c>
      <c r="AD1254" s="7">
        <f t="shared" si="198"/>
        <v>0</v>
      </c>
      <c r="AE1254" s="7">
        <f t="shared" si="194"/>
        <v>1</v>
      </c>
      <c r="AF1254" s="7">
        <f t="shared" si="195"/>
        <v>0</v>
      </c>
      <c r="AG1254" s="7" t="str">
        <f t="shared" si="199"/>
        <v>Adult</v>
      </c>
    </row>
    <row r="1255" spans="1:33">
      <c r="A1255">
        <v>4414</v>
      </c>
      <c r="B1255" t="s">
        <v>17</v>
      </c>
      <c r="C1255" t="s">
        <v>15</v>
      </c>
      <c r="D1255" t="s">
        <v>18</v>
      </c>
      <c r="E1255" s="1">
        <v>41015</v>
      </c>
      <c r="F1255" s="3">
        <v>0.96319444444444446</v>
      </c>
      <c r="G1255" s="1">
        <v>41015</v>
      </c>
      <c r="H1255" s="3">
        <v>0.95625000000000004</v>
      </c>
      <c r="I1255">
        <v>3</v>
      </c>
      <c r="J1255">
        <v>1996</v>
      </c>
      <c r="K1255" s="1">
        <v>41016</v>
      </c>
      <c r="L1255" s="3">
        <v>0.10069444444444445</v>
      </c>
      <c r="M1255" s="1">
        <v>41016</v>
      </c>
      <c r="N1255" s="3">
        <v>0.10069444444444445</v>
      </c>
      <c r="O1255">
        <v>19</v>
      </c>
      <c r="P1255">
        <v>23</v>
      </c>
      <c r="Q1255">
        <v>22</v>
      </c>
      <c r="R1255">
        <v>2</v>
      </c>
      <c r="S1255">
        <v>2</v>
      </c>
      <c r="T1255" s="2">
        <f>ED_DATA[[#This Row],[REG DATE]] + ED_DATA[[#This Row],[REG TIME]]</f>
        <v>41015.963194444441</v>
      </c>
      <c r="U1255" s="2">
        <f>ED_DATA[[#This Row],[TRIAGE DATE]] + ED_DATA[[#This Row],[TRIAGE TIME]]</f>
        <v>41015.956250000003</v>
      </c>
      <c r="V1255" s="2">
        <f>ED_DATA[[#This Row],[DISP DATE]] + ED_DATA[[#This Row],[DISP TIME]]</f>
        <v>41016.100694444445</v>
      </c>
      <c r="W1255" s="2">
        <f>ED_DATA[[#This Row],[DATE PT LEFT ED]] + ED_DATA[[#This Row],[TIME PT LEFT ED]]</f>
        <v>41016.100694444445</v>
      </c>
      <c r="X1255" s="5">
        <f t="shared" si="190"/>
        <v>3.3000000001047738</v>
      </c>
      <c r="Y1255" s="5">
        <f t="shared" si="191"/>
        <v>3.3000000001047738</v>
      </c>
      <c r="Z1255" s="7">
        <f t="shared" si="192"/>
        <v>1</v>
      </c>
      <c r="AA1255" s="7">
        <f t="shared" si="193"/>
        <v>1</v>
      </c>
      <c r="AB1255" s="7">
        <f t="shared" si="196"/>
        <v>0</v>
      </c>
      <c r="AC1255" s="7">
        <f t="shared" si="197"/>
        <v>0</v>
      </c>
      <c r="AD1255" s="7">
        <f t="shared" si="198"/>
        <v>0</v>
      </c>
      <c r="AE1255" s="7">
        <f t="shared" si="194"/>
        <v>0</v>
      </c>
      <c r="AF1255" s="7">
        <f t="shared" si="195"/>
        <v>0</v>
      </c>
      <c r="AG1255" s="7" t="str">
        <f t="shared" si="199"/>
        <v>Adult</v>
      </c>
    </row>
    <row r="1256" spans="1:33">
      <c r="A1256">
        <v>4414</v>
      </c>
      <c r="B1256" t="s">
        <v>17</v>
      </c>
      <c r="C1256" t="s">
        <v>15</v>
      </c>
      <c r="D1256" t="s">
        <v>16</v>
      </c>
      <c r="E1256" s="1">
        <v>41015</v>
      </c>
      <c r="F1256" s="3">
        <v>0.97638888888888886</v>
      </c>
      <c r="G1256" s="1">
        <v>41015</v>
      </c>
      <c r="H1256" s="3">
        <v>0.96875</v>
      </c>
      <c r="I1256">
        <v>3</v>
      </c>
      <c r="J1256">
        <v>1980</v>
      </c>
      <c r="K1256" s="1">
        <v>41016</v>
      </c>
      <c r="L1256" s="3">
        <v>0.11458333333333333</v>
      </c>
      <c r="M1256" s="1">
        <v>41016</v>
      </c>
      <c r="N1256" s="3">
        <v>0.11458333333333333</v>
      </c>
      <c r="O1256">
        <v>31</v>
      </c>
      <c r="P1256">
        <v>23</v>
      </c>
      <c r="Q1256">
        <v>23</v>
      </c>
      <c r="R1256">
        <v>2</v>
      </c>
      <c r="S1256">
        <v>2</v>
      </c>
      <c r="T1256" s="2">
        <f>ED_DATA[[#This Row],[REG DATE]] + ED_DATA[[#This Row],[REG TIME]]</f>
        <v>41015.976388888892</v>
      </c>
      <c r="U1256" s="2">
        <f>ED_DATA[[#This Row],[TRIAGE DATE]] + ED_DATA[[#This Row],[TRIAGE TIME]]</f>
        <v>41015.96875</v>
      </c>
      <c r="V1256" s="2">
        <f>ED_DATA[[#This Row],[DISP DATE]] + ED_DATA[[#This Row],[DISP TIME]]</f>
        <v>41016.114583333336</v>
      </c>
      <c r="W1256" s="2">
        <f>ED_DATA[[#This Row],[DATE PT LEFT ED]] + ED_DATA[[#This Row],[TIME PT LEFT ED]]</f>
        <v>41016.114583333336</v>
      </c>
      <c r="X1256" s="5">
        <f t="shared" si="190"/>
        <v>3.3166666666511446</v>
      </c>
      <c r="Y1256" s="5">
        <f t="shared" si="191"/>
        <v>3.3166666666511446</v>
      </c>
      <c r="Z1256" s="7">
        <f t="shared" si="192"/>
        <v>1</v>
      </c>
      <c r="AA1256" s="7">
        <f t="shared" si="193"/>
        <v>1</v>
      </c>
      <c r="AB1256" s="7">
        <f t="shared" si="196"/>
        <v>0</v>
      </c>
      <c r="AC1256" s="7">
        <f t="shared" si="197"/>
        <v>0</v>
      </c>
      <c r="AD1256" s="7">
        <f t="shared" si="198"/>
        <v>0</v>
      </c>
      <c r="AE1256" s="7">
        <f t="shared" si="194"/>
        <v>0</v>
      </c>
      <c r="AF1256" s="7">
        <f t="shared" si="195"/>
        <v>0</v>
      </c>
      <c r="AG1256" s="7" t="str">
        <f t="shared" si="199"/>
        <v>Adult</v>
      </c>
    </row>
    <row r="1257" spans="1:33">
      <c r="A1257">
        <v>4414</v>
      </c>
      <c r="B1257" t="s">
        <v>17</v>
      </c>
      <c r="C1257" t="s">
        <v>15</v>
      </c>
      <c r="D1257" t="s">
        <v>16</v>
      </c>
      <c r="E1257" s="1">
        <v>41016</v>
      </c>
      <c r="F1257" s="3">
        <v>1.9444444444444445E-2</v>
      </c>
      <c r="G1257" s="1">
        <v>41016</v>
      </c>
      <c r="H1257" s="3">
        <v>1.3194444444444444E-2</v>
      </c>
      <c r="I1257">
        <v>3</v>
      </c>
      <c r="J1257">
        <v>1985</v>
      </c>
      <c r="K1257" s="1">
        <v>41016</v>
      </c>
      <c r="L1257" s="3">
        <v>0.13194444444444445</v>
      </c>
      <c r="M1257" s="1">
        <v>41016</v>
      </c>
      <c r="N1257" s="3">
        <v>0.13194444444444445</v>
      </c>
      <c r="O1257">
        <v>30</v>
      </c>
      <c r="P1257">
        <v>0</v>
      </c>
      <c r="Q1257">
        <v>0</v>
      </c>
      <c r="R1257">
        <v>3</v>
      </c>
      <c r="S1257">
        <v>3</v>
      </c>
      <c r="T1257" s="2">
        <f>ED_DATA[[#This Row],[REG DATE]] + ED_DATA[[#This Row],[REG TIME]]</f>
        <v>41016.019444444442</v>
      </c>
      <c r="U1257" s="2">
        <f>ED_DATA[[#This Row],[TRIAGE DATE]] + ED_DATA[[#This Row],[TRIAGE TIME]]</f>
        <v>41016.013194444444</v>
      </c>
      <c r="V1257" s="2">
        <f>ED_DATA[[#This Row],[DISP DATE]] + ED_DATA[[#This Row],[DISP TIME]]</f>
        <v>41016.131944444445</v>
      </c>
      <c r="W1257" s="2">
        <f>ED_DATA[[#This Row],[DATE PT LEFT ED]] + ED_DATA[[#This Row],[TIME PT LEFT ED]]</f>
        <v>41016.131944444445</v>
      </c>
      <c r="X1257" s="5">
        <f t="shared" si="190"/>
        <v>2.7000000000698492</v>
      </c>
      <c r="Y1257" s="5">
        <f t="shared" si="191"/>
        <v>2.7000000000698492</v>
      </c>
      <c r="Z1257" s="7">
        <f t="shared" si="192"/>
        <v>1</v>
      </c>
      <c r="AA1257" s="7">
        <f t="shared" si="193"/>
        <v>1</v>
      </c>
      <c r="AB1257" s="7">
        <f t="shared" si="196"/>
        <v>0</v>
      </c>
      <c r="AC1257" s="7">
        <f t="shared" si="197"/>
        <v>0</v>
      </c>
      <c r="AD1257" s="7">
        <f t="shared" si="198"/>
        <v>0</v>
      </c>
      <c r="AE1257" s="7">
        <f t="shared" si="194"/>
        <v>0</v>
      </c>
      <c r="AF1257" s="7">
        <f t="shared" si="195"/>
        <v>0</v>
      </c>
      <c r="AG1257" s="7" t="str">
        <f t="shared" si="199"/>
        <v>Adult</v>
      </c>
    </row>
    <row r="1258" spans="1:33">
      <c r="A1258">
        <v>4414</v>
      </c>
      <c r="B1258" t="s">
        <v>17</v>
      </c>
      <c r="C1258" t="s">
        <v>15</v>
      </c>
      <c r="D1258" t="s">
        <v>16</v>
      </c>
      <c r="E1258" s="1">
        <v>41016</v>
      </c>
      <c r="F1258" s="3">
        <v>5.486111111111111E-2</v>
      </c>
      <c r="G1258" s="1">
        <v>41016</v>
      </c>
      <c r="H1258" s="3">
        <v>4.8611111111111112E-2</v>
      </c>
      <c r="I1258">
        <v>3</v>
      </c>
      <c r="J1258">
        <v>1995</v>
      </c>
      <c r="K1258" s="1">
        <v>41016</v>
      </c>
      <c r="L1258" s="3">
        <v>0.21111111111111111</v>
      </c>
      <c r="M1258" s="1">
        <v>41016</v>
      </c>
      <c r="N1258" s="3">
        <v>0.21111111111111111</v>
      </c>
      <c r="O1258">
        <v>20</v>
      </c>
      <c r="P1258">
        <v>1</v>
      </c>
      <c r="Q1258">
        <v>1</v>
      </c>
      <c r="R1258">
        <v>5</v>
      </c>
      <c r="S1258">
        <v>5</v>
      </c>
      <c r="T1258" s="2">
        <f>ED_DATA[[#This Row],[REG DATE]] + ED_DATA[[#This Row],[REG TIME]]</f>
        <v>41016.054861111108</v>
      </c>
      <c r="U1258" s="2">
        <f>ED_DATA[[#This Row],[TRIAGE DATE]] + ED_DATA[[#This Row],[TRIAGE TIME]]</f>
        <v>41016.048611111109</v>
      </c>
      <c r="V1258" s="2">
        <f>ED_DATA[[#This Row],[DISP DATE]] + ED_DATA[[#This Row],[DISP TIME]]</f>
        <v>41016.211111111108</v>
      </c>
      <c r="W1258" s="2">
        <f>ED_DATA[[#This Row],[DATE PT LEFT ED]] + ED_DATA[[#This Row],[TIME PT LEFT ED]]</f>
        <v>41016.211111111108</v>
      </c>
      <c r="X1258" s="5">
        <f t="shared" si="190"/>
        <v>3.75</v>
      </c>
      <c r="Y1258" s="5">
        <f t="shared" si="191"/>
        <v>3.75</v>
      </c>
      <c r="Z1258" s="7">
        <f t="shared" si="192"/>
        <v>1</v>
      </c>
      <c r="AA1258" s="7">
        <f t="shared" si="193"/>
        <v>1</v>
      </c>
      <c r="AB1258" s="7">
        <f t="shared" si="196"/>
        <v>0</v>
      </c>
      <c r="AC1258" s="7">
        <f t="shared" si="197"/>
        <v>0</v>
      </c>
      <c r="AD1258" s="7">
        <f t="shared" si="198"/>
        <v>0</v>
      </c>
      <c r="AE1258" s="7">
        <f t="shared" si="194"/>
        <v>0</v>
      </c>
      <c r="AF1258" s="7">
        <f t="shared" si="195"/>
        <v>0</v>
      </c>
      <c r="AG1258" s="7" t="str">
        <f t="shared" si="199"/>
        <v>Adult</v>
      </c>
    </row>
    <row r="1259" spans="1:33">
      <c r="A1259">
        <v>4414</v>
      </c>
      <c r="B1259" t="s">
        <v>17</v>
      </c>
      <c r="C1259" t="s">
        <v>15</v>
      </c>
      <c r="D1259" t="s">
        <v>16</v>
      </c>
      <c r="E1259" s="1">
        <v>41016</v>
      </c>
      <c r="F1259" s="3">
        <v>0.12222222222222222</v>
      </c>
      <c r="G1259" s="1">
        <v>41016</v>
      </c>
      <c r="H1259" s="3">
        <v>0.11527777777777778</v>
      </c>
      <c r="I1259">
        <v>3</v>
      </c>
      <c r="J1259">
        <v>1993</v>
      </c>
      <c r="K1259" s="1">
        <v>41016</v>
      </c>
      <c r="L1259" s="3">
        <v>0.4909722222222222</v>
      </c>
      <c r="M1259" s="1">
        <v>41016</v>
      </c>
      <c r="N1259" s="3">
        <v>0.64930555555555558</v>
      </c>
      <c r="O1259">
        <v>19</v>
      </c>
      <c r="P1259">
        <v>2</v>
      </c>
      <c r="Q1259">
        <v>2</v>
      </c>
      <c r="R1259">
        <v>11</v>
      </c>
      <c r="S1259">
        <v>15</v>
      </c>
      <c r="T1259" s="2">
        <f>ED_DATA[[#This Row],[REG DATE]] + ED_DATA[[#This Row],[REG TIME]]</f>
        <v>41016.12222222222</v>
      </c>
      <c r="U1259" s="2">
        <f>ED_DATA[[#This Row],[TRIAGE DATE]] + ED_DATA[[#This Row],[TRIAGE TIME]]</f>
        <v>41016.115277777775</v>
      </c>
      <c r="V1259" s="2">
        <f>ED_DATA[[#This Row],[DISP DATE]] + ED_DATA[[#This Row],[DISP TIME]]</f>
        <v>41016.490972222222</v>
      </c>
      <c r="W1259" s="2">
        <f>ED_DATA[[#This Row],[DATE PT LEFT ED]] + ED_DATA[[#This Row],[TIME PT LEFT ED]]</f>
        <v>41016.649305555555</v>
      </c>
      <c r="X1259" s="5">
        <f t="shared" si="190"/>
        <v>12.650000000023283</v>
      </c>
      <c r="Y1259" s="5">
        <f t="shared" si="191"/>
        <v>8.8500000000349246</v>
      </c>
      <c r="Z1259" s="7">
        <f t="shared" si="192"/>
        <v>0</v>
      </c>
      <c r="AA1259" s="7">
        <f t="shared" si="193"/>
        <v>0</v>
      </c>
      <c r="AB1259" s="7">
        <f t="shared" si="196"/>
        <v>0</v>
      </c>
      <c r="AC1259" s="7">
        <f t="shared" si="197"/>
        <v>0</v>
      </c>
      <c r="AD1259" s="7">
        <f t="shared" si="198"/>
        <v>0</v>
      </c>
      <c r="AE1259" s="7">
        <f t="shared" si="194"/>
        <v>0</v>
      </c>
      <c r="AF1259" s="7">
        <f t="shared" si="195"/>
        <v>0</v>
      </c>
      <c r="AG1259" s="7" t="str">
        <f t="shared" si="199"/>
        <v>Adult</v>
      </c>
    </row>
    <row r="1260" spans="1:33">
      <c r="A1260">
        <v>4414</v>
      </c>
      <c r="B1260" t="s">
        <v>17</v>
      </c>
      <c r="C1260" t="s">
        <v>15</v>
      </c>
      <c r="D1260" t="s">
        <v>16</v>
      </c>
      <c r="E1260" s="1">
        <v>41016</v>
      </c>
      <c r="F1260" s="3">
        <v>0.15833333333333333</v>
      </c>
      <c r="G1260" s="1">
        <v>41016</v>
      </c>
      <c r="H1260" s="3">
        <v>0.15138888888888888</v>
      </c>
      <c r="I1260">
        <v>3</v>
      </c>
      <c r="J1260">
        <v>1991</v>
      </c>
      <c r="K1260" s="1">
        <v>41016</v>
      </c>
      <c r="L1260" s="3">
        <v>0.32916666666666666</v>
      </c>
      <c r="M1260" s="1">
        <v>41016</v>
      </c>
      <c r="N1260" s="3">
        <v>0.33194444444444443</v>
      </c>
      <c r="O1260">
        <v>22</v>
      </c>
      <c r="P1260">
        <v>3</v>
      </c>
      <c r="Q1260">
        <v>3</v>
      </c>
      <c r="R1260">
        <v>7</v>
      </c>
      <c r="S1260">
        <v>7</v>
      </c>
      <c r="T1260" s="2">
        <f>ED_DATA[[#This Row],[REG DATE]] + ED_DATA[[#This Row],[REG TIME]]</f>
        <v>41016.158333333333</v>
      </c>
      <c r="U1260" s="2">
        <f>ED_DATA[[#This Row],[TRIAGE DATE]] + ED_DATA[[#This Row],[TRIAGE TIME]]</f>
        <v>41016.151388888888</v>
      </c>
      <c r="V1260" s="2">
        <f>ED_DATA[[#This Row],[DISP DATE]] + ED_DATA[[#This Row],[DISP TIME]]</f>
        <v>41016.32916666667</v>
      </c>
      <c r="W1260" s="2">
        <f>ED_DATA[[#This Row],[DATE PT LEFT ED]] + ED_DATA[[#This Row],[TIME PT LEFT ED]]</f>
        <v>41016.331944444442</v>
      </c>
      <c r="X1260" s="5">
        <f t="shared" si="190"/>
        <v>4.1666666666278616</v>
      </c>
      <c r="Y1260" s="5">
        <f t="shared" si="191"/>
        <v>4.1000000000931323</v>
      </c>
      <c r="Z1260" s="7">
        <f t="shared" si="192"/>
        <v>1</v>
      </c>
      <c r="AA1260" s="7">
        <f t="shared" si="193"/>
        <v>0</v>
      </c>
      <c r="AB1260" s="7">
        <f t="shared" si="196"/>
        <v>0</v>
      </c>
      <c r="AC1260" s="7">
        <f t="shared" si="197"/>
        <v>0</v>
      </c>
      <c r="AD1260" s="7">
        <f t="shared" si="198"/>
        <v>0</v>
      </c>
      <c r="AE1260" s="7">
        <f t="shared" si="194"/>
        <v>0</v>
      </c>
      <c r="AF1260" s="7">
        <f t="shared" si="195"/>
        <v>0</v>
      </c>
      <c r="AG1260" s="7" t="str">
        <f t="shared" si="199"/>
        <v>Adult</v>
      </c>
    </row>
    <row r="1261" spans="1:33">
      <c r="A1261">
        <v>4414</v>
      </c>
      <c r="B1261" t="s">
        <v>22</v>
      </c>
      <c r="C1261" t="s">
        <v>15</v>
      </c>
      <c r="D1261" t="s">
        <v>16</v>
      </c>
      <c r="E1261" s="1">
        <v>41012</v>
      </c>
      <c r="F1261" s="3">
        <v>0.7680555555555556</v>
      </c>
      <c r="G1261" s="1">
        <v>41012</v>
      </c>
      <c r="H1261" s="3">
        <v>0.76736111111111116</v>
      </c>
      <c r="I1261">
        <v>3</v>
      </c>
      <c r="J1261">
        <v>1979</v>
      </c>
      <c r="K1261" s="1">
        <v>41012</v>
      </c>
      <c r="L1261" s="3">
        <v>0.85069444444444442</v>
      </c>
      <c r="M1261" s="1">
        <v>41012</v>
      </c>
      <c r="N1261" s="3">
        <v>0.85763888888888884</v>
      </c>
      <c r="O1261">
        <v>32</v>
      </c>
      <c r="P1261">
        <v>18</v>
      </c>
      <c r="Q1261">
        <v>18</v>
      </c>
      <c r="R1261">
        <v>20</v>
      </c>
      <c r="S1261">
        <v>20</v>
      </c>
      <c r="T1261" s="2">
        <f>ED_DATA[[#This Row],[REG DATE]] + ED_DATA[[#This Row],[REG TIME]]</f>
        <v>41012.768055555556</v>
      </c>
      <c r="U1261" s="2">
        <f>ED_DATA[[#This Row],[TRIAGE DATE]] + ED_DATA[[#This Row],[TRIAGE TIME]]</f>
        <v>41012.767361111109</v>
      </c>
      <c r="V1261" s="2">
        <f>ED_DATA[[#This Row],[DISP DATE]] + ED_DATA[[#This Row],[DISP TIME]]</f>
        <v>41012.850694444445</v>
      </c>
      <c r="W1261" s="2">
        <f>ED_DATA[[#This Row],[DATE PT LEFT ED]] + ED_DATA[[#This Row],[TIME PT LEFT ED]]</f>
        <v>41012.857638888891</v>
      </c>
      <c r="X1261" s="5">
        <f t="shared" si="190"/>
        <v>2.1500000000232831</v>
      </c>
      <c r="Y1261" s="5">
        <f t="shared" si="191"/>
        <v>1.9833333333372138</v>
      </c>
      <c r="Z1261" s="7">
        <f t="shared" si="192"/>
        <v>1</v>
      </c>
      <c r="AA1261" s="7">
        <f t="shared" si="193"/>
        <v>1</v>
      </c>
      <c r="AB1261" s="7">
        <f t="shared" si="196"/>
        <v>0</v>
      </c>
      <c r="AC1261" s="7">
        <f t="shared" si="197"/>
        <v>0</v>
      </c>
      <c r="AD1261" s="7">
        <f t="shared" si="198"/>
        <v>0</v>
      </c>
      <c r="AE1261" s="7">
        <f t="shared" si="194"/>
        <v>0</v>
      </c>
      <c r="AF1261" s="7">
        <f t="shared" si="195"/>
        <v>0</v>
      </c>
      <c r="AG1261" s="7" t="str">
        <f t="shared" si="199"/>
        <v>Adult</v>
      </c>
    </row>
    <row r="1262" spans="1:33">
      <c r="A1262">
        <v>4414</v>
      </c>
      <c r="B1262" t="s">
        <v>22</v>
      </c>
      <c r="C1262" t="s">
        <v>15</v>
      </c>
      <c r="D1262" t="s">
        <v>16</v>
      </c>
      <c r="E1262" s="1">
        <v>41012</v>
      </c>
      <c r="F1262" s="3">
        <v>0.82430555555555551</v>
      </c>
      <c r="G1262" s="1">
        <v>41012</v>
      </c>
      <c r="H1262" s="3">
        <v>0.82361111111111107</v>
      </c>
      <c r="I1262">
        <v>3</v>
      </c>
      <c r="J1262">
        <v>1992</v>
      </c>
      <c r="K1262" s="1">
        <v>41012</v>
      </c>
      <c r="L1262" s="3">
        <v>0.86805555555555558</v>
      </c>
      <c r="M1262" s="1">
        <v>41012</v>
      </c>
      <c r="N1262" s="3">
        <v>0.86805555555555558</v>
      </c>
      <c r="O1262">
        <v>22</v>
      </c>
      <c r="P1262">
        <v>19</v>
      </c>
      <c r="Q1262">
        <v>19</v>
      </c>
      <c r="R1262">
        <v>20</v>
      </c>
      <c r="S1262">
        <v>20</v>
      </c>
      <c r="T1262" s="2">
        <f>ED_DATA[[#This Row],[REG DATE]] + ED_DATA[[#This Row],[REG TIME]]</f>
        <v>41012.824305555558</v>
      </c>
      <c r="U1262" s="2">
        <f>ED_DATA[[#This Row],[TRIAGE DATE]] + ED_DATA[[#This Row],[TRIAGE TIME]]</f>
        <v>41012.823611111111</v>
      </c>
      <c r="V1262" s="2">
        <f>ED_DATA[[#This Row],[DISP DATE]] + ED_DATA[[#This Row],[DISP TIME]]</f>
        <v>41012.868055555555</v>
      </c>
      <c r="W1262" s="2">
        <f>ED_DATA[[#This Row],[DATE PT LEFT ED]] + ED_DATA[[#This Row],[TIME PT LEFT ED]]</f>
        <v>41012.868055555555</v>
      </c>
      <c r="X1262" s="5">
        <f t="shared" si="190"/>
        <v>1.0499999999301508</v>
      </c>
      <c r="Y1262" s="5">
        <f t="shared" si="191"/>
        <v>1.0499999999301508</v>
      </c>
      <c r="Z1262" s="7">
        <f t="shared" si="192"/>
        <v>1</v>
      </c>
      <c r="AA1262" s="7">
        <f t="shared" si="193"/>
        <v>1</v>
      </c>
      <c r="AB1262" s="7">
        <f t="shared" si="196"/>
        <v>0</v>
      </c>
      <c r="AC1262" s="7">
        <f t="shared" si="197"/>
        <v>0</v>
      </c>
      <c r="AD1262" s="7">
        <f t="shared" si="198"/>
        <v>0</v>
      </c>
      <c r="AE1262" s="7">
        <f t="shared" si="194"/>
        <v>0</v>
      </c>
      <c r="AF1262" s="7">
        <f t="shared" si="195"/>
        <v>0</v>
      </c>
      <c r="AG1262" s="7" t="str">
        <f t="shared" si="199"/>
        <v>Adult</v>
      </c>
    </row>
    <row r="1263" spans="1:33">
      <c r="A1263">
        <v>4414</v>
      </c>
      <c r="B1263" t="s">
        <v>22</v>
      </c>
      <c r="C1263" t="s">
        <v>15</v>
      </c>
      <c r="D1263" t="s">
        <v>16</v>
      </c>
      <c r="E1263" s="1">
        <v>41012</v>
      </c>
      <c r="F1263" s="3">
        <v>0.83402777777777781</v>
      </c>
      <c r="G1263" s="1">
        <v>41012</v>
      </c>
      <c r="H1263" s="3">
        <v>0.83333333333333337</v>
      </c>
      <c r="I1263">
        <v>3</v>
      </c>
      <c r="J1263">
        <v>1978</v>
      </c>
      <c r="K1263" s="1">
        <v>41012</v>
      </c>
      <c r="L1263" s="3">
        <v>0.97916666666666663</v>
      </c>
      <c r="M1263" s="1">
        <v>41012</v>
      </c>
      <c r="N1263" s="3">
        <v>0.97916666666666663</v>
      </c>
      <c r="O1263">
        <v>37</v>
      </c>
      <c r="P1263">
        <v>20</v>
      </c>
      <c r="Q1263">
        <v>20</v>
      </c>
      <c r="R1263">
        <v>23</v>
      </c>
      <c r="S1263">
        <v>23</v>
      </c>
      <c r="T1263" s="2">
        <f>ED_DATA[[#This Row],[REG DATE]] + ED_DATA[[#This Row],[REG TIME]]</f>
        <v>41012.834027777775</v>
      </c>
      <c r="U1263" s="2">
        <f>ED_DATA[[#This Row],[TRIAGE DATE]] + ED_DATA[[#This Row],[TRIAGE TIME]]</f>
        <v>41012.833333333336</v>
      </c>
      <c r="V1263" s="2">
        <f>ED_DATA[[#This Row],[DISP DATE]] + ED_DATA[[#This Row],[DISP TIME]]</f>
        <v>41012.979166666664</v>
      </c>
      <c r="W1263" s="2">
        <f>ED_DATA[[#This Row],[DATE PT LEFT ED]] + ED_DATA[[#This Row],[TIME PT LEFT ED]]</f>
        <v>41012.979166666664</v>
      </c>
      <c r="X1263" s="5">
        <f t="shared" si="190"/>
        <v>3.4833333333372138</v>
      </c>
      <c r="Y1263" s="5">
        <f t="shared" si="191"/>
        <v>3.4833333333372138</v>
      </c>
      <c r="Z1263" s="7">
        <f t="shared" si="192"/>
        <v>1</v>
      </c>
      <c r="AA1263" s="7">
        <f t="shared" si="193"/>
        <v>1</v>
      </c>
      <c r="AB1263" s="7">
        <f t="shared" si="196"/>
        <v>0</v>
      </c>
      <c r="AC1263" s="7">
        <f t="shared" si="197"/>
        <v>0</v>
      </c>
      <c r="AD1263" s="7">
        <f t="shared" si="198"/>
        <v>0</v>
      </c>
      <c r="AE1263" s="7">
        <f t="shared" si="194"/>
        <v>0</v>
      </c>
      <c r="AF1263" s="7">
        <f t="shared" si="195"/>
        <v>0</v>
      </c>
      <c r="AG1263" s="7" t="str">
        <f t="shared" si="199"/>
        <v>Adult</v>
      </c>
    </row>
    <row r="1264" spans="1:33">
      <c r="A1264">
        <v>4414</v>
      </c>
      <c r="B1264" t="s">
        <v>22</v>
      </c>
      <c r="C1264" t="s">
        <v>15</v>
      </c>
      <c r="D1264" t="s">
        <v>16</v>
      </c>
      <c r="E1264" s="1">
        <v>41012</v>
      </c>
      <c r="F1264" s="3">
        <v>0.90694444444444444</v>
      </c>
      <c r="G1264" s="1">
        <v>41012</v>
      </c>
      <c r="H1264" s="3">
        <v>0.90625</v>
      </c>
      <c r="I1264">
        <v>3</v>
      </c>
      <c r="J1264">
        <v>1971</v>
      </c>
      <c r="K1264" s="1">
        <v>41013</v>
      </c>
      <c r="L1264" s="3">
        <v>5.9027777777777776E-2</v>
      </c>
      <c r="M1264" s="1">
        <v>41013</v>
      </c>
      <c r="N1264" s="3">
        <v>5.9027777777777776E-2</v>
      </c>
      <c r="O1264">
        <v>41</v>
      </c>
      <c r="P1264">
        <v>21</v>
      </c>
      <c r="Q1264">
        <v>21</v>
      </c>
      <c r="R1264">
        <v>1</v>
      </c>
      <c r="S1264">
        <v>1</v>
      </c>
      <c r="T1264" s="2">
        <f>ED_DATA[[#This Row],[REG DATE]] + ED_DATA[[#This Row],[REG TIME]]</f>
        <v>41012.906944444447</v>
      </c>
      <c r="U1264" s="2">
        <f>ED_DATA[[#This Row],[TRIAGE DATE]] + ED_DATA[[#This Row],[TRIAGE TIME]]</f>
        <v>41012.90625</v>
      </c>
      <c r="V1264" s="2">
        <f>ED_DATA[[#This Row],[DISP DATE]] + ED_DATA[[#This Row],[DISP TIME]]</f>
        <v>41013.059027777781</v>
      </c>
      <c r="W1264" s="2">
        <f>ED_DATA[[#This Row],[DATE PT LEFT ED]] + ED_DATA[[#This Row],[TIME PT LEFT ED]]</f>
        <v>41013.059027777781</v>
      </c>
      <c r="X1264" s="5">
        <f t="shared" si="190"/>
        <v>3.6500000000232831</v>
      </c>
      <c r="Y1264" s="5">
        <f t="shared" si="191"/>
        <v>3.6500000000232831</v>
      </c>
      <c r="Z1264" s="7">
        <f t="shared" si="192"/>
        <v>1</v>
      </c>
      <c r="AA1264" s="7">
        <f t="shared" si="193"/>
        <v>1</v>
      </c>
      <c r="AB1264" s="7">
        <f t="shared" si="196"/>
        <v>0</v>
      </c>
      <c r="AC1264" s="7">
        <f t="shared" si="197"/>
        <v>0</v>
      </c>
      <c r="AD1264" s="7">
        <f t="shared" si="198"/>
        <v>0</v>
      </c>
      <c r="AE1264" s="7">
        <f t="shared" si="194"/>
        <v>0</v>
      </c>
      <c r="AF1264" s="7">
        <f t="shared" si="195"/>
        <v>0</v>
      </c>
      <c r="AG1264" s="7" t="str">
        <f t="shared" si="199"/>
        <v>Adult</v>
      </c>
    </row>
    <row r="1265" spans="1:33">
      <c r="A1265">
        <v>4414</v>
      </c>
      <c r="B1265" t="s">
        <v>22</v>
      </c>
      <c r="C1265" t="s">
        <v>15</v>
      </c>
      <c r="D1265" t="s">
        <v>16</v>
      </c>
      <c r="E1265" s="1">
        <v>41012</v>
      </c>
      <c r="F1265" s="3">
        <v>0.98750000000000004</v>
      </c>
      <c r="G1265" s="1">
        <v>41012</v>
      </c>
      <c r="H1265" s="3">
        <v>0.9868055555555556</v>
      </c>
      <c r="I1265">
        <v>3</v>
      </c>
      <c r="J1265">
        <v>1985</v>
      </c>
      <c r="K1265" s="1">
        <v>41013</v>
      </c>
      <c r="L1265" s="3">
        <v>0.13541666666666666</v>
      </c>
      <c r="M1265" s="1">
        <v>41013</v>
      </c>
      <c r="N1265" s="3">
        <v>0.13541666666666666</v>
      </c>
      <c r="O1265">
        <v>28</v>
      </c>
      <c r="P1265">
        <v>23</v>
      </c>
      <c r="Q1265">
        <v>23</v>
      </c>
      <c r="R1265">
        <v>3</v>
      </c>
      <c r="S1265">
        <v>3</v>
      </c>
      <c r="T1265" s="2">
        <f>ED_DATA[[#This Row],[REG DATE]] + ED_DATA[[#This Row],[REG TIME]]</f>
        <v>41012.987500000003</v>
      </c>
      <c r="U1265" s="2">
        <f>ED_DATA[[#This Row],[TRIAGE DATE]] + ED_DATA[[#This Row],[TRIAGE TIME]]</f>
        <v>41012.986805555556</v>
      </c>
      <c r="V1265" s="2">
        <f>ED_DATA[[#This Row],[DISP DATE]] + ED_DATA[[#This Row],[DISP TIME]]</f>
        <v>41013.135416666664</v>
      </c>
      <c r="W1265" s="2">
        <f>ED_DATA[[#This Row],[DATE PT LEFT ED]] + ED_DATA[[#This Row],[TIME PT LEFT ED]]</f>
        <v>41013.135416666664</v>
      </c>
      <c r="X1265" s="5">
        <f t="shared" si="190"/>
        <v>3.5499999998719431</v>
      </c>
      <c r="Y1265" s="5">
        <f t="shared" si="191"/>
        <v>3.5499999998719431</v>
      </c>
      <c r="Z1265" s="7">
        <f t="shared" si="192"/>
        <v>1</v>
      </c>
      <c r="AA1265" s="7">
        <f t="shared" si="193"/>
        <v>1</v>
      </c>
      <c r="AB1265" s="7">
        <f t="shared" si="196"/>
        <v>0</v>
      </c>
      <c r="AC1265" s="7">
        <f t="shared" si="197"/>
        <v>0</v>
      </c>
      <c r="AD1265" s="7">
        <f t="shared" si="198"/>
        <v>0</v>
      </c>
      <c r="AE1265" s="7">
        <f t="shared" si="194"/>
        <v>0</v>
      </c>
      <c r="AF1265" s="7">
        <f t="shared" si="195"/>
        <v>0</v>
      </c>
      <c r="AG1265" s="7" t="str">
        <f t="shared" si="199"/>
        <v>Adult</v>
      </c>
    </row>
    <row r="1266" spans="1:33">
      <c r="A1266">
        <v>4414</v>
      </c>
      <c r="B1266" t="s">
        <v>22</v>
      </c>
      <c r="C1266" t="s">
        <v>15</v>
      </c>
      <c r="D1266" t="s">
        <v>16</v>
      </c>
      <c r="E1266" s="1">
        <v>41013</v>
      </c>
      <c r="F1266" s="3">
        <v>1.8055555555555554E-2</v>
      </c>
      <c r="G1266" s="1">
        <v>41013</v>
      </c>
      <c r="H1266" s="3">
        <v>1.7361111111111112E-2</v>
      </c>
      <c r="I1266">
        <v>3</v>
      </c>
      <c r="J1266">
        <v>1982</v>
      </c>
      <c r="K1266" s="1">
        <v>41013</v>
      </c>
      <c r="L1266" s="3">
        <v>4.5138888888888888E-2</v>
      </c>
      <c r="M1266" s="1">
        <v>41013</v>
      </c>
      <c r="N1266" s="3">
        <v>5.5555555555555552E-2</v>
      </c>
      <c r="O1266">
        <v>29</v>
      </c>
      <c r="P1266">
        <v>0</v>
      </c>
      <c r="Q1266">
        <v>0</v>
      </c>
      <c r="R1266">
        <v>1</v>
      </c>
      <c r="S1266">
        <v>1</v>
      </c>
      <c r="T1266" s="2">
        <f>ED_DATA[[#This Row],[REG DATE]] + ED_DATA[[#This Row],[REG TIME]]</f>
        <v>41013.018055555556</v>
      </c>
      <c r="U1266" s="2">
        <f>ED_DATA[[#This Row],[TRIAGE DATE]] + ED_DATA[[#This Row],[TRIAGE TIME]]</f>
        <v>41013.017361111109</v>
      </c>
      <c r="V1266" s="2">
        <f>ED_DATA[[#This Row],[DISP DATE]] + ED_DATA[[#This Row],[DISP TIME]]</f>
        <v>41013.045138888891</v>
      </c>
      <c r="W1266" s="2">
        <f>ED_DATA[[#This Row],[DATE PT LEFT ED]] + ED_DATA[[#This Row],[TIME PT LEFT ED]]</f>
        <v>41013.055555555555</v>
      </c>
      <c r="X1266" s="5">
        <f t="shared" si="190"/>
        <v>0.8999999999650754</v>
      </c>
      <c r="Y1266" s="5">
        <f t="shared" si="191"/>
        <v>0.65000000002328306</v>
      </c>
      <c r="Z1266" s="7">
        <f t="shared" si="192"/>
        <v>1</v>
      </c>
      <c r="AA1266" s="7">
        <f t="shared" si="193"/>
        <v>1</v>
      </c>
      <c r="AB1266" s="7">
        <f t="shared" si="196"/>
        <v>0</v>
      </c>
      <c r="AC1266" s="7">
        <f t="shared" si="197"/>
        <v>0</v>
      </c>
      <c r="AD1266" s="7">
        <f t="shared" si="198"/>
        <v>0</v>
      </c>
      <c r="AE1266" s="7">
        <f t="shared" si="194"/>
        <v>0</v>
      </c>
      <c r="AF1266" s="7">
        <f t="shared" si="195"/>
        <v>0</v>
      </c>
      <c r="AG1266" s="7" t="str">
        <f t="shared" si="199"/>
        <v>Adult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1523-7C72-4BB8-98CB-72CE21ACE84C}">
  <dimension ref="A1:P230"/>
  <sheetViews>
    <sheetView topLeftCell="A199" zoomScale="68" workbookViewId="0">
      <selection activeCell="E169" sqref="E169"/>
    </sheetView>
  </sheetViews>
  <sheetFormatPr defaultRowHeight="14.4"/>
  <cols>
    <col min="1" max="1" width="21.44140625" bestFit="1" customWidth="1"/>
    <col min="2" max="2" width="15.5546875" bestFit="1" customWidth="1"/>
    <col min="3" max="8" width="9.88671875" bestFit="1" customWidth="1"/>
    <col min="9" max="9" width="10.5546875" bestFit="1" customWidth="1"/>
    <col min="10" max="18" width="9.88671875" bestFit="1" customWidth="1"/>
    <col min="19" max="19" width="23.44140625" bestFit="1" customWidth="1"/>
    <col min="20" max="39" width="9.88671875" bestFit="1" customWidth="1"/>
    <col min="40" max="40" width="10.5546875" bestFit="1" customWidth="1"/>
    <col min="41" max="44" width="10.44140625" bestFit="1" customWidth="1"/>
    <col min="45" max="45" width="6.77734375" bestFit="1" customWidth="1"/>
    <col min="46" max="52" width="10.44140625" bestFit="1" customWidth="1"/>
    <col min="53" max="53" width="6.77734375" bestFit="1" customWidth="1"/>
    <col min="54" max="60" width="10.44140625" bestFit="1" customWidth="1"/>
    <col min="61" max="61" width="6.77734375" bestFit="1" customWidth="1"/>
    <col min="62" max="68" width="10.44140625" bestFit="1" customWidth="1"/>
    <col min="69" max="69" width="6.77734375" bestFit="1" customWidth="1"/>
    <col min="70" max="76" width="10.44140625" bestFit="1" customWidth="1"/>
    <col min="77" max="77" width="6.77734375" bestFit="1" customWidth="1"/>
    <col min="78" max="84" width="10.44140625" bestFit="1" customWidth="1"/>
    <col min="85" max="85" width="7.88671875" bestFit="1" customWidth="1"/>
    <col min="86" max="92" width="10.44140625" bestFit="1" customWidth="1"/>
    <col min="93" max="93" width="7.88671875" bestFit="1" customWidth="1"/>
    <col min="94" max="100" width="10.44140625" bestFit="1" customWidth="1"/>
    <col min="101" max="101" width="7.88671875" bestFit="1" customWidth="1"/>
    <col min="102" max="108" width="10.44140625" bestFit="1" customWidth="1"/>
    <col min="109" max="109" width="7.88671875" bestFit="1" customWidth="1"/>
    <col min="110" max="116" width="10.44140625" bestFit="1" customWidth="1"/>
    <col min="117" max="117" width="7.88671875" bestFit="1" customWidth="1"/>
    <col min="118" max="124" width="10.44140625" bestFit="1" customWidth="1"/>
    <col min="125" max="125" width="7.88671875" bestFit="1" customWidth="1"/>
    <col min="126" max="132" width="10.44140625" bestFit="1" customWidth="1"/>
    <col min="133" max="133" width="7.88671875" bestFit="1" customWidth="1"/>
    <col min="134" max="140" width="10.44140625" bestFit="1" customWidth="1"/>
    <col min="141" max="141" width="7.88671875" bestFit="1" customWidth="1"/>
    <col min="142" max="148" width="10.44140625" bestFit="1" customWidth="1"/>
    <col min="149" max="149" width="7.88671875" bestFit="1" customWidth="1"/>
    <col min="150" max="156" width="10.44140625" bestFit="1" customWidth="1"/>
    <col min="157" max="157" width="7.88671875" bestFit="1" customWidth="1"/>
    <col min="158" max="164" width="10.44140625" bestFit="1" customWidth="1"/>
    <col min="165" max="165" width="7.88671875" bestFit="1" customWidth="1"/>
    <col min="166" max="172" width="10.44140625" bestFit="1" customWidth="1"/>
    <col min="173" max="173" width="7.88671875" bestFit="1" customWidth="1"/>
    <col min="174" max="180" width="10.44140625" bestFit="1" customWidth="1"/>
    <col min="181" max="181" width="7.88671875" bestFit="1" customWidth="1"/>
    <col min="182" max="188" width="10.44140625" bestFit="1" customWidth="1"/>
    <col min="189" max="189" width="7.88671875" bestFit="1" customWidth="1"/>
    <col min="190" max="190" width="11.109375" bestFit="1" customWidth="1"/>
  </cols>
  <sheetData>
    <row r="1" spans="1:9" ht="19.2">
      <c r="A1" s="15" t="s">
        <v>43</v>
      </c>
    </row>
    <row r="3" spans="1:9">
      <c r="A3" s="9" t="s">
        <v>81</v>
      </c>
      <c r="B3" s="9" t="s">
        <v>82</v>
      </c>
    </row>
    <row r="4" spans="1:9">
      <c r="A4" s="9" t="s">
        <v>80</v>
      </c>
      <c r="B4" s="1">
        <v>41010</v>
      </c>
      <c r="C4" s="1">
        <v>41011</v>
      </c>
      <c r="D4" s="1">
        <v>41012</v>
      </c>
      <c r="E4" s="1">
        <v>41013</v>
      </c>
      <c r="F4" s="1">
        <v>41014</v>
      </c>
      <c r="G4" s="1">
        <v>41015</v>
      </c>
      <c r="H4" s="1">
        <v>41016</v>
      </c>
      <c r="I4" s="1" t="s">
        <v>48</v>
      </c>
    </row>
    <row r="5" spans="1:9">
      <c r="A5" s="10">
        <v>0</v>
      </c>
      <c r="B5">
        <v>10</v>
      </c>
      <c r="C5">
        <v>5</v>
      </c>
      <c r="D5">
        <v>4</v>
      </c>
      <c r="E5">
        <v>9</v>
      </c>
      <c r="F5">
        <v>3</v>
      </c>
      <c r="G5">
        <v>5</v>
      </c>
      <c r="H5">
        <v>5</v>
      </c>
      <c r="I5">
        <v>41</v>
      </c>
    </row>
    <row r="6" spans="1:9">
      <c r="A6" s="10">
        <v>1</v>
      </c>
      <c r="B6">
        <v>6</v>
      </c>
      <c r="C6">
        <v>2</v>
      </c>
      <c r="E6">
        <v>2</v>
      </c>
      <c r="F6">
        <v>5</v>
      </c>
      <c r="G6">
        <v>2</v>
      </c>
      <c r="H6">
        <v>7</v>
      </c>
      <c r="I6">
        <v>24</v>
      </c>
    </row>
    <row r="7" spans="1:9">
      <c r="A7" s="10">
        <v>2</v>
      </c>
      <c r="B7">
        <v>3</v>
      </c>
      <c r="C7">
        <v>7</v>
      </c>
      <c r="D7">
        <v>4</v>
      </c>
      <c r="E7">
        <v>2</v>
      </c>
      <c r="F7">
        <v>6</v>
      </c>
      <c r="H7">
        <v>3</v>
      </c>
      <c r="I7">
        <v>25</v>
      </c>
    </row>
    <row r="8" spans="1:9">
      <c r="A8" s="10">
        <v>3</v>
      </c>
      <c r="B8">
        <v>4</v>
      </c>
      <c r="C8">
        <v>1</v>
      </c>
      <c r="D8">
        <v>2</v>
      </c>
      <c r="E8">
        <v>2</v>
      </c>
      <c r="G8">
        <v>3</v>
      </c>
      <c r="H8">
        <v>6</v>
      </c>
      <c r="I8">
        <v>18</v>
      </c>
    </row>
    <row r="9" spans="1:9">
      <c r="A9" s="10">
        <v>4</v>
      </c>
      <c r="B9">
        <v>5</v>
      </c>
      <c r="C9">
        <v>2</v>
      </c>
      <c r="D9">
        <v>1</v>
      </c>
      <c r="E9">
        <v>2</v>
      </c>
      <c r="F9">
        <v>2</v>
      </c>
      <c r="G9">
        <v>2</v>
      </c>
      <c r="H9">
        <v>4</v>
      </c>
      <c r="I9">
        <v>18</v>
      </c>
    </row>
    <row r="10" spans="1:9">
      <c r="A10" s="10">
        <v>5</v>
      </c>
      <c r="C10">
        <v>2</v>
      </c>
      <c r="D10">
        <v>3</v>
      </c>
      <c r="E10">
        <v>2</v>
      </c>
      <c r="F10">
        <v>3</v>
      </c>
      <c r="G10">
        <v>5</v>
      </c>
      <c r="H10">
        <v>5</v>
      </c>
      <c r="I10">
        <v>20</v>
      </c>
    </row>
    <row r="11" spans="1:9">
      <c r="A11" s="10">
        <v>6</v>
      </c>
      <c r="B11">
        <v>2</v>
      </c>
      <c r="C11">
        <v>3</v>
      </c>
      <c r="D11">
        <v>2</v>
      </c>
      <c r="E11">
        <v>6</v>
      </c>
      <c r="F11">
        <v>2</v>
      </c>
      <c r="G11">
        <v>3</v>
      </c>
      <c r="H11">
        <v>4</v>
      </c>
      <c r="I11">
        <v>22</v>
      </c>
    </row>
    <row r="12" spans="1:9">
      <c r="A12" s="10">
        <v>7</v>
      </c>
      <c r="B12">
        <v>5</v>
      </c>
      <c r="C12">
        <v>6</v>
      </c>
      <c r="D12">
        <v>8</v>
      </c>
      <c r="E12">
        <v>6</v>
      </c>
      <c r="F12">
        <v>6</v>
      </c>
      <c r="G12">
        <v>6</v>
      </c>
      <c r="H12">
        <v>6</v>
      </c>
      <c r="I12">
        <v>43</v>
      </c>
    </row>
    <row r="13" spans="1:9">
      <c r="A13" s="10">
        <v>8</v>
      </c>
      <c r="B13">
        <v>3</v>
      </c>
      <c r="C13">
        <v>9</v>
      </c>
      <c r="D13">
        <v>5</v>
      </c>
      <c r="E13">
        <v>3</v>
      </c>
      <c r="F13">
        <v>7</v>
      </c>
      <c r="G13">
        <v>6</v>
      </c>
      <c r="H13">
        <v>5</v>
      </c>
      <c r="I13">
        <v>38</v>
      </c>
    </row>
    <row r="14" spans="1:9">
      <c r="A14" s="10">
        <v>9</v>
      </c>
      <c r="B14">
        <v>9</v>
      </c>
      <c r="C14">
        <v>4</v>
      </c>
      <c r="D14">
        <v>9</v>
      </c>
      <c r="E14">
        <v>12</v>
      </c>
      <c r="F14">
        <v>14</v>
      </c>
      <c r="G14">
        <v>12</v>
      </c>
      <c r="H14">
        <v>10</v>
      </c>
      <c r="I14">
        <v>70</v>
      </c>
    </row>
    <row r="15" spans="1:9">
      <c r="A15" s="10">
        <v>10</v>
      </c>
      <c r="B15">
        <v>11</v>
      </c>
      <c r="C15">
        <v>15</v>
      </c>
      <c r="D15">
        <v>17</v>
      </c>
      <c r="E15">
        <v>13</v>
      </c>
      <c r="F15">
        <v>10</v>
      </c>
      <c r="G15">
        <v>15</v>
      </c>
      <c r="H15">
        <v>9</v>
      </c>
      <c r="I15">
        <v>90</v>
      </c>
    </row>
    <row r="16" spans="1:9">
      <c r="A16" s="10">
        <v>11</v>
      </c>
      <c r="B16">
        <v>11</v>
      </c>
      <c r="C16">
        <v>17</v>
      </c>
      <c r="D16">
        <v>11</v>
      </c>
      <c r="E16">
        <v>11</v>
      </c>
      <c r="F16">
        <v>6</v>
      </c>
      <c r="G16">
        <v>10</v>
      </c>
      <c r="H16">
        <v>13</v>
      </c>
      <c r="I16">
        <v>79</v>
      </c>
    </row>
    <row r="17" spans="1:13">
      <c r="A17" s="10">
        <v>12</v>
      </c>
      <c r="B17">
        <v>15</v>
      </c>
      <c r="C17">
        <v>18</v>
      </c>
      <c r="D17">
        <v>9</v>
      </c>
      <c r="E17">
        <v>9</v>
      </c>
      <c r="F17">
        <v>9</v>
      </c>
      <c r="G17">
        <v>11</v>
      </c>
      <c r="H17">
        <v>13</v>
      </c>
      <c r="I17">
        <v>84</v>
      </c>
    </row>
    <row r="18" spans="1:13">
      <c r="A18" s="10">
        <v>13</v>
      </c>
      <c r="B18">
        <v>10</v>
      </c>
      <c r="C18">
        <v>13</v>
      </c>
      <c r="D18">
        <v>13</v>
      </c>
      <c r="E18">
        <v>5</v>
      </c>
      <c r="F18">
        <v>9</v>
      </c>
      <c r="G18">
        <v>12</v>
      </c>
      <c r="H18">
        <v>11</v>
      </c>
      <c r="I18">
        <v>73</v>
      </c>
    </row>
    <row r="19" spans="1:13">
      <c r="A19" s="10">
        <v>14</v>
      </c>
      <c r="B19">
        <v>12</v>
      </c>
      <c r="C19">
        <v>9</v>
      </c>
      <c r="D19">
        <v>8</v>
      </c>
      <c r="E19">
        <v>5</v>
      </c>
      <c r="F19">
        <v>9</v>
      </c>
      <c r="G19">
        <v>6</v>
      </c>
      <c r="H19">
        <v>11</v>
      </c>
      <c r="I19">
        <v>60</v>
      </c>
    </row>
    <row r="20" spans="1:13">
      <c r="A20" s="10">
        <v>15</v>
      </c>
      <c r="B20">
        <v>13</v>
      </c>
      <c r="C20">
        <v>10</v>
      </c>
      <c r="D20">
        <v>14</v>
      </c>
      <c r="E20">
        <v>10</v>
      </c>
      <c r="F20">
        <v>11</v>
      </c>
      <c r="G20">
        <v>9</v>
      </c>
      <c r="H20">
        <v>9</v>
      </c>
      <c r="I20">
        <v>76</v>
      </c>
    </row>
    <row r="21" spans="1:13">
      <c r="A21" s="10">
        <v>16</v>
      </c>
      <c r="B21">
        <v>13</v>
      </c>
      <c r="C21">
        <v>6</v>
      </c>
      <c r="D21">
        <v>8</v>
      </c>
      <c r="E21">
        <v>11</v>
      </c>
      <c r="F21">
        <v>11</v>
      </c>
      <c r="G21">
        <v>6</v>
      </c>
      <c r="H21">
        <v>10</v>
      </c>
      <c r="I21">
        <v>65</v>
      </c>
    </row>
    <row r="22" spans="1:13">
      <c r="A22" s="10">
        <v>17</v>
      </c>
      <c r="B22">
        <v>6</v>
      </c>
      <c r="C22">
        <v>8</v>
      </c>
      <c r="D22">
        <v>6</v>
      </c>
      <c r="E22">
        <v>15</v>
      </c>
      <c r="F22">
        <v>9</v>
      </c>
      <c r="G22">
        <v>6</v>
      </c>
      <c r="H22">
        <v>9</v>
      </c>
      <c r="I22">
        <v>59</v>
      </c>
    </row>
    <row r="23" spans="1:13">
      <c r="A23" s="10">
        <v>18</v>
      </c>
      <c r="B23">
        <v>9</v>
      </c>
      <c r="C23">
        <v>12</v>
      </c>
      <c r="D23">
        <v>8</v>
      </c>
      <c r="E23">
        <v>10</v>
      </c>
      <c r="F23">
        <v>5</v>
      </c>
      <c r="G23">
        <v>8</v>
      </c>
      <c r="H23">
        <v>4</v>
      </c>
      <c r="I23">
        <v>56</v>
      </c>
    </row>
    <row r="24" spans="1:13">
      <c r="A24" s="10">
        <v>19</v>
      </c>
      <c r="B24">
        <v>2</v>
      </c>
      <c r="C24">
        <v>11</v>
      </c>
      <c r="D24">
        <v>7</v>
      </c>
      <c r="E24">
        <v>13</v>
      </c>
      <c r="F24">
        <v>12</v>
      </c>
      <c r="G24">
        <v>13</v>
      </c>
      <c r="H24">
        <v>9</v>
      </c>
      <c r="I24">
        <v>67</v>
      </c>
    </row>
    <row r="25" spans="1:13">
      <c r="A25" s="10">
        <v>20</v>
      </c>
      <c r="B25">
        <v>14</v>
      </c>
      <c r="C25">
        <v>9</v>
      </c>
      <c r="D25">
        <v>10</v>
      </c>
      <c r="E25">
        <v>13</v>
      </c>
      <c r="F25">
        <v>9</v>
      </c>
      <c r="G25">
        <v>9</v>
      </c>
      <c r="H25">
        <v>14</v>
      </c>
      <c r="I25">
        <v>78</v>
      </c>
    </row>
    <row r="26" spans="1:13">
      <c r="A26" s="10">
        <v>21</v>
      </c>
      <c r="B26">
        <v>9</v>
      </c>
      <c r="C26">
        <v>10</v>
      </c>
      <c r="D26">
        <v>10</v>
      </c>
      <c r="E26">
        <v>11</v>
      </c>
      <c r="F26">
        <v>11</v>
      </c>
      <c r="G26">
        <v>9</v>
      </c>
      <c r="H26">
        <v>11</v>
      </c>
      <c r="I26">
        <v>71</v>
      </c>
    </row>
    <row r="27" spans="1:13">
      <c r="A27" s="10">
        <v>22</v>
      </c>
      <c r="B27">
        <v>12</v>
      </c>
      <c r="C27">
        <v>8</v>
      </c>
      <c r="D27">
        <v>9</v>
      </c>
      <c r="E27">
        <v>8</v>
      </c>
      <c r="F27">
        <v>15</v>
      </c>
      <c r="G27">
        <v>4</v>
      </c>
      <c r="H27">
        <v>7</v>
      </c>
      <c r="I27">
        <v>63</v>
      </c>
    </row>
    <row r="28" spans="1:13">
      <c r="A28" s="10">
        <v>23</v>
      </c>
      <c r="B28">
        <v>5</v>
      </c>
      <c r="C28">
        <v>3</v>
      </c>
      <c r="D28">
        <v>4</v>
      </c>
      <c r="E28">
        <v>4</v>
      </c>
      <c r="F28">
        <v>4</v>
      </c>
      <c r="G28">
        <v>5</v>
      </c>
      <c r="H28">
        <v>2</v>
      </c>
      <c r="I28">
        <v>27</v>
      </c>
    </row>
    <row r="29" spans="1:13">
      <c r="A29" s="10" t="s">
        <v>48</v>
      </c>
      <c r="B29">
        <v>189</v>
      </c>
      <c r="C29">
        <v>190</v>
      </c>
      <c r="D29">
        <v>172</v>
      </c>
      <c r="E29">
        <v>184</v>
      </c>
      <c r="F29">
        <v>178</v>
      </c>
      <c r="G29">
        <v>167</v>
      </c>
      <c r="H29">
        <v>187</v>
      </c>
      <c r="I29">
        <v>1267</v>
      </c>
    </row>
    <row r="32" spans="1:13">
      <c r="A32" s="9" t="s">
        <v>83</v>
      </c>
      <c r="B32" t="s">
        <v>84</v>
      </c>
      <c r="L32" s="9" t="s">
        <v>83</v>
      </c>
      <c r="M32" t="s">
        <v>84</v>
      </c>
    </row>
    <row r="33" spans="1:13">
      <c r="A33" s="10">
        <v>0</v>
      </c>
      <c r="B33">
        <v>41</v>
      </c>
      <c r="L33" s="14">
        <v>41010</v>
      </c>
      <c r="M33">
        <v>189</v>
      </c>
    </row>
    <row r="34" spans="1:13">
      <c r="A34" s="10">
        <v>1</v>
      </c>
      <c r="B34">
        <v>24</v>
      </c>
      <c r="L34" s="14">
        <v>41011</v>
      </c>
      <c r="M34">
        <v>190</v>
      </c>
    </row>
    <row r="35" spans="1:13">
      <c r="A35" s="10">
        <v>2</v>
      </c>
      <c r="B35">
        <v>25</v>
      </c>
      <c r="L35" s="14">
        <v>41012</v>
      </c>
      <c r="M35">
        <v>172</v>
      </c>
    </row>
    <row r="36" spans="1:13">
      <c r="A36" s="10">
        <v>3</v>
      </c>
      <c r="B36">
        <v>18</v>
      </c>
      <c r="L36" s="14">
        <v>41013</v>
      </c>
      <c r="M36">
        <v>184</v>
      </c>
    </row>
    <row r="37" spans="1:13">
      <c r="A37" s="10">
        <v>4</v>
      </c>
      <c r="B37">
        <v>18</v>
      </c>
      <c r="L37" s="14">
        <v>41014</v>
      </c>
      <c r="M37">
        <v>178</v>
      </c>
    </row>
    <row r="38" spans="1:13">
      <c r="A38" s="10">
        <v>5</v>
      </c>
      <c r="B38">
        <v>20</v>
      </c>
      <c r="L38" s="14">
        <v>41015</v>
      </c>
      <c r="M38">
        <v>167</v>
      </c>
    </row>
    <row r="39" spans="1:13">
      <c r="A39" s="10">
        <v>6</v>
      </c>
      <c r="B39">
        <v>22</v>
      </c>
      <c r="L39" s="14">
        <v>41016</v>
      </c>
      <c r="M39">
        <v>187</v>
      </c>
    </row>
    <row r="40" spans="1:13">
      <c r="A40" s="10">
        <v>7</v>
      </c>
      <c r="B40">
        <v>43</v>
      </c>
      <c r="L40" s="14" t="s">
        <v>48</v>
      </c>
      <c r="M40">
        <v>1267</v>
      </c>
    </row>
    <row r="41" spans="1:13">
      <c r="A41" s="10">
        <v>8</v>
      </c>
      <c r="B41">
        <v>38</v>
      </c>
    </row>
    <row r="42" spans="1:13">
      <c r="A42" s="10">
        <v>9</v>
      </c>
      <c r="B42">
        <v>70</v>
      </c>
    </row>
    <row r="43" spans="1:13">
      <c r="A43" s="10">
        <v>10</v>
      </c>
      <c r="B43">
        <v>90</v>
      </c>
    </row>
    <row r="44" spans="1:13">
      <c r="A44" s="10">
        <v>11</v>
      </c>
      <c r="B44">
        <v>79</v>
      </c>
    </row>
    <row r="45" spans="1:13">
      <c r="A45" s="10">
        <v>12</v>
      </c>
      <c r="B45">
        <v>84</v>
      </c>
    </row>
    <row r="46" spans="1:13">
      <c r="A46" s="10">
        <v>13</v>
      </c>
      <c r="B46">
        <v>73</v>
      </c>
    </row>
    <row r="47" spans="1:13">
      <c r="A47" s="10">
        <v>14</v>
      </c>
      <c r="B47">
        <v>60</v>
      </c>
    </row>
    <row r="48" spans="1:13">
      <c r="A48" s="10">
        <v>15</v>
      </c>
      <c r="B48">
        <v>76</v>
      </c>
    </row>
    <row r="49" spans="1:7">
      <c r="A49" s="10">
        <v>16</v>
      </c>
      <c r="B49">
        <v>65</v>
      </c>
    </row>
    <row r="50" spans="1:7">
      <c r="A50" s="10">
        <v>17</v>
      </c>
      <c r="B50">
        <v>59</v>
      </c>
    </row>
    <row r="51" spans="1:7">
      <c r="A51" s="10">
        <v>18</v>
      </c>
      <c r="B51">
        <v>56</v>
      </c>
    </row>
    <row r="52" spans="1:7">
      <c r="A52" s="10">
        <v>19</v>
      </c>
      <c r="B52">
        <v>67</v>
      </c>
    </row>
    <row r="53" spans="1:7">
      <c r="A53" s="10">
        <v>20</v>
      </c>
      <c r="B53">
        <v>78</v>
      </c>
    </row>
    <row r="54" spans="1:7">
      <c r="A54" s="10">
        <v>21</v>
      </c>
      <c r="B54">
        <v>71</v>
      </c>
    </row>
    <row r="55" spans="1:7">
      <c r="A55" s="10">
        <v>22</v>
      </c>
      <c r="B55">
        <v>63</v>
      </c>
    </row>
    <row r="56" spans="1:7">
      <c r="A56" s="10">
        <v>23</v>
      </c>
      <c r="B56">
        <v>27</v>
      </c>
    </row>
    <row r="57" spans="1:7">
      <c r="A57" s="10" t="s">
        <v>48</v>
      </c>
      <c r="B57">
        <v>1267</v>
      </c>
    </row>
    <row r="61" spans="1:7" ht="19.2">
      <c r="A61" s="16" t="s">
        <v>49</v>
      </c>
    </row>
    <row r="63" spans="1:7">
      <c r="A63" s="35" t="s">
        <v>44</v>
      </c>
      <c r="B63" s="35" t="s">
        <v>47</v>
      </c>
      <c r="C63" s="18"/>
      <c r="D63" s="45"/>
      <c r="E63" s="45"/>
      <c r="F63" s="45"/>
      <c r="G63" s="19"/>
    </row>
    <row r="64" spans="1:7">
      <c r="A64" s="35" t="s">
        <v>45</v>
      </c>
      <c r="B64" s="18" t="s">
        <v>14</v>
      </c>
      <c r="C64" s="18" t="s">
        <v>19</v>
      </c>
      <c r="D64" s="18" t="s">
        <v>17</v>
      </c>
      <c r="E64" s="17" t="s">
        <v>20</v>
      </c>
      <c r="F64" s="19" t="s">
        <v>21</v>
      </c>
      <c r="G64" s="17" t="s">
        <v>46</v>
      </c>
    </row>
    <row r="65" spans="1:7">
      <c r="A65" s="46">
        <v>0</v>
      </c>
      <c r="B65" s="43"/>
      <c r="C65" s="43">
        <v>9</v>
      </c>
      <c r="D65" s="43">
        <v>20</v>
      </c>
      <c r="E65" s="49">
        <v>7</v>
      </c>
      <c r="F65" s="44">
        <v>1</v>
      </c>
      <c r="G65" s="44">
        <v>37</v>
      </c>
    </row>
    <row r="66" spans="1:7">
      <c r="A66" s="47">
        <v>1</v>
      </c>
      <c r="B66" s="39"/>
      <c r="C66" s="39">
        <v>6</v>
      </c>
      <c r="D66" s="39">
        <v>15</v>
      </c>
      <c r="E66" s="41">
        <v>3</v>
      </c>
      <c r="F66" s="37"/>
      <c r="G66" s="37">
        <v>24</v>
      </c>
    </row>
    <row r="67" spans="1:7">
      <c r="A67" s="47">
        <v>2</v>
      </c>
      <c r="B67" s="39"/>
      <c r="C67" s="39">
        <v>8</v>
      </c>
      <c r="D67" s="39">
        <v>13</v>
      </c>
      <c r="E67" s="41">
        <v>4</v>
      </c>
      <c r="F67" s="37"/>
      <c r="G67" s="37">
        <v>25</v>
      </c>
    </row>
    <row r="68" spans="1:7">
      <c r="A68" s="47">
        <v>3</v>
      </c>
      <c r="B68" s="39"/>
      <c r="C68" s="39">
        <v>3</v>
      </c>
      <c r="D68" s="39">
        <v>13</v>
      </c>
      <c r="E68" s="41"/>
      <c r="F68" s="37">
        <v>1</v>
      </c>
      <c r="G68" s="37">
        <v>17</v>
      </c>
    </row>
    <row r="69" spans="1:7">
      <c r="A69" s="47">
        <v>4</v>
      </c>
      <c r="B69" s="39"/>
      <c r="C69" s="39">
        <v>4</v>
      </c>
      <c r="D69" s="39">
        <v>13</v>
      </c>
      <c r="E69" s="41"/>
      <c r="F69" s="37"/>
      <c r="G69" s="37">
        <v>17</v>
      </c>
    </row>
    <row r="70" spans="1:7">
      <c r="A70" s="47">
        <v>5</v>
      </c>
      <c r="B70" s="39">
        <v>1</v>
      </c>
      <c r="C70" s="39">
        <v>7</v>
      </c>
      <c r="D70" s="39">
        <v>12</v>
      </c>
      <c r="E70" s="41">
        <v>4</v>
      </c>
      <c r="F70" s="37"/>
      <c r="G70" s="37">
        <v>24</v>
      </c>
    </row>
    <row r="71" spans="1:7">
      <c r="A71" s="47">
        <v>6</v>
      </c>
      <c r="B71" s="39"/>
      <c r="C71" s="39">
        <v>2</v>
      </c>
      <c r="D71" s="39">
        <v>15</v>
      </c>
      <c r="E71" s="41">
        <v>2</v>
      </c>
      <c r="F71" s="37"/>
      <c r="G71" s="37">
        <v>19</v>
      </c>
    </row>
    <row r="72" spans="1:7">
      <c r="A72" s="47">
        <v>7</v>
      </c>
      <c r="B72" s="39"/>
      <c r="C72" s="39">
        <v>9</v>
      </c>
      <c r="D72" s="39">
        <v>20</v>
      </c>
      <c r="E72" s="41">
        <v>17</v>
      </c>
      <c r="F72" s="37"/>
      <c r="G72" s="37">
        <v>46</v>
      </c>
    </row>
    <row r="73" spans="1:7">
      <c r="A73" s="47">
        <v>8</v>
      </c>
      <c r="B73" s="39"/>
      <c r="C73" s="39">
        <v>6</v>
      </c>
      <c r="D73" s="39">
        <v>21</v>
      </c>
      <c r="E73" s="41">
        <v>11</v>
      </c>
      <c r="F73" s="37">
        <v>2</v>
      </c>
      <c r="G73" s="37">
        <v>40</v>
      </c>
    </row>
    <row r="74" spans="1:7">
      <c r="A74" s="47">
        <v>9</v>
      </c>
      <c r="B74" s="39"/>
      <c r="C74" s="39">
        <v>15</v>
      </c>
      <c r="D74" s="39">
        <v>33</v>
      </c>
      <c r="E74" s="41">
        <v>19</v>
      </c>
      <c r="F74" s="37">
        <v>5</v>
      </c>
      <c r="G74" s="37">
        <v>72</v>
      </c>
    </row>
    <row r="75" spans="1:7">
      <c r="A75" s="47">
        <v>10</v>
      </c>
      <c r="B75" s="39"/>
      <c r="C75" s="39">
        <v>12</v>
      </c>
      <c r="D75" s="39">
        <v>43</v>
      </c>
      <c r="E75" s="41">
        <v>26</v>
      </c>
      <c r="F75" s="37">
        <v>8</v>
      </c>
      <c r="G75" s="37">
        <v>89</v>
      </c>
    </row>
    <row r="76" spans="1:7">
      <c r="A76" s="47">
        <v>11</v>
      </c>
      <c r="B76" s="39">
        <v>1</v>
      </c>
      <c r="C76" s="39">
        <v>18</v>
      </c>
      <c r="D76" s="39">
        <v>40</v>
      </c>
      <c r="E76" s="41">
        <v>16</v>
      </c>
      <c r="F76" s="37">
        <v>6</v>
      </c>
      <c r="G76" s="37">
        <v>81</v>
      </c>
    </row>
    <row r="77" spans="1:7">
      <c r="A77" s="47">
        <v>12</v>
      </c>
      <c r="B77" s="39"/>
      <c r="C77" s="39">
        <v>24</v>
      </c>
      <c r="D77" s="39">
        <v>35</v>
      </c>
      <c r="E77" s="41">
        <v>20</v>
      </c>
      <c r="F77" s="37">
        <v>3</v>
      </c>
      <c r="G77" s="37">
        <v>82</v>
      </c>
    </row>
    <row r="78" spans="1:7">
      <c r="A78" s="47">
        <v>13</v>
      </c>
      <c r="B78" s="39"/>
      <c r="C78" s="39">
        <v>14</v>
      </c>
      <c r="D78" s="39">
        <v>40</v>
      </c>
      <c r="E78" s="41">
        <v>22</v>
      </c>
      <c r="F78" s="37">
        <v>3</v>
      </c>
      <c r="G78" s="37">
        <v>79</v>
      </c>
    </row>
    <row r="79" spans="1:7">
      <c r="A79" s="47">
        <v>14</v>
      </c>
      <c r="B79" s="39">
        <v>1</v>
      </c>
      <c r="C79" s="39">
        <v>12</v>
      </c>
      <c r="D79" s="39">
        <v>34</v>
      </c>
      <c r="E79" s="41">
        <v>9</v>
      </c>
      <c r="F79" s="37">
        <v>3</v>
      </c>
      <c r="G79" s="37">
        <v>59</v>
      </c>
    </row>
    <row r="80" spans="1:7">
      <c r="A80" s="47">
        <v>15</v>
      </c>
      <c r="B80" s="39"/>
      <c r="C80" s="39">
        <v>20</v>
      </c>
      <c r="D80" s="39">
        <v>39</v>
      </c>
      <c r="E80" s="41">
        <v>11</v>
      </c>
      <c r="F80" s="37">
        <v>2</v>
      </c>
      <c r="G80" s="37">
        <v>72</v>
      </c>
    </row>
    <row r="81" spans="1:7">
      <c r="A81" s="47">
        <v>16</v>
      </c>
      <c r="B81" s="39"/>
      <c r="C81" s="39">
        <v>16</v>
      </c>
      <c r="D81" s="39">
        <v>33</v>
      </c>
      <c r="E81" s="41">
        <v>13</v>
      </c>
      <c r="F81" s="37"/>
      <c r="G81" s="37">
        <v>62</v>
      </c>
    </row>
    <row r="82" spans="1:7">
      <c r="A82" s="47">
        <v>17</v>
      </c>
      <c r="B82" s="39"/>
      <c r="C82" s="39">
        <v>18</v>
      </c>
      <c r="D82" s="39">
        <v>32</v>
      </c>
      <c r="E82" s="41">
        <v>11</v>
      </c>
      <c r="F82" s="37">
        <v>1</v>
      </c>
      <c r="G82" s="37">
        <v>62</v>
      </c>
    </row>
    <row r="83" spans="1:7">
      <c r="A83" s="47">
        <v>18</v>
      </c>
      <c r="B83" s="39">
        <v>1</v>
      </c>
      <c r="C83" s="39">
        <v>12</v>
      </c>
      <c r="D83" s="39">
        <v>31</v>
      </c>
      <c r="E83" s="41">
        <v>9</v>
      </c>
      <c r="F83" s="37">
        <v>1</v>
      </c>
      <c r="G83" s="37">
        <v>54</v>
      </c>
    </row>
    <row r="84" spans="1:7">
      <c r="A84" s="47">
        <v>19</v>
      </c>
      <c r="B84" s="39">
        <v>1</v>
      </c>
      <c r="C84" s="39">
        <v>13</v>
      </c>
      <c r="D84" s="39">
        <v>47</v>
      </c>
      <c r="E84" s="41">
        <v>8</v>
      </c>
      <c r="F84" s="37"/>
      <c r="G84" s="37">
        <v>69</v>
      </c>
    </row>
    <row r="85" spans="1:7">
      <c r="A85" s="47">
        <v>20</v>
      </c>
      <c r="B85" s="39">
        <v>1</v>
      </c>
      <c r="C85" s="39">
        <v>16</v>
      </c>
      <c r="D85" s="39">
        <v>52</v>
      </c>
      <c r="E85" s="41">
        <v>11</v>
      </c>
      <c r="F85" s="37">
        <v>2</v>
      </c>
      <c r="G85" s="37">
        <v>82</v>
      </c>
    </row>
    <row r="86" spans="1:7">
      <c r="A86" s="47">
        <v>21</v>
      </c>
      <c r="B86" s="39"/>
      <c r="C86" s="39">
        <v>22</v>
      </c>
      <c r="D86" s="39">
        <v>29</v>
      </c>
      <c r="E86" s="41">
        <v>15</v>
      </c>
      <c r="F86" s="37"/>
      <c r="G86" s="37">
        <v>66</v>
      </c>
    </row>
    <row r="87" spans="1:7">
      <c r="A87" s="47">
        <v>22</v>
      </c>
      <c r="B87" s="39"/>
      <c r="C87" s="39">
        <v>13</v>
      </c>
      <c r="D87" s="39">
        <v>40</v>
      </c>
      <c r="E87" s="41">
        <v>9</v>
      </c>
      <c r="F87" s="37">
        <v>1</v>
      </c>
      <c r="G87" s="37">
        <v>63</v>
      </c>
    </row>
    <row r="88" spans="1:7">
      <c r="A88" s="48">
        <v>23</v>
      </c>
      <c r="B88" s="39"/>
      <c r="C88" s="39">
        <v>8</v>
      </c>
      <c r="D88" s="39">
        <v>17</v>
      </c>
      <c r="E88" s="41">
        <v>1</v>
      </c>
      <c r="F88" s="37"/>
      <c r="G88" s="37">
        <v>26</v>
      </c>
    </row>
    <row r="89" spans="1:7">
      <c r="A89" s="36" t="s">
        <v>46</v>
      </c>
      <c r="B89" s="40">
        <v>6</v>
      </c>
      <c r="C89" s="40">
        <v>287</v>
      </c>
      <c r="D89" s="40">
        <v>687</v>
      </c>
      <c r="E89" s="42">
        <v>248</v>
      </c>
      <c r="F89" s="38">
        <v>39</v>
      </c>
      <c r="G89" s="38">
        <v>1267</v>
      </c>
    </row>
    <row r="92" spans="1:7" ht="19.2">
      <c r="A92" s="16" t="s">
        <v>85</v>
      </c>
    </row>
    <row r="93" spans="1:7">
      <c r="A93" s="4"/>
    </row>
    <row r="95" spans="1:7">
      <c r="A95" s="9" t="s">
        <v>44</v>
      </c>
      <c r="B95" s="9" t="s">
        <v>47</v>
      </c>
    </row>
    <row r="96" spans="1:7">
      <c r="A96" s="9" t="s">
        <v>87</v>
      </c>
      <c r="B96" t="s">
        <v>15</v>
      </c>
      <c r="C96" t="s">
        <v>27</v>
      </c>
      <c r="D96" t="s">
        <v>88</v>
      </c>
    </row>
    <row r="97" spans="1:4">
      <c r="A97" s="10" t="s">
        <v>14</v>
      </c>
      <c r="B97">
        <v>6</v>
      </c>
      <c r="D97">
        <v>6</v>
      </c>
    </row>
    <row r="98" spans="1:4">
      <c r="A98" s="10" t="s">
        <v>19</v>
      </c>
      <c r="B98">
        <v>283</v>
      </c>
      <c r="C98">
        <v>4</v>
      </c>
      <c r="D98">
        <v>287</v>
      </c>
    </row>
    <row r="99" spans="1:4">
      <c r="A99" s="10" t="s">
        <v>17</v>
      </c>
      <c r="B99">
        <v>660</v>
      </c>
      <c r="C99">
        <v>27</v>
      </c>
      <c r="D99">
        <v>687</v>
      </c>
    </row>
    <row r="100" spans="1:4">
      <c r="A100" s="10" t="s">
        <v>20</v>
      </c>
      <c r="B100">
        <v>215</v>
      </c>
      <c r="C100">
        <v>33</v>
      </c>
      <c r="D100">
        <v>248</v>
      </c>
    </row>
    <row r="101" spans="1:4">
      <c r="A101" s="10" t="s">
        <v>21</v>
      </c>
      <c r="B101">
        <v>38</v>
      </c>
      <c r="C101">
        <v>1</v>
      </c>
      <c r="D101">
        <v>39</v>
      </c>
    </row>
    <row r="102" spans="1:4">
      <c r="A102" s="10" t="s">
        <v>88</v>
      </c>
      <c r="B102">
        <v>1202</v>
      </c>
      <c r="C102">
        <v>65</v>
      </c>
      <c r="D102">
        <v>1267</v>
      </c>
    </row>
    <row r="116" spans="1:4" ht="19.2">
      <c r="A116" s="16" t="s">
        <v>86</v>
      </c>
    </row>
    <row r="117" spans="1:4">
      <c r="A117" s="4"/>
    </row>
    <row r="119" spans="1:4">
      <c r="A119" s="9" t="s">
        <v>52</v>
      </c>
      <c r="B119" s="9" t="s">
        <v>47</v>
      </c>
    </row>
    <row r="120" spans="1:4">
      <c r="A120" s="9" t="s">
        <v>45</v>
      </c>
      <c r="B120" t="s">
        <v>15</v>
      </c>
      <c r="C120" t="s">
        <v>27</v>
      </c>
      <c r="D120" t="s">
        <v>52</v>
      </c>
    </row>
    <row r="121" spans="1:4">
      <c r="A121" s="10" t="s">
        <v>14</v>
      </c>
      <c r="B121" s="5">
        <v>9.7388888888526708</v>
      </c>
      <c r="C121" s="5"/>
      <c r="D121" s="5">
        <v>9.7388888888526708</v>
      </c>
    </row>
    <row r="122" spans="1:4">
      <c r="A122" s="10" t="s">
        <v>19</v>
      </c>
      <c r="B122" s="5">
        <v>6.7420494699665152</v>
      </c>
      <c r="C122" s="5">
        <v>3.9333333333634073</v>
      </c>
      <c r="D122" s="5">
        <v>6.7029036004668203</v>
      </c>
    </row>
    <row r="123" spans="1:4">
      <c r="A123" s="10" t="s">
        <v>17</v>
      </c>
      <c r="B123" s="5">
        <v>5.6529797979810441</v>
      </c>
      <c r="C123" s="5">
        <v>2.9438271604982824</v>
      </c>
      <c r="D123" s="5">
        <v>5.5465065502197133</v>
      </c>
    </row>
    <row r="124" spans="1:4">
      <c r="A124" s="10" t="s">
        <v>20</v>
      </c>
      <c r="B124" s="5">
        <v>3.2998449612438656</v>
      </c>
      <c r="C124" s="5">
        <v>2.5303030302801002</v>
      </c>
      <c r="D124" s="5">
        <v>3.1974462365591712</v>
      </c>
    </row>
    <row r="125" spans="1:4">
      <c r="A125" s="10" t="s">
        <v>21</v>
      </c>
      <c r="B125" s="5">
        <v>2.2526315789329696</v>
      </c>
      <c r="C125" s="5">
        <v>1.5499999999883585</v>
      </c>
      <c r="D125" s="5">
        <v>2.2346153846010566</v>
      </c>
    </row>
    <row r="126" spans="1:4">
      <c r="A126" s="10" t="s">
        <v>52</v>
      </c>
      <c r="B126" s="5">
        <v>5.4013865779267993</v>
      </c>
      <c r="C126" s="5">
        <v>2.7733333333252141</v>
      </c>
      <c r="D126" s="5">
        <v>5.2665614312029616</v>
      </c>
    </row>
    <row r="129" spans="1:7">
      <c r="B129" s="5"/>
      <c r="C129" s="5"/>
    </row>
    <row r="138" spans="1:7" ht="19.2">
      <c r="A138" s="16" t="s">
        <v>53</v>
      </c>
    </row>
    <row r="139" spans="1:7" ht="15" thickBot="1"/>
    <row r="140" spans="1:7">
      <c r="A140" s="20" t="s">
        <v>55</v>
      </c>
      <c r="B140" s="21"/>
      <c r="C140" s="21"/>
      <c r="D140" s="21"/>
      <c r="E140" s="60"/>
      <c r="F140" s="60"/>
      <c r="G140" s="22">
        <f>SUM(ED_DATA[CTAS 1-3 withing 7 hours])</f>
        <v>30</v>
      </c>
    </row>
    <row r="141" spans="1:7">
      <c r="A141" s="23" t="s">
        <v>58</v>
      </c>
      <c r="D141" s="55"/>
      <c r="E141" s="55"/>
      <c r="F141" s="55"/>
      <c r="G141" s="24">
        <f>SUM(ED_DATA[CTAS 1-3 treated by NP])</f>
        <v>31</v>
      </c>
    </row>
    <row r="142" spans="1:7">
      <c r="A142" s="61"/>
      <c r="B142" s="55"/>
      <c r="C142" s="55"/>
      <c r="D142" s="55"/>
      <c r="E142" s="55"/>
      <c r="F142" s="55"/>
      <c r="G142" s="58"/>
    </row>
    <row r="143" spans="1:7" ht="15" thickBot="1">
      <c r="A143" s="25" t="s">
        <v>62</v>
      </c>
      <c r="B143" s="26"/>
      <c r="C143" s="26"/>
      <c r="D143" s="26"/>
      <c r="E143" s="26"/>
      <c r="F143" s="27"/>
      <c r="G143" s="28">
        <f>G140/G141</f>
        <v>0.967741935483871</v>
      </c>
    </row>
    <row r="148" spans="1:7" ht="19.2">
      <c r="A148" s="16" t="s">
        <v>63</v>
      </c>
    </row>
    <row r="149" spans="1:7" ht="15" thickBot="1"/>
    <row r="150" spans="1:7">
      <c r="A150" s="29" t="s">
        <v>64</v>
      </c>
      <c r="B150" s="30"/>
      <c r="C150" s="21"/>
      <c r="D150" s="60"/>
      <c r="E150" s="60"/>
      <c r="F150" s="60"/>
      <c r="G150" s="22">
        <f>SUM(ED_DATA[CTAS 4-5 within 4 hours])</f>
        <v>32</v>
      </c>
    </row>
    <row r="151" spans="1:7">
      <c r="A151" s="31" t="s">
        <v>65</v>
      </c>
      <c r="B151" s="32"/>
      <c r="C151" s="55"/>
      <c r="D151" s="55"/>
      <c r="E151" s="55"/>
      <c r="F151" s="55"/>
      <c r="G151" s="24">
        <f>SUM(ED_DATA[CTAS 4-5 treated by NP])</f>
        <v>34</v>
      </c>
    </row>
    <row r="152" spans="1:7">
      <c r="A152" s="56"/>
      <c r="B152" s="57"/>
      <c r="C152" s="55"/>
      <c r="D152" s="55"/>
      <c r="E152" s="55"/>
      <c r="F152" s="55"/>
      <c r="G152" s="58"/>
    </row>
    <row r="153" spans="1:7" ht="15" thickBot="1">
      <c r="A153" s="33" t="s">
        <v>66</v>
      </c>
      <c r="B153" s="34"/>
      <c r="C153" s="26"/>
      <c r="D153" s="26"/>
      <c r="E153" s="59"/>
      <c r="F153" s="59"/>
      <c r="G153" s="28">
        <f>G150/G151</f>
        <v>0.94117647058823528</v>
      </c>
    </row>
    <row r="160" spans="1:7">
      <c r="A160" s="9" t="s">
        <v>92</v>
      </c>
      <c r="B160" s="9" t="s">
        <v>47</v>
      </c>
    </row>
    <row r="161" spans="1:16">
      <c r="A161" s="9" t="s">
        <v>93</v>
      </c>
      <c r="B161" t="s">
        <v>89</v>
      </c>
      <c r="C161" t="s">
        <v>91</v>
      </c>
      <c r="D161" t="s">
        <v>90</v>
      </c>
      <c r="E161" t="s">
        <v>92</v>
      </c>
      <c r="M161" s="8" t="s">
        <v>93</v>
      </c>
      <c r="N161" s="8" t="s">
        <v>89</v>
      </c>
      <c r="O161" s="8" t="s">
        <v>91</v>
      </c>
      <c r="P161" s="8" t="s">
        <v>90</v>
      </c>
    </row>
    <row r="162" spans="1:16">
      <c r="A162" s="10">
        <v>1</v>
      </c>
      <c r="B162" s="5">
        <v>6.4277777777169831</v>
      </c>
      <c r="C162" s="5"/>
      <c r="D162" s="5">
        <v>13.049999999988358</v>
      </c>
      <c r="E162" s="5">
        <v>9.7388888888526708</v>
      </c>
      <c r="M162" s="10">
        <v>1</v>
      </c>
      <c r="N162" s="5">
        <v>6.4277777777169831</v>
      </c>
      <c r="O162" s="5"/>
      <c r="P162" s="5">
        <v>13.049999999988358</v>
      </c>
    </row>
    <row r="163" spans="1:16">
      <c r="A163" s="10">
        <v>2</v>
      </c>
      <c r="B163" s="5">
        <v>5.8049768518491573</v>
      </c>
      <c r="C163" s="5">
        <v>4.1160606060663918</v>
      </c>
      <c r="D163" s="5">
        <v>9.789015151523266</v>
      </c>
      <c r="E163" s="5">
        <v>6.7029036004668203</v>
      </c>
      <c r="M163" s="10">
        <v>2</v>
      </c>
      <c r="N163" s="5">
        <v>5.8049768518491573</v>
      </c>
      <c r="O163" s="5">
        <v>4.1160606060663918</v>
      </c>
      <c r="P163" s="5">
        <v>9.789015151523266</v>
      </c>
    </row>
    <row r="164" spans="1:16">
      <c r="A164" s="10">
        <v>3</v>
      </c>
      <c r="B164" s="5">
        <v>5.0924126172234017</v>
      </c>
      <c r="C164" s="5">
        <v>4.1513002363994636</v>
      </c>
      <c r="D164" s="5">
        <v>7.9611827957049579</v>
      </c>
      <c r="E164" s="5">
        <v>5.5465065502197133</v>
      </c>
      <c r="M164" s="10">
        <v>3</v>
      </c>
      <c r="N164" s="5">
        <v>5.0924126172234017</v>
      </c>
      <c r="O164" s="5">
        <v>4.1513002363994636</v>
      </c>
      <c r="P164" s="5">
        <v>7.9611827957049579</v>
      </c>
    </row>
    <row r="165" spans="1:16">
      <c r="A165" s="10">
        <v>4</v>
      </c>
      <c r="B165" s="5">
        <v>2.9515828677832263</v>
      </c>
      <c r="C165" s="5">
        <v>3.1280952381036644</v>
      </c>
      <c r="D165" s="5">
        <v>4.5632352941131957</v>
      </c>
      <c r="E165" s="5">
        <v>3.1974462365591712</v>
      </c>
      <c r="M165" s="10">
        <v>4</v>
      </c>
      <c r="N165" s="5">
        <v>2.9515828677832263</v>
      </c>
      <c r="O165" s="5">
        <v>3.1280952381036644</v>
      </c>
      <c r="P165" s="5">
        <v>4.5632352941131957</v>
      </c>
    </row>
    <row r="166" spans="1:16">
      <c r="A166" s="10">
        <v>5</v>
      </c>
      <c r="B166" s="5">
        <v>2.3031531531423508</v>
      </c>
      <c r="C166" s="5"/>
      <c r="D166" s="5">
        <v>0.9666666665871162</v>
      </c>
      <c r="E166" s="5">
        <v>2.2346153846010566</v>
      </c>
      <c r="M166" s="10">
        <v>5</v>
      </c>
      <c r="N166" s="5">
        <v>2.3031531531423508</v>
      </c>
      <c r="O166" s="5"/>
      <c r="P166" s="5">
        <v>0.9666666665871162</v>
      </c>
    </row>
    <row r="167" spans="1:16">
      <c r="A167" s="10" t="s">
        <v>92</v>
      </c>
      <c r="B167" s="5">
        <v>4.5887046861183611</v>
      </c>
      <c r="C167" s="5">
        <v>3.9878787878770745</v>
      </c>
      <c r="D167" s="5">
        <v>8.1264184397209362</v>
      </c>
      <c r="E167" s="5">
        <v>5.2665614312029616</v>
      </c>
      <c r="M167" s="54" t="s">
        <v>92</v>
      </c>
      <c r="N167" s="53">
        <v>4.5887046861183611</v>
      </c>
      <c r="O167" s="53">
        <v>3.9878787878770745</v>
      </c>
      <c r="P167" s="53">
        <v>8.1264184397209362</v>
      </c>
    </row>
    <row r="177" spans="1:7">
      <c r="A177" s="9" t="s">
        <v>51</v>
      </c>
      <c r="B177" s="9" t="s">
        <v>97</v>
      </c>
    </row>
    <row r="178" spans="1:7">
      <c r="A178" s="9" t="s">
        <v>95</v>
      </c>
      <c r="B178" t="s">
        <v>14</v>
      </c>
      <c r="C178" t="s">
        <v>19</v>
      </c>
      <c r="D178" t="s">
        <v>17</v>
      </c>
      <c r="E178" t="s">
        <v>20</v>
      </c>
      <c r="F178" t="s">
        <v>21</v>
      </c>
      <c r="G178" t="s">
        <v>96</v>
      </c>
    </row>
    <row r="179" spans="1:7">
      <c r="A179" s="10" t="s">
        <v>94</v>
      </c>
      <c r="B179" s="5">
        <v>10.993333333299962</v>
      </c>
      <c r="C179" s="5">
        <v>8.1494565217378643</v>
      </c>
      <c r="D179" s="5">
        <v>6.9505698005698671</v>
      </c>
      <c r="E179" s="5">
        <v>5.3388888888875954</v>
      </c>
      <c r="F179" s="5"/>
      <c r="G179" s="5">
        <v>7.4424778761049071</v>
      </c>
    </row>
    <row r="180" spans="1:7">
      <c r="A180" s="10" t="s">
        <v>16</v>
      </c>
      <c r="B180" s="5">
        <v>3.46666666661622</v>
      </c>
      <c r="C180" s="5">
        <v>6.0204273504312509</v>
      </c>
      <c r="D180" s="5">
        <v>5.2583040935688921</v>
      </c>
      <c r="E180" s="5">
        <v>3.0885593220339969</v>
      </c>
      <c r="F180" s="5">
        <v>2.2346153846010566</v>
      </c>
      <c r="G180" s="5">
        <v>4.7941722702540277</v>
      </c>
    </row>
    <row r="181" spans="1:7">
      <c r="A181" s="10" t="s">
        <v>96</v>
      </c>
      <c r="B181">
        <v>9.7388888888526708</v>
      </c>
      <c r="C181">
        <v>6.7029036004668203</v>
      </c>
      <c r="D181">
        <v>5.5465065502197133</v>
      </c>
      <c r="E181">
        <v>3.1974462365591712</v>
      </c>
      <c r="F181">
        <v>2.2346153846010566</v>
      </c>
      <c r="G181">
        <v>5.2665614312029616</v>
      </c>
    </row>
    <row r="201" spans="1:8">
      <c r="A201" s="9" t="s">
        <v>40</v>
      </c>
      <c r="B201" s="9" t="s">
        <v>47</v>
      </c>
      <c r="H201" s="50"/>
    </row>
    <row r="202" spans="1:8">
      <c r="A202" s="9" t="s">
        <v>0</v>
      </c>
      <c r="B202" t="s">
        <v>14</v>
      </c>
      <c r="C202" t="s">
        <v>19</v>
      </c>
      <c r="D202" t="s">
        <v>17</v>
      </c>
      <c r="E202" t="s">
        <v>20</v>
      </c>
      <c r="F202" t="s">
        <v>21</v>
      </c>
      <c r="G202" t="s">
        <v>46</v>
      </c>
      <c r="H202" s="51" t="s">
        <v>99</v>
      </c>
    </row>
    <row r="203" spans="1:8">
      <c r="A203" s="10" t="s">
        <v>29</v>
      </c>
      <c r="B203" s="5"/>
      <c r="C203" s="5"/>
      <c r="D203" s="5">
        <v>0.56666666659293696</v>
      </c>
      <c r="E203" s="5"/>
      <c r="F203" s="5"/>
      <c r="G203" s="5">
        <v>0.56666666659293696</v>
      </c>
      <c r="H203">
        <v>1</v>
      </c>
    </row>
    <row r="204" spans="1:8">
      <c r="A204" s="10" t="s">
        <v>30</v>
      </c>
      <c r="B204" s="5"/>
      <c r="C204" s="5"/>
      <c r="D204" s="5"/>
      <c r="E204" s="5">
        <v>0.73333333345362917</v>
      </c>
      <c r="F204" s="5"/>
      <c r="G204" s="5">
        <v>0.73333333345362917</v>
      </c>
      <c r="H204">
        <v>1</v>
      </c>
    </row>
    <row r="205" spans="1:8">
      <c r="A205" s="10" t="s">
        <v>22</v>
      </c>
      <c r="B205" s="5"/>
      <c r="C205" s="5">
        <v>2.0083333333313931</v>
      </c>
      <c r="D205" s="5">
        <v>1.8601851851756994</v>
      </c>
      <c r="E205" s="5">
        <v>1.3439393939439801</v>
      </c>
      <c r="F205" s="5">
        <v>2.0203124999934516</v>
      </c>
      <c r="G205" s="5">
        <v>1.7641873278189451</v>
      </c>
      <c r="H205" s="5">
        <v>121</v>
      </c>
    </row>
    <row r="206" spans="1:8">
      <c r="A206" s="10" t="s">
        <v>23</v>
      </c>
      <c r="B206" s="5"/>
      <c r="C206" s="5"/>
      <c r="D206" s="5">
        <v>2.4833333333372138</v>
      </c>
      <c r="E206" s="5"/>
      <c r="F206" s="5"/>
      <c r="G206" s="5">
        <v>2.4833333333372138</v>
      </c>
      <c r="H206">
        <v>3</v>
      </c>
    </row>
    <row r="207" spans="1:8">
      <c r="A207" s="10" t="s">
        <v>28</v>
      </c>
      <c r="B207" s="5"/>
      <c r="C207" s="5">
        <v>3.5291666666453239</v>
      </c>
      <c r="D207" s="5">
        <v>2.7808943089486737</v>
      </c>
      <c r="E207" s="5">
        <v>2.2935185184954512</v>
      </c>
      <c r="F207" s="5"/>
      <c r="G207" s="5">
        <v>2.6891534391491274</v>
      </c>
      <c r="H207" s="5">
        <v>63</v>
      </c>
    </row>
    <row r="208" spans="1:8">
      <c r="A208" s="10" t="s">
        <v>26</v>
      </c>
      <c r="B208" s="5"/>
      <c r="C208" s="5">
        <v>3.9333333333634073</v>
      </c>
      <c r="D208" s="5">
        <v>2.9438271604982824</v>
      </c>
      <c r="E208" s="5">
        <v>2.5303030302801002</v>
      </c>
      <c r="F208" s="5">
        <v>1.5499999999883585</v>
      </c>
      <c r="G208" s="5">
        <v>2.7733333333252141</v>
      </c>
      <c r="H208" s="5">
        <v>65</v>
      </c>
    </row>
    <row r="209" spans="1:9">
      <c r="A209" s="10" t="s">
        <v>25</v>
      </c>
      <c r="B209" s="5"/>
      <c r="C209" s="5"/>
      <c r="D209" s="5"/>
      <c r="E209" s="5">
        <v>3.8333333332557231</v>
      </c>
      <c r="F209" s="5"/>
      <c r="G209" s="5">
        <v>3.8333333332557231</v>
      </c>
      <c r="H209" s="5">
        <v>1</v>
      </c>
    </row>
    <row r="210" spans="1:9">
      <c r="A210" s="10" t="s">
        <v>24</v>
      </c>
      <c r="B210" s="5"/>
      <c r="C210" s="5">
        <v>8.2000000000116415</v>
      </c>
      <c r="D210" s="5">
        <v>5.1888888889807276</v>
      </c>
      <c r="E210" s="5">
        <v>1.4500000000116415</v>
      </c>
      <c r="F210" s="5"/>
      <c r="G210" s="5">
        <v>5.0433333333930932</v>
      </c>
      <c r="H210" s="5">
        <v>5</v>
      </c>
    </row>
    <row r="211" spans="1:9">
      <c r="A211" s="10" t="s">
        <v>14</v>
      </c>
      <c r="B211" s="5">
        <v>9.7388888888526708</v>
      </c>
      <c r="C211" s="5">
        <v>6.7431297709946323</v>
      </c>
      <c r="D211" s="5">
        <v>6.2696969696985763</v>
      </c>
      <c r="E211" s="5">
        <v>3.8391025641075638</v>
      </c>
      <c r="F211" s="5">
        <v>3.4916666666103993</v>
      </c>
      <c r="G211" s="5">
        <v>6.0046638507585177</v>
      </c>
      <c r="H211" s="5">
        <v>947</v>
      </c>
    </row>
    <row r="212" spans="1:9">
      <c r="A212" s="10" t="s">
        <v>17</v>
      </c>
      <c r="B212" s="5"/>
      <c r="C212" s="5">
        <v>8.2119047619053163</v>
      </c>
      <c r="D212" s="5">
        <v>6.1337398373998884</v>
      </c>
      <c r="E212" s="5">
        <v>3.7833333333721386</v>
      </c>
      <c r="F212" s="5"/>
      <c r="G212" s="5">
        <v>6.4227777777821755</v>
      </c>
      <c r="H212" s="5">
        <v>60</v>
      </c>
    </row>
    <row r="213" spans="1:9">
      <c r="A213" s="10" t="s">
        <v>46</v>
      </c>
      <c r="B213" s="5">
        <v>9.7388888888526708</v>
      </c>
      <c r="C213" s="5">
        <v>6.7029036004668203</v>
      </c>
      <c r="D213" s="5">
        <v>5.5465065502197133</v>
      </c>
      <c r="E213" s="5">
        <v>3.1974462365591712</v>
      </c>
      <c r="F213" s="5">
        <v>2.2346153846010566</v>
      </c>
      <c r="G213" s="5">
        <v>5.2665614312029616</v>
      </c>
      <c r="H213" s="52">
        <v>1267</v>
      </c>
    </row>
    <row r="218" spans="1:9">
      <c r="A218" s="9" t="s">
        <v>98</v>
      </c>
      <c r="B218" s="9" t="s">
        <v>47</v>
      </c>
    </row>
    <row r="219" spans="1:9">
      <c r="A219" s="9" t="s">
        <v>45</v>
      </c>
      <c r="B219" s="1">
        <v>41010</v>
      </c>
      <c r="C219" s="1">
        <v>41011</v>
      </c>
      <c r="D219" s="1">
        <v>41012</v>
      </c>
      <c r="E219" s="1">
        <v>41013</v>
      </c>
      <c r="F219" s="1">
        <v>41014</v>
      </c>
      <c r="G219" s="1">
        <v>41015</v>
      </c>
      <c r="H219" s="1">
        <v>41016</v>
      </c>
      <c r="I219" t="s">
        <v>46</v>
      </c>
    </row>
    <row r="220" spans="1:9">
      <c r="A220" s="10" t="s">
        <v>29</v>
      </c>
      <c r="F220">
        <v>1</v>
      </c>
      <c r="I220">
        <v>1</v>
      </c>
    </row>
    <row r="221" spans="1:9">
      <c r="A221" s="10" t="s">
        <v>30</v>
      </c>
      <c r="B221">
        <v>1</v>
      </c>
      <c r="I221">
        <v>1</v>
      </c>
    </row>
    <row r="222" spans="1:9">
      <c r="A222" s="10" t="s">
        <v>25</v>
      </c>
      <c r="H222">
        <v>1</v>
      </c>
      <c r="I222">
        <v>1</v>
      </c>
    </row>
    <row r="223" spans="1:9">
      <c r="A223" s="10" t="s">
        <v>23</v>
      </c>
      <c r="B223">
        <v>1</v>
      </c>
      <c r="C223">
        <v>1</v>
      </c>
      <c r="D223">
        <v>1</v>
      </c>
      <c r="I223">
        <v>3</v>
      </c>
    </row>
    <row r="224" spans="1:9">
      <c r="A224" s="10" t="s">
        <v>24</v>
      </c>
      <c r="E224">
        <v>2</v>
      </c>
      <c r="F224">
        <v>3</v>
      </c>
      <c r="I224">
        <v>5</v>
      </c>
    </row>
    <row r="225" spans="1:9">
      <c r="A225" s="10" t="s">
        <v>17</v>
      </c>
      <c r="G225">
        <v>26</v>
      </c>
      <c r="H225">
        <v>34</v>
      </c>
      <c r="I225">
        <v>60</v>
      </c>
    </row>
    <row r="226" spans="1:9">
      <c r="A226" s="10" t="s">
        <v>28</v>
      </c>
      <c r="B226">
        <v>17</v>
      </c>
      <c r="C226">
        <v>7</v>
      </c>
      <c r="D226">
        <v>10</v>
      </c>
      <c r="E226">
        <v>3</v>
      </c>
      <c r="F226">
        <v>6</v>
      </c>
      <c r="G226">
        <v>5</v>
      </c>
      <c r="H226">
        <v>15</v>
      </c>
      <c r="I226">
        <v>63</v>
      </c>
    </row>
    <row r="227" spans="1:9">
      <c r="A227" s="10" t="s">
        <v>26</v>
      </c>
      <c r="B227">
        <v>1</v>
      </c>
      <c r="C227">
        <v>13</v>
      </c>
      <c r="D227">
        <v>14</v>
      </c>
      <c r="E227">
        <v>11</v>
      </c>
      <c r="F227">
        <v>7</v>
      </c>
      <c r="G227">
        <v>9</v>
      </c>
      <c r="H227">
        <v>10</v>
      </c>
      <c r="I227">
        <v>65</v>
      </c>
    </row>
    <row r="228" spans="1:9">
      <c r="A228" s="10" t="s">
        <v>22</v>
      </c>
      <c r="B228">
        <v>11</v>
      </c>
      <c r="C228">
        <v>19</v>
      </c>
      <c r="D228">
        <v>25</v>
      </c>
      <c r="E228">
        <v>22</v>
      </c>
      <c r="F228">
        <v>17</v>
      </c>
      <c r="G228">
        <v>14</v>
      </c>
      <c r="H228">
        <v>13</v>
      </c>
      <c r="I228">
        <v>121</v>
      </c>
    </row>
    <row r="229" spans="1:9">
      <c r="A229" s="10" t="s">
        <v>14</v>
      </c>
      <c r="B229">
        <v>158</v>
      </c>
      <c r="C229">
        <v>150</v>
      </c>
      <c r="D229">
        <v>122</v>
      </c>
      <c r="E229">
        <v>146</v>
      </c>
      <c r="F229">
        <v>144</v>
      </c>
      <c r="G229">
        <v>113</v>
      </c>
      <c r="H229">
        <v>114</v>
      </c>
      <c r="I229">
        <v>947</v>
      </c>
    </row>
    <row r="230" spans="1:9">
      <c r="A230" s="10" t="s">
        <v>46</v>
      </c>
      <c r="B230">
        <v>189</v>
      </c>
      <c r="C230">
        <v>190</v>
      </c>
      <c r="D230">
        <v>172</v>
      </c>
      <c r="E230">
        <v>184</v>
      </c>
      <c r="F230">
        <v>178</v>
      </c>
      <c r="G230">
        <v>167</v>
      </c>
      <c r="H230">
        <v>187</v>
      </c>
      <c r="I230">
        <v>1267</v>
      </c>
    </row>
  </sheetData>
  <mergeCells count="7">
    <mergeCell ref="C151:F151"/>
    <mergeCell ref="A152:G152"/>
    <mergeCell ref="E153:F153"/>
    <mergeCell ref="E140:F140"/>
    <mergeCell ref="D141:F141"/>
    <mergeCell ref="A142:G142"/>
    <mergeCell ref="D150:F150"/>
  </mergeCells>
  <conditionalFormatting pivot="1" sqref="I5:I28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B5:H28">
    <cfRule type="colorScale" priority="9">
      <colorScale>
        <cfvo type="min"/>
        <cfvo type="max"/>
        <color rgb="FFFCFCFF"/>
        <color rgb="FF63BE7B"/>
      </colorScale>
    </cfRule>
  </conditionalFormatting>
  <conditionalFormatting sqref="A201:B201 A202:A212">
    <cfRule type="colorScale" priority="7">
      <colorScale>
        <cfvo type="min"/>
        <cfvo type="max"/>
        <color rgb="FFFCFCFF"/>
        <color rgb="FF63BE7B"/>
      </colorScale>
    </cfRule>
  </conditionalFormatting>
  <conditionalFormatting sqref="A201:B201 A202:A212">
    <cfRule type="colorScale" priority="5">
      <colorScale>
        <cfvo type="min"/>
        <cfvo type="max"/>
        <color rgb="FFFCFCFF"/>
        <color rgb="FFF8696B"/>
      </colorScale>
    </cfRule>
  </conditionalFormatting>
  <conditionalFormatting sqref="A201:B201 A202:A2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{D1721FFF-A735-47E0-9C7B-C153ABBD9A6A}</x14:id>
        </ext>
      </extLst>
    </cfRule>
  </conditionalFormatting>
  <conditionalFormatting sqref="A201:B201 A202:A2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{F794227D-F754-4F7E-8E85-92AF396CF175}</x14:id>
        </ext>
      </extLst>
    </cfRule>
  </conditionalFormatting>
  <conditionalFormatting pivot="1" sqref="G203:G2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{77B25B74-958D-449C-9164-F5701E093600}</x14:id>
        </ext>
      </extLst>
    </cfRule>
  </conditionalFormatting>
  <conditionalFormatting sqref="H203:H2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{66B5C0B7-674A-45BF-B5AE-1017BF42DF8D}</x14:id>
        </ext>
      </extLst>
    </cfRule>
  </conditionalFormatting>
  <pageMargins left="0.7" right="0.7" top="0.75" bottom="0.75" header="0.3" footer="0.3"/>
  <drawing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721FFF-A735-47E0-9C7B-C153ABBD9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A201:B201 A202:A212</xm:sqref>
        </x14:conditionalFormatting>
        <x14:conditionalFormatting xmlns:xm="http://schemas.microsoft.com/office/excel/2006/main">
          <x14:cfRule type="dataBar" id="{F794227D-F754-4F7E-8E85-92AF396CF1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A201:B201 A202:A212</xm:sqref>
        </x14:conditionalFormatting>
        <x14:conditionalFormatting xmlns:xm="http://schemas.microsoft.com/office/excel/2006/main" pivot="1">
          <x14:cfRule type="dataBar" id="{77B25B74-958D-449C-9164-F5701E0936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G203:G212</xm:sqref>
        </x14:conditionalFormatting>
        <x14:conditionalFormatting xmlns:xm="http://schemas.microsoft.com/office/excel/2006/main">
          <x14:cfRule type="dataBar" id="{66B5C0B7-674A-45BF-B5AE-1017BF42DF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H203:H212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AD96-0D68-4267-B23A-3CEC7E935FEE}">
  <dimension ref="Q20"/>
  <sheetViews>
    <sheetView zoomScale="58" zoomScaleNormal="100" workbookViewId="0">
      <selection activeCell="AD7" sqref="AD7"/>
    </sheetView>
  </sheetViews>
  <sheetFormatPr defaultRowHeight="14.4"/>
  <sheetData>
    <row r="20" spans="17:17" ht="18">
      <c r="Q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47F3-E868-4092-AE53-46DA60E3F729}">
  <dimension ref="A1:A14"/>
  <sheetViews>
    <sheetView workbookViewId="0">
      <selection activeCell="A15" sqref="A15"/>
    </sheetView>
  </sheetViews>
  <sheetFormatPr defaultRowHeight="14.4"/>
  <cols>
    <col min="1" max="1" width="181.44140625" bestFit="1" customWidth="1"/>
  </cols>
  <sheetData>
    <row r="1" spans="1:1">
      <c r="A1" s="13" t="s">
        <v>67</v>
      </c>
    </row>
    <row r="2" spans="1:1">
      <c r="A2" s="12" t="s">
        <v>79</v>
      </c>
    </row>
    <row r="3" spans="1:1">
      <c r="A3" s="12" t="s">
        <v>68</v>
      </c>
    </row>
    <row r="4" spans="1:1">
      <c r="A4" s="12" t="s">
        <v>69</v>
      </c>
    </row>
    <row r="5" spans="1:1">
      <c r="A5" s="12" t="s">
        <v>70</v>
      </c>
    </row>
    <row r="6" spans="1:1">
      <c r="A6" s="12" t="s">
        <v>71</v>
      </c>
    </row>
    <row r="7" spans="1:1">
      <c r="A7" s="12" t="s">
        <v>72</v>
      </c>
    </row>
    <row r="8" spans="1:1">
      <c r="A8" s="12" t="s">
        <v>73</v>
      </c>
    </row>
    <row r="9" spans="1:1">
      <c r="A9" s="12" t="s">
        <v>78</v>
      </c>
    </row>
    <row r="10" spans="1:1">
      <c r="A10" s="12" t="s">
        <v>74</v>
      </c>
    </row>
    <row r="11" spans="1:1">
      <c r="A11" s="12" t="s">
        <v>75</v>
      </c>
    </row>
    <row r="12" spans="1:1">
      <c r="A12" s="12" t="s">
        <v>76</v>
      </c>
    </row>
    <row r="13" spans="1:1">
      <c r="A13" s="12" t="s">
        <v>77</v>
      </c>
    </row>
    <row r="14" spans="1:1">
      <c r="A14" s="12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a a 1 5 3 d - c 3 3 e - 4 a 1 f - b 8 0 5 - d f c 5 6 6 2 2 f 6 9 6 "   x m l n s = " h t t p : / / s c h e m a s . m i c r o s o f t . c o m / D a t a M a s h u p " > A A A A A K M I A A B Q S w M E F A A C A A g A Z y i t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Z y i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o r V j W U 5 y e n Q U A A B 4 Y A A A T A B w A R m 9 y b X V s Y X M v U 2 V j d G l v b j E u b S C i G A A o o B Q A A A A A A A A A A A A A A A A A A A A A A A A A A A C 9 V 2 1 P 2 0 g Q / o 7 E f x i Z L 0 n l R t g B 2 t L r S W 4 S a H Q l j R K 3 p w p Q t c Q L s X C 8 6 a 5 N Q Y j / f r O O Q / y y E 1 y d 7 h A i Y W Y 8 M 8 / u z D N j x W d J K G K Y r j 6 d 9 7 s 7 u z t q z i Q P Y M 8 a 9 K H v + Z 4 F H y D i y e 4 O 4 M 9 U p H L G U T K 4 n / G o 8 7 e Q t 1 d C 3 L Z O w o h 3 e i J O e J y o l t U 7 v v i q u F Q X k s 3 D 6 K I v f s W R Y I G 6 6 E / B 5 y o J 4 x v o s 4 T B a / i 6 D F i C 8 d x 9 9 6 C z f 9 i 5 j 9 S 9 1 b Y h T q P I h k S m v G 3 n s e e c J 8 6 P 7 A M z W K X y e D 5 M + O K D t V J a 9 l 9 h H O T / W Z d P 5 z r I Z f 7 8 n j W W Y i F 0 s E + c B Z i e h u a z K 0 w 9 1 + T y V j G U D e e 5 1 o u i 6 Y x F T K o P O q / L 9 r P j 3 p z F N + j X f 1 j y j V N f s l h d C 7 n o i S h d x F q p W o Y s 7 M d H a / T F H x w D + P N Q Q a B P B j 8 T P K n s n w 7 A M I E 5 U 3 D F e Q w z y b M j U y L i 0 Q N g B E j m X P H s A X 2 0 y 1 Q u h e L o G R I M C i x + e L L h 0 V r l 4 Z r F 3 b U 4 4 f d J Q X 5 g N j 8 0 i 4 / M 4 j d m 8 V u z + J 1 Z 7 O w T c o e Q E 0 i d L i E n o D o E V o c A 6 x B o H Q K u Q + B 1 C b w u g d c l 8 L o E X p f A 6 x 4 S p e A e U Y o 3 l I K A 7 B K Q u w T k L g G 5 S x V z C f L T p l M n f C H u d K e K J U z E r w I F T G / D Z a v S y r b T J s n D I d n D E O V 3 S c T 5 b R Z x M h o Z x s g A S Z q x + i h d X H F 5 j L G H c X J 0 0 N F P Z k d 0 J p B X J l w t R a x C D A H o 6 y 5 E J z g I 5 F 0 4 4 9 U z 9 Y J F m M D V A 3 i L q z R i 8 Y w f 1 + 7 b O / s I 3 m Q y / O Z 9 1 m N j U P N R 0 P v D s 7 p + 7 R p W g D E b c Q 0 9 n E V 6 U t R T o s 3 9 c F E z n w x O S 1 n p m f O s K K a j F Q k 6 y J T + Z O i d D s w P 5 j r 6 W R m y G w 6 f + R 2 P j q v p f B 9 4 E / h y A h + H E / 9 T / Y J 0 Q K 0 e j o Y + j D 9 9 n 4 I 3 n Q 6 m V S 8 6 d g O z b 6 H C 2 + u H e N / 4 B S v D E H A 4 H Z t h Z h o S Z K / / F b z + m f H C c x 2 m Z r r u E S a 8 S h x z N j 5 f t j D 5 y I 5 p 7 M P n w Y k P g 3 7 9 i v T 5 m P X P C P p 4 S z G e i 6 p X d E 8 s l r r i o R c x p W D 6 o O o m X g + T 5 2 o m w 2 V + s m W D M U t C X I n A u + G G R s S F S a W R 7 s W f q Z 7 1 p k K v 2 p i q W 9 t o A 6 p / 1 z 4 8 K c M 7 F m 2 N s 7 a p x i l w K C 5 7 C d c 7 Y o V A e Y R 7 p J a 1 q m R m A 2 e z e W m b 2 0 N W C d A A 4 w Z Z V W L M F c N t P K L F S t S q B r X B G o 1 / 3 K k f o 9 F 4 7 T 2 8 h v M X q e 0 S n V u O s 7 / f R X 6 U S h s w X H 5 1 A l x a e o + K 0 b V B w y M U W S M R v z Z o i / N F y C D L c 5 V 5 4 X x y V S 5 v b T k A m y L y R t R d O h m C u 0 1 0 b a L o B r T c g I q L 9 F t k 3 A r B V j i 1 R q E 1 2 t x C l F v I 0 U i I J Q o s s V 6 V 5 O r E Z i Y z M 4 E Z S M v A U 2 V a M j O R i X y q f E M x D M U q J i a h 2 M P M G B R N O A R P 1 P v F y B X r h e o L N q i s t 9 b K 5 a a z K q H / h 3 7 6 z y q c L M t m h V Q q i C f z s u m + u G y a j 1 8 v n N X 9 q b o 7 G X W 1 p W L z l H l k Z 3 q q t N w G I 8 i l y m o Z s R n a f G N R y o t U n c k z a b W c 0 J X 1 6 h X + s e z c T J b s 7 e r u R + X d J V u i l F S D x J 1 m m X e z p P 9 1 3 g e N 8 i a G P v Y h l 9 l r i 0 h l g 0 m v X 1 G t z D Z 3 p 1 m m o w W t 8 3 X t 4 T t U Y b M q H l L M F u Z J r B U b u i g n p c s 6 j 5 i V d / a 9 W H 0 l c 8 c M o h q b R l F o l I Z A n I Z I n B K U P M 5 2 N G 4 j N M 4 W O M + 9 3 R C M 2 x C M W w K T R d k O p d s I i r v t Z s p k 1 B B Q t y G g b g n Q J k w d V q k h D s n u q 2 S R 4 2 m d 7 1 X 6 + h L + + B M s q 4 1 r f Y D q y h z J t H v 6 H a n l v H u z b 4 O D v + 2 2 e X J 0 X 5 w c l d w 1 5 O r Q K 7 w U P b 3 8 d k D 0 W z k r v Z 2 k K h G L 4 r v B X n k Y I l B w 3 u Y b / 5 g H I U t k O M s X f c L + 6 D C 3 9 w L c f N Y v B V M e h 6 L 8 E l C 6 i w O 6 I m i U + q S e M V i Y A Z x K k S 7 p w j h q V h g H J V 7 e 3 Q l j w t v 7 f w B Q S w E C L Q A U A A I A C A B n K K 1 Y D t w T v 6 Q A A A D 2 A A A A E g A A A A A A A A A A A A A A A A A A A A A A Q 2 9 u Z m l n L 1 B h Y 2 t h Z 2 U u e G 1 s U E s B A i 0 A F A A C A A g A Z y i t W A / K 6 a u k A A A A 6 Q A A A B M A A A A A A A A A A A A A A A A A 8 A A A A F t D b 2 5 0 Z W 5 0 X 1 R 5 c G V z X S 5 4 b W x Q S w E C L Q A U A A I A C A B n K K 1 Y 1 l O c n p 0 F A A A e G A A A E w A A A A A A A A A A A A A A A A D h A Q A A R m 9 y b X V s Y X M v U 2 V j d G l v b j E u b V B L B Q Y A A A A A A w A D A M I A A A D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A A A A A A A A G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R C U y M E R B V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D Y 2 M z g 4 N S 0 3 Z j A 0 L T R l M G U t Y W Q z O S 0 z O D A w M z Y 2 N G U 0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R F 9 E Q V R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C B E Q V R B L 0 N o Y W 5 n Z W Q g V H l w Z T E u e 0 l u c 3 R p d H V 0 a W 9 u I E 5 1 b W J l c j o s M H 0 m c X V v d D s s J n F 1 b 3 Q 7 U 2 V j d G l v b j E v R U Q g R E F U Q S 9 D a G F u Z 2 V k I F R 5 c G U x L n t N b 3 N 0 I F J l c 3 B v b n N p Y m x l I F B y b 3 Z p Z G V y I F N l c n Z p Y 2 U s M X 0 m c X V v d D s s J n F 1 b 3 Q 7 U 2 V j d G l v b j E v R U Q g R E F U Q S 9 B Z G R l Z C B D b 2 5 k a X R p b 2 5 h b C B D b 2 x 1 b W 4 u e 0 5 Q X 3 Z z X 0 5 O U C w z M 3 0 m c X V v d D s s J n F 1 b 3 Q 7 U 2 V j d G l v b j E v R U Q g R E F U Q S 9 D a G F u Z 2 V k I F R 5 c G U x L n t B Z G 1 p d C B i e S B B b W J 1 b G F u Y 2 U 6 L D J 9 J n F 1 b 3 Q 7 L C Z x d W 9 0 O 1 N l Y 3 R p b 2 4 x L 0 V E I E R B V E E v Q 2 h h b m d l Z C B U e X B l M S 5 7 U k V H I E R B V E U s N 3 0 m c X V v d D s s J n F 1 b 3 Q 7 U 2 V j d G l v b j E v R U Q g R E F U Q S 9 D a G F u Z 2 V k I F R 5 c G U y L n t S R U c g V E l N R S w 1 f S Z x d W 9 0 O y w m c X V v d D t T Z W N 0 a W 9 u M S 9 F R C B E Q V R B L 0 N o Y W 5 n Z W Q g V H l w Z T E u e 1 R S S U F H R S B E Q V R F L D l 9 J n F 1 b 3 Q 7 L C Z x d W 9 0 O 1 N l Y 3 R p b 2 4 x L 0 V E I E R B V E E v Q 2 h h b m d l Z C B U e X B l M i 5 7 V F J J Q U d F I F R J T U U s N 3 0 m c X V v d D s s J n F 1 b 3 Q 7 U 2 V j d G l v b j E v R U Q g R E F U Q S 9 D a G F u Z 2 V k I F R 5 c G U z L n t U c m l h Z 2 U g T G V 2 Z W w 6 L D h 9 J n F 1 b 3 Q 7 L C Z x d W 9 0 O 1 N l Y 3 R p b 2 4 x L 0 V E I E R B V E E v Q 2 h h b m d l Z C B U e X B l M S 5 7 W U V B U i B P R i B C S V J U S C w x M n 0 m c X V v d D s s J n F 1 b 3 Q 7 U 2 V j d G l v b j E v R U Q g R E F U Q S 9 D a G F u Z 2 V k I F R 5 c G U x L n t E S V N Q I E R B V E U s M T Z 9 J n F 1 b 3 Q 7 L C Z x d W 9 0 O 1 N l Y 3 R p b 2 4 x L 0 V E I E R B V E E v Q 2 h h b m d l Z C B U e X B l M i 5 7 R E l T U C B U S U 1 F L D E x f S Z x d W 9 0 O y w m c X V v d D t T Z W N 0 a W 9 u M S 9 F R C B E Q V R B L 0 N o Y W 5 n Z W Q g V H l w Z T E u e 0 R B V E U g U F Q g T E V G V C B F R C w y M n 0 m c X V v d D s s J n F 1 b 3 Q 7 U 2 V j d G l v b j E v R U Q g R E F U Q S 9 D a G F u Z 2 V k I F R 5 c G U y L n t U S U 1 F I F B U I E x F R l Q g R U Q s M T N 9 J n F 1 b 3 Q 7 L C Z x d W 9 0 O 1 N l Y 3 R p b 2 4 x L 0 V E I E R B V E E v Q 2 h h b m d l Z C B U e X B l M S 5 7 U G F 0 a W V u d C B B Z 2 U 6 L D I 3 f S Z x d W 9 0 O y w m c X V v d D t T Z W N 0 a W 9 u M S 9 F R C B E Q V R B L 0 l u c 2 V y d G V k I E h v d X I u e 0 h v d X I s M T V 9 J n F 1 b 3 Q 7 L C Z x d W 9 0 O 1 N l Y 3 R p b 2 4 x L 0 V E I E R B V E E v S W 5 z Z X J 0 Z W Q g S G 9 1 c j E u e 0 h v d X I s M T Z 9 J n F 1 b 3 Q 7 L C Z x d W 9 0 O 1 N l Y 3 R p b 2 4 x L 0 V E I E R B V E E v S W 5 z Z X J 0 Z W Q g S G 9 1 c j I u e 0 h v d X I s M T d 9 J n F 1 b 3 Q 7 L C Z x d W 9 0 O 1 N l Y 3 R p b 2 4 x L 0 V E I E R B V E E v S W 5 z Z X J 0 Z W Q g S G 9 1 c j M u e 0 h v d X I s M T h 9 J n F 1 b 3 Q 7 L C Z x d W 9 0 O 1 N l Y 3 R p b 2 4 x L 0 V E I E R B V E E v Q W R k Z W Q g Q 2 9 u Z G l 0 a W 9 u Y W w g Q 2 9 s d W 1 u M S 5 7 Q 3 V z d G 9 t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U Q g R E F U Q S 9 D a G F u Z 2 V k I F R 5 c G U x L n t J b n N 0 a X R 1 d G l v b i B O d W 1 i Z X I 6 L D B 9 J n F 1 b 3 Q 7 L C Z x d W 9 0 O 1 N l Y 3 R p b 2 4 x L 0 V E I E R B V E E v Q 2 h h b m d l Z C B U e X B l M S 5 7 T W 9 z d C B S Z X N w b 2 5 z a W J s Z S B Q c m 9 2 a W R l c i B T Z X J 2 a W N l L D F 9 J n F 1 b 3 Q 7 L C Z x d W 9 0 O 1 N l Y 3 R p b 2 4 x L 0 V E I E R B V E E v Q W R k Z W Q g Q 2 9 u Z G l 0 a W 9 u Y W w g Q 2 9 s d W 1 u L n t O U F 9 2 c 1 9 O T l A s M z N 9 J n F 1 b 3 Q 7 L C Z x d W 9 0 O 1 N l Y 3 R p b 2 4 x L 0 V E I E R B V E E v Q 2 h h b m d l Z C B U e X B l M S 5 7 Q W R t a X Q g Y n k g Q W 1 i d W x h b m N l O i w y f S Z x d W 9 0 O y w m c X V v d D t T Z W N 0 a W 9 u M S 9 F R C B E Q V R B L 0 N o Y W 5 n Z W Q g V H l w Z T E u e 1 J F R y B E Q V R F L D d 9 J n F 1 b 3 Q 7 L C Z x d W 9 0 O 1 N l Y 3 R p b 2 4 x L 0 V E I E R B V E E v Q 2 h h b m d l Z C B U e X B l M i 5 7 U k V H I F R J T U U s N X 0 m c X V v d D s s J n F 1 b 3 Q 7 U 2 V j d G l v b j E v R U Q g R E F U Q S 9 D a G F u Z 2 V k I F R 5 c G U x L n t U U k l B R 0 U g R E F U R S w 5 f S Z x d W 9 0 O y w m c X V v d D t T Z W N 0 a W 9 u M S 9 F R C B E Q V R B L 0 N o Y W 5 n Z W Q g V H l w Z T I u e 1 R S S U F H R S B U S U 1 F L D d 9 J n F 1 b 3 Q 7 L C Z x d W 9 0 O 1 N l Y 3 R p b 2 4 x L 0 V E I E R B V E E v Q 2 h h b m d l Z C B U e X B l M y 5 7 V H J p Y W d l I E x l d m V s O i w 4 f S Z x d W 9 0 O y w m c X V v d D t T Z W N 0 a W 9 u M S 9 F R C B E Q V R B L 0 N o Y W 5 n Z W Q g V H l w Z T E u e 1 l F Q V I g T 0 Y g Q k l S V E g s M T J 9 J n F 1 b 3 Q 7 L C Z x d W 9 0 O 1 N l Y 3 R p b 2 4 x L 0 V E I E R B V E E v Q 2 h h b m d l Z C B U e X B l M S 5 7 R E l T U C B E Q V R F L D E 2 f S Z x d W 9 0 O y w m c X V v d D t T Z W N 0 a W 9 u M S 9 F R C B E Q V R B L 0 N o Y W 5 n Z W Q g V H l w Z T I u e 0 R J U 1 A g V E l N R S w x M X 0 m c X V v d D s s J n F 1 b 3 Q 7 U 2 V j d G l v b j E v R U Q g R E F U Q S 9 D a G F u Z 2 V k I F R 5 c G U x L n t E Q V R F I F B U I E x F R l Q g R U Q s M j J 9 J n F 1 b 3 Q 7 L C Z x d W 9 0 O 1 N l Y 3 R p b 2 4 x L 0 V E I E R B V E E v Q 2 h h b m d l Z C B U e X B l M i 5 7 V E l N R S B Q V C B M R U Z U I E V E L D E z f S Z x d W 9 0 O y w m c X V v d D t T Z W N 0 a W 9 u M S 9 F R C B E Q V R B L 0 N o Y W 5 n Z W Q g V H l w Z T E u e 1 B h d G l l b n Q g Q W d l O i w y N 3 0 m c X V v d D s s J n F 1 b 3 Q 7 U 2 V j d G l v b j E v R U Q g R E F U Q S 9 J b n N l c n R l Z C B I b 3 V y L n t I b 3 V y L D E 1 f S Z x d W 9 0 O y w m c X V v d D t T Z W N 0 a W 9 u M S 9 F R C B E Q V R B L 0 l u c 2 V y d G V k I E h v d X I x L n t I b 3 V y L D E 2 f S Z x d W 9 0 O y w m c X V v d D t T Z W N 0 a W 9 u M S 9 F R C B E Q V R B L 0 l u c 2 V y d G V k I E h v d X I y L n t I b 3 V y L D E 3 f S Z x d W 9 0 O y w m c X V v d D t T Z W N 0 a W 9 u M S 9 F R C B E Q V R B L 0 l u c 2 V y d G V k I E h v d X I z L n t I b 3 V y L D E 4 f S Z x d W 9 0 O y w m c X V v d D t T Z W N 0 a W 9 u M S 9 F R C B E Q V R B L 0 F k Z G V k I E N v b m R p d G l v b m F s I E N v b H V t b j E u e 0 N 1 c 3 R v b S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c 3 R p d H V 0 a W 9 u I E 5 1 b W J l c j o m c X V v d D s s J n F 1 b 3 Q 7 T W 9 z d C B S Z X N w b 2 5 z a W J s Z S B Q c m 9 2 a W R l c i B T Z X J 2 a W N l J n F 1 b 3 Q 7 L C Z x d W 9 0 O 0 5 Q X 3 Z z X 0 5 O U C Z x d W 9 0 O y w m c X V v d D t B Z G 1 p d C B i e S B B b W J 1 b G F u Y 2 U 6 J n F 1 b 3 Q 7 L C Z x d W 9 0 O 1 J F R y B E Q V R F J n F 1 b 3 Q 7 L C Z x d W 9 0 O 1 J F R y B U S U 1 F J n F 1 b 3 Q 7 L C Z x d W 9 0 O 1 R S S U F H R S B E Q V R F J n F 1 b 3 Q 7 L C Z x d W 9 0 O 1 R S S U F H R S B U S U 1 F J n F 1 b 3 Q 7 L C Z x d W 9 0 O 1 R y a W F n Z S B M Z X Z l b D o m c X V v d D s s J n F 1 b 3 Q 7 W U V B U i B P R i B C S V J U S C Z x d W 9 0 O y w m c X V v d D t E S V N Q I E R B V E U m c X V v d D s s J n F 1 b 3 Q 7 R E l T U C B U S U 1 F J n F 1 b 3 Q 7 L C Z x d W 9 0 O 0 R B V E U g U F Q g T E V G V C B F R C Z x d W 9 0 O y w m c X V v d D t U S U 1 F I F B U I E x F R l Q g R U Q m c X V v d D s s J n F 1 b 3 Q 7 U G F 0 a W V u d C B B Z 2 U 6 J n F 1 b 3 Q 7 L C Z x d W 9 0 O 1 J F R y B I b 3 V y J n F 1 b 3 Q 7 L C Z x d W 9 0 O 1 R S S U F H R S B I b 3 V y J n F 1 b 3 Q 7 L C Z x d W 9 0 O 0 R J U 1 A g S G 9 1 c i Z x d W 9 0 O y w m c X V v d D t Q V C B M R U Z U I E V E I E h v d X I m c X V v d D s s J n F 1 b 3 Q 7 Q W d l I E d y b 3 V w J n F 1 b 3 Q 7 X S I g L z 4 8 R W 5 0 c n k g V H l w Z T 0 i R m l s b E N v b H V t b l R 5 c G V z I i B W Y W x 1 Z T 0 i c 0 F 3 Q U F C Z 2 t L Q 1 F v R E F 3 a 0 t D U W 9 E Q X d N R E F 3 Q T 0 i I C 8 + P E V u d H J 5 I F R 5 c G U 9 I k Z p b G x M Y X N 0 V X B k Y X R l Z C I g V m F s d W U 9 I m Q y M D I 0 L T A 1 L T E z V D A 5 O j A z O j E y L j Y z M D M 2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Q l M j B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C U y M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C U y M E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C U y M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C U y M E R B V E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J b n N l c n R l Z C U y M E h v d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J b n N l c n R l Z C U y M E h v d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J b n N l c n R l Z C U y M E h v d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Q l M j B E Q V R B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J T I w R E F U Q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C U y M E R B V E E v R m l s d G V y Z W Q l M j B S b 3 d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y K a h V k a P S Z w O v s t 4 s Q 7 o A A A A A A I A A A A A A B B m A A A A A Q A A I A A A A L n o P p M m 3 6 Z A + 4 b S K 9 6 m Z x 5 Y w 9 d 2 6 r I I I X r g B + v 0 s M C y A A A A A A 6 A A A A A A g A A I A A A A H P a J q 6 G m g V R 6 e a E X I a W x 2 N E I + o C y D k D P 2 k n 4 z r 2 v 5 o L U A A A A K G t l q K g w s F 6 5 6 k B P a S s w D U Q 8 k f H M d R s a C f E O Q o g w 6 r r d o f b e l i 6 u g N G 9 A C 7 H 1 u G 8 W V K N i M 5 E m O L p P 4 Y q 3 4 s g + K j x Q + X L R K O o G M j A J M A v q Q n Q A A A A I + D c f Y d k v L 7 i + L d 0 L 3 N h a 7 v T d q 3 Q N J y + Q A B c K q f U d O + l F E Z q T 0 i n N f 9 B 2 W V m J S d h l u 5 c b 5 F a x S N 8 Q I t v e i d + x k = < / D a t a M a s h u p > 
</file>

<file path=customXml/itemProps1.xml><?xml version="1.0" encoding="utf-8"?>
<ds:datastoreItem xmlns:ds="http://schemas.openxmlformats.org/officeDocument/2006/customXml" ds:itemID="{0EE3E0FF-9023-46F0-BE6F-5AA87B0E0C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Charts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 Pancholi</dc:creator>
  <cp:lastModifiedBy>Rahil Pancholi</cp:lastModifiedBy>
  <dcterms:created xsi:type="dcterms:W3CDTF">2024-05-12T04:46:50Z</dcterms:created>
  <dcterms:modified xsi:type="dcterms:W3CDTF">2024-05-13T12:08:32Z</dcterms:modified>
</cp:coreProperties>
</file>